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EDM-MA-FILE-3\Apps\PYTHON_UTIL\scripts\officials_data.py3\data\xlsx\"/>
    </mc:Choice>
  </mc:AlternateContent>
  <xr:revisionPtr revIDLastSave="0" documentId="8_{271BADFC-96C7-4A73-9168-AA4A0D09DA15}" xr6:coauthVersionLast="47" xr6:coauthVersionMax="47" xr10:uidLastSave="{00000000-0000-0000-0000-000000000000}"/>
  <bookViews>
    <workbookView xWindow="3420" yWindow="3420" windowWidth="18900" windowHeight="10920" xr2:uid="{F5E758D6-072D-4E1D-8849-164F06127E1C}"/>
  </bookViews>
  <sheets>
    <sheet name="Index" sheetId="1" r:id="rId1"/>
    <sheet name="A(1)-Total" sheetId="2" r:id="rId2"/>
    <sheet name="B(1)-Unrestricted" sheetId="3" r:id="rId3"/>
    <sheet name="B(2)-Restricted" sheetId="4" r:id="rId4"/>
    <sheet name="B(3)-Equity" sheetId="5" r:id="rId5"/>
    <sheet name="B(4)-Total" sheetId="6" r:id="rId6"/>
    <sheet name="C(1)-Revenue" sheetId="7" r:id="rId7"/>
    <sheet name="D(1)-Total" sheetId="8" r:id="rId8"/>
    <sheet name="E(1)-Sales" sheetId="9" r:id="rId9"/>
    <sheet name="E(2)-Transfers" sheetId="10" r:id="rId10"/>
    <sheet name="E(3)-Amortization" sheetId="11" r:id="rId11"/>
    <sheet name="E(4)-Capital Long Term Interest" sheetId="12" r:id="rId12"/>
    <sheet name="F(1)-Purchased" sheetId="13" r:id="rId13"/>
    <sheet name="F(2)-Donated" sheetId="14" r:id="rId14"/>
    <sheet name="F(3)-Additions" sheetId="15" r:id="rId15"/>
    <sheet name="F(4)-Reductions" sheetId="16" r:id="rId16"/>
    <sheet name="G(1)-StartBalance" sheetId="17" r:id="rId17"/>
    <sheet name="G(2)-Additions" sheetId="18" r:id="rId18"/>
    <sheet name="G(3)-Reductions" sheetId="19" r:id="rId19"/>
    <sheet name="G(4)-EndBalance" sheetId="20" r:id="rId20"/>
    <sheet name="H(1)-Operating" sheetId="21" r:id="rId21"/>
    <sheet name="H(2)-Capital" sheetId="22" r:id="rId22"/>
    <sheet name="H(3)-Total" sheetId="23" r:id="rId23"/>
    <sheet name="I(1)-Operating" sheetId="24" r:id="rId24"/>
    <sheet name="I(2)-Capital" sheetId="25" r:id="rId25"/>
    <sheet name="I(3)-Total" sheetId="26" r:id="rId26"/>
    <sheet name="J(1)-Operating" sheetId="27" r:id="rId27"/>
    <sheet name="J(2)-Capital" sheetId="28" r:id="rId28"/>
    <sheet name="J(3)-Total" sheetId="29" r:id="rId29"/>
    <sheet name="K(1)-Taxes" sheetId="30" r:id="rId30"/>
    <sheet name="K(2)-Grants" sheetId="31" r:id="rId31"/>
    <sheet name="K(3)-Total" sheetId="32" r:id="rId32"/>
    <sheet name="L(1)-Property" sheetId="33" r:id="rId33"/>
    <sheet name="L(2)-Business" sheetId="34" r:id="rId34"/>
    <sheet name="L(3)-Other" sheetId="35" r:id="rId35"/>
    <sheet name="L(4)-Total" sheetId="36" r:id="rId36"/>
    <sheet name="P(1)-Total" sheetId="37" r:id="rId37"/>
    <sheet name="Q(1)-Total" sheetId="38" r:id="rId38"/>
    <sheet name="AA(1)-Debt" sheetId="39" r:id="rId39"/>
    <sheet name="ST(1)-Stat" sheetId="40" r:id="rId40"/>
    <sheet name="EA(1)-Assessment" sheetId="41" r:id="rId41"/>
    <sheet name="MR(1)-Residential" sheetId="42" r:id="rId42"/>
    <sheet name="MR(2)-Non-Residential" sheetId="43" r:id="rId43"/>
  </sheets>
  <definedNames>
    <definedName name="_xlnm.Print_Area" localSheetId="0">Index!$A$1:$D$87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3" l="1"/>
  <c r="A1" i="42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C86" i="1"/>
  <c r="C83" i="1"/>
  <c r="C82" i="1"/>
  <c r="C79" i="1"/>
  <c r="C76" i="1"/>
  <c r="C73" i="1"/>
  <c r="C70" i="1"/>
  <c r="C67" i="1"/>
  <c r="C64" i="1"/>
  <c r="C63" i="1"/>
  <c r="C62" i="1"/>
  <c r="C61" i="1"/>
  <c r="C58" i="1"/>
  <c r="C57" i="1"/>
  <c r="C56" i="1"/>
  <c r="C53" i="1"/>
  <c r="C52" i="1"/>
  <c r="C51" i="1"/>
  <c r="C48" i="1"/>
  <c r="C47" i="1"/>
  <c r="C46" i="1"/>
  <c r="C43" i="1"/>
  <c r="C42" i="1"/>
  <c r="C41" i="1"/>
  <c r="C38" i="1"/>
  <c r="C37" i="1"/>
  <c r="C36" i="1"/>
  <c r="C35" i="1"/>
  <c r="C32" i="1"/>
  <c r="C31" i="1"/>
  <c r="C29" i="1"/>
  <c r="C28" i="1"/>
  <c r="C25" i="1"/>
  <c r="C24" i="1"/>
  <c r="C22" i="1"/>
  <c r="C21" i="1"/>
  <c r="C17" i="1"/>
  <c r="C14" i="1"/>
  <c r="C10" i="1"/>
  <c r="G9" i="1"/>
  <c r="C9" i="1"/>
  <c r="C8" i="1"/>
  <c r="G7" i="1"/>
  <c r="G8" i="1" s="1"/>
  <c r="C7" i="1"/>
  <c r="C4" i="1"/>
</calcChain>
</file>

<file path=xl/sharedStrings.xml><?xml version="1.0" encoding="utf-8"?>
<sst xmlns="http://schemas.openxmlformats.org/spreadsheetml/2006/main" count="61049" uniqueCount="1829">
  <si>
    <t>Worksheet</t>
  </si>
  <si>
    <t>Description</t>
  </si>
  <si>
    <t>A - Financial Position</t>
  </si>
  <si>
    <t>2022 Financial and Statistical Data</t>
  </si>
  <si>
    <t>B - Change In Accumulated Surplus</t>
  </si>
  <si>
    <t>Financial Information Returns:</t>
  </si>
  <si>
    <t>Statistical Information Returns:</t>
  </si>
  <si>
    <t>Tax Rate Bylaws:</t>
  </si>
  <si>
    <t>C - Financial Activities by Function</t>
  </si>
  <si>
    <t>Revenue/Expense</t>
  </si>
  <si>
    <t>D - Financial Activities by Type/Object</t>
  </si>
  <si>
    <t>E - Revenue And Expense Supplementary Detail</t>
  </si>
  <si>
    <t>Reveue</t>
  </si>
  <si>
    <t>Sales and User Charges</t>
  </si>
  <si>
    <t>Provincial Capital Transfers</t>
  </si>
  <si>
    <t>Expense</t>
  </si>
  <si>
    <t>Annual Amortization Expense</t>
  </si>
  <si>
    <t>Long Term Debt Interest Expense</t>
  </si>
  <si>
    <t>E - Tangible Capital Assets Supplementary Detail</t>
  </si>
  <si>
    <t>Tangible Capital Assets (Purchased)</t>
  </si>
  <si>
    <t>Tangible Capital Assets (Donated or Contributed)</t>
  </si>
  <si>
    <t>Capital Fund Long Term Debt</t>
  </si>
  <si>
    <t>Long Term Debt (Principal Additions)</t>
  </si>
  <si>
    <t>Long Term Debt (Principal Reductions)</t>
  </si>
  <si>
    <t>G -  Change In Tangible Capital Assets</t>
  </si>
  <si>
    <t>Balance at Beginning of Year</t>
  </si>
  <si>
    <t>Balance at End of Year</t>
  </si>
  <si>
    <t>H -  Long Term Deb Support</t>
  </si>
  <si>
    <t>I -  Long Term Deb Sources</t>
  </si>
  <si>
    <t>J -  Future Long Term Debt Sources</t>
  </si>
  <si>
    <t>K - Property Taxes and Grants in Place</t>
  </si>
  <si>
    <t>Property Taxes</t>
  </si>
  <si>
    <t>Grants in Place of Property Taxes</t>
  </si>
  <si>
    <t>L - Grants in Place of Taxes</t>
  </si>
  <si>
    <t>P - Grant and Deferred Revenue</t>
  </si>
  <si>
    <t>Q - Remeasurement Gains and Losses</t>
  </si>
  <si>
    <t>AA - Debt Limit</t>
  </si>
  <si>
    <t>ST - General Statistics</t>
  </si>
  <si>
    <t>EA - Equalized Assessment</t>
  </si>
  <si>
    <t>Equalized Assessment</t>
  </si>
  <si>
    <t>MR - Tax Rate</t>
  </si>
  <si>
    <t>Residential or Farmland</t>
  </si>
  <si>
    <t>Schedule A</t>
  </si>
  <si>
    <t>Financial Position - Total</t>
  </si>
  <si>
    <t>YEAR</t>
  </si>
  <si>
    <t>STATUS</t>
  </si>
  <si>
    <t>CODE</t>
  </si>
  <si>
    <t>MUNICIPALITY</t>
  </si>
  <si>
    <t>Cash and Temporary Investments</t>
  </si>
  <si>
    <t>Current</t>
  </si>
  <si>
    <t>Arrears</t>
  </si>
  <si>
    <t>Allowance</t>
  </si>
  <si>
    <t>Receivable From Other Governments</t>
  </si>
  <si>
    <t>Loans Receivable</t>
  </si>
  <si>
    <t>Trade and Other Receivables</t>
  </si>
  <si>
    <t>Debt Charges Recoverable</t>
  </si>
  <si>
    <t>Land</t>
  </si>
  <si>
    <t>Other</t>
  </si>
  <si>
    <t>Federal Government</t>
  </si>
  <si>
    <t>Provincial Government</t>
  </si>
  <si>
    <t>Local Governments</t>
  </si>
  <si>
    <t>Other Current Assets</t>
  </si>
  <si>
    <t>Other Long Term Assets</t>
  </si>
  <si>
    <t>Total Financial Assets</t>
  </si>
  <si>
    <t>Temporary Loans Payable</t>
  </si>
  <si>
    <t>Payable to Other Governments</t>
  </si>
  <si>
    <t>Accounts Payable &amp; Accrued Liabilities</t>
  </si>
  <si>
    <t>Deposit Liabilities</t>
  </si>
  <si>
    <t>Deferred Revenue</t>
  </si>
  <si>
    <t>Long Term Debt</t>
  </si>
  <si>
    <t>Other Current Liabilities</t>
  </si>
  <si>
    <t>Asset Retirement Obligations</t>
  </si>
  <si>
    <t>Other Long Term Liabilities</t>
  </si>
  <si>
    <t>Total Liabilities</t>
  </si>
  <si>
    <t>Net Financial Assets (Net Debt)</t>
  </si>
  <si>
    <t>Tangible Capital Assets</t>
  </si>
  <si>
    <t>Inventory for Consumption</t>
  </si>
  <si>
    <t>Prepaid Expenses</t>
  </si>
  <si>
    <t>Other Added</t>
  </si>
  <si>
    <t>Total Non-Financial Assets</t>
  </si>
  <si>
    <t>Accumulated Surplus</t>
  </si>
  <si>
    <t>(* Includes AB &amp; SK)</t>
  </si>
  <si>
    <t>00020</t>
  </si>
  <si>
    <t>00040</t>
  </si>
  <si>
    <t>00050</t>
  </si>
  <si>
    <t>00060</t>
  </si>
  <si>
    <t>00070</t>
  </si>
  <si>
    <t>00080</t>
  </si>
  <si>
    <t>00090</t>
  </si>
  <si>
    <t>00095</t>
  </si>
  <si>
    <t>00140</t>
  </si>
  <si>
    <t>00150</t>
  </si>
  <si>
    <t>00180</t>
  </si>
  <si>
    <t>00190</t>
  </si>
  <si>
    <t>00200</t>
  </si>
  <si>
    <t>00210</t>
  </si>
  <si>
    <t>00230</t>
  </si>
  <si>
    <t>00240</t>
  </si>
  <si>
    <t>00260</t>
  </si>
  <si>
    <t>00280</t>
  </si>
  <si>
    <t>00290</t>
  </si>
  <si>
    <t>00300</t>
  </si>
  <si>
    <t>00310</t>
  </si>
  <si>
    <t>00340</t>
  </si>
  <si>
    <t>00350</t>
  </si>
  <si>
    <t>00360</t>
  </si>
  <si>
    <t>00365</t>
  </si>
  <si>
    <t>00370</t>
  </si>
  <si>
    <t>00390</t>
  </si>
  <si>
    <t>00395</t>
  </si>
  <si>
    <t>00400</t>
  </si>
  <si>
    <t>00410</t>
  </si>
  <si>
    <t>00420</t>
  </si>
  <si>
    <t>00430</t>
  </si>
  <si>
    <t>00440</t>
  </si>
  <si>
    <t>00450</t>
  </si>
  <si>
    <t>2022</t>
  </si>
  <si>
    <t>City</t>
  </si>
  <si>
    <t>0003</t>
  </si>
  <si>
    <t>AIRDRIE</t>
  </si>
  <si>
    <t>0019</t>
  </si>
  <si>
    <t>BEAUMONT</t>
  </si>
  <si>
    <t>0043</t>
  </si>
  <si>
    <t>BROOKS</t>
  </si>
  <si>
    <t>0046</t>
  </si>
  <si>
    <t>CALGARY</t>
  </si>
  <si>
    <t>0048</t>
  </si>
  <si>
    <t>CAMROSE</t>
  </si>
  <si>
    <t>0356</t>
  </si>
  <si>
    <t>CHESTERMERE</t>
  </si>
  <si>
    <t>0525</t>
  </si>
  <si>
    <t>COLD LAKE</t>
  </si>
  <si>
    <t>0098</t>
  </si>
  <si>
    <t>EDMONTON</t>
  </si>
  <si>
    <t>0117</t>
  </si>
  <si>
    <t>FORT SASKATCHEWAN</t>
  </si>
  <si>
    <t>0132</t>
  </si>
  <si>
    <t>GRANDE PRAIRIE</t>
  </si>
  <si>
    <t>0194</t>
  </si>
  <si>
    <t>LACOMBE</t>
  </si>
  <si>
    <t>0200</t>
  </si>
  <si>
    <t>LEDUC</t>
  </si>
  <si>
    <t>0203</t>
  </si>
  <si>
    <t>LETHBRIDGE</t>
  </si>
  <si>
    <t>0206</t>
  </si>
  <si>
    <t>LLOYDMINSTER</t>
  </si>
  <si>
    <t>0217</t>
  </si>
  <si>
    <t>MEDICINE HAT</t>
  </si>
  <si>
    <t>0262</t>
  </si>
  <si>
    <t>RED DEER</t>
  </si>
  <si>
    <t>0291</t>
  </si>
  <si>
    <t>SPRUCE GROVE</t>
  </si>
  <si>
    <t>0292</t>
  </si>
  <si>
    <t>ST. ALBERT</t>
  </si>
  <si>
    <t>Specialized Municipality</t>
  </si>
  <si>
    <t>0361</t>
  </si>
  <si>
    <t>CROWSNEST PASS, MUNICIPALITY OF</t>
  </si>
  <si>
    <t>0418</t>
  </si>
  <si>
    <t>JASPER, MUNICIPALITY OF</t>
  </si>
  <si>
    <t>4353</t>
  </si>
  <si>
    <t>LAC LA BICHE COUNTY</t>
  </si>
  <si>
    <t>0505</t>
  </si>
  <si>
    <t>MACKENZIE COUNTY</t>
  </si>
  <si>
    <t>0302</t>
  </si>
  <si>
    <t>STRATHCONA COUNTY</t>
  </si>
  <si>
    <t>0508</t>
  </si>
  <si>
    <t>WOOD BUFFALO, REGIONAL MUNICIPALITY OF</t>
  </si>
  <si>
    <t>Municipal District</t>
  </si>
  <si>
    <t>0001</t>
  </si>
  <si>
    <t>ACADIA NO. 34, M.D. OF</t>
  </si>
  <si>
    <t>0012</t>
  </si>
  <si>
    <t>ATHABASCA COUNTY</t>
  </si>
  <si>
    <t>0015</t>
  </si>
  <si>
    <t>BARRHEAD NO. 11, COUNTY OF</t>
  </si>
  <si>
    <t>0020</t>
  </si>
  <si>
    <t>BEAVER COUNTY</t>
  </si>
  <si>
    <t>0506</t>
  </si>
  <si>
    <t>BIG LAKES COUNTY</t>
  </si>
  <si>
    <t>0382</t>
  </si>
  <si>
    <t>BIGHORN NO. 8, M.D. OF</t>
  </si>
  <si>
    <t>0502</t>
  </si>
  <si>
    <t>BIRCH HILLS COUNTY</t>
  </si>
  <si>
    <t>0036</t>
  </si>
  <si>
    <t>BONNYVILLE NO. 87, M.D. OF</t>
  </si>
  <si>
    <t>0383</t>
  </si>
  <si>
    <t>BRAZEAU COUNTY</t>
  </si>
  <si>
    <t>0049</t>
  </si>
  <si>
    <t>CAMROSE COUNTY</t>
  </si>
  <si>
    <t>0053</t>
  </si>
  <si>
    <t>CARDSTON COUNTY</t>
  </si>
  <si>
    <t>0504</t>
  </si>
  <si>
    <t>CLEAR HILLS COUNTY</t>
  </si>
  <si>
    <t>0377</t>
  </si>
  <si>
    <t>CLEARWATER COUNTY</t>
  </si>
  <si>
    <t>0376</t>
  </si>
  <si>
    <t>CYPRESS COUNTY</t>
  </si>
  <si>
    <t>0107</t>
  </si>
  <si>
    <t>FAIRVIEW NO. 136, M.D. OF</t>
  </si>
  <si>
    <t>0110</t>
  </si>
  <si>
    <t>FLAGSTAFF COUNTY</t>
  </si>
  <si>
    <t>0111</t>
  </si>
  <si>
    <t>FOOTHILLS COUNTY</t>
  </si>
  <si>
    <t>0118</t>
  </si>
  <si>
    <t>FORTY MILE NO. 8, COUNTY OF</t>
  </si>
  <si>
    <t>0133</t>
  </si>
  <si>
    <t>GRANDE PRAIRIE NO. 1, COUNTY OF</t>
  </si>
  <si>
    <t>0481</t>
  </si>
  <si>
    <t>GREENVIEW NO. 16, M.D. OF</t>
  </si>
  <si>
    <t>0191</t>
  </si>
  <si>
    <t>KNEEHILL COUNTY</t>
  </si>
  <si>
    <t>0193</t>
  </si>
  <si>
    <t>LAC STE. ANNE COUNTY</t>
  </si>
  <si>
    <t>0195</t>
  </si>
  <si>
    <t>LACOMBE COUNTY</t>
  </si>
  <si>
    <t>0198</t>
  </si>
  <si>
    <t>LAMONT COUNTY</t>
  </si>
  <si>
    <t>0201</t>
  </si>
  <si>
    <t>LEDUC COUNTY</t>
  </si>
  <si>
    <t>0507</t>
  </si>
  <si>
    <t>LESSER SLAVE RIVER NO. 124, M.D. OF</t>
  </si>
  <si>
    <t>0204</t>
  </si>
  <si>
    <t>LETHBRIDGE COUNTY</t>
  </si>
  <si>
    <t>0222</t>
  </si>
  <si>
    <t>MINBURN NO. 27, COUNTY OF</t>
  </si>
  <si>
    <t>0226</t>
  </si>
  <si>
    <t>MOUNTAIN VIEW COUNTY</t>
  </si>
  <si>
    <t>0235</t>
  </si>
  <si>
    <t>NEWELL, COUNTY OF</t>
  </si>
  <si>
    <t>0511</t>
  </si>
  <si>
    <t>NORTHERN LIGHTS, COUNTY OF</t>
  </si>
  <si>
    <t>0496</t>
  </si>
  <si>
    <t>NORTHERN SUNRISE COUNTY</t>
  </si>
  <si>
    <t>0512</t>
  </si>
  <si>
    <t>OPPORTUNITY NO. 17, M.D. OF</t>
  </si>
  <si>
    <t>0243</t>
  </si>
  <si>
    <t>PAINTEARTH NO. 18, COUNTY OF</t>
  </si>
  <si>
    <t>0245</t>
  </si>
  <si>
    <t>PARKLAND COUNTY</t>
  </si>
  <si>
    <t>0246</t>
  </si>
  <si>
    <t>PEACE NO. 135, M.D. OF</t>
  </si>
  <si>
    <t>0251</t>
  </si>
  <si>
    <t>PINCHER CREEK NO. 9, M.D. OF</t>
  </si>
  <si>
    <t>0255</t>
  </si>
  <si>
    <t>PONOKA COUNTY</t>
  </si>
  <si>
    <t>0258</t>
  </si>
  <si>
    <t>PROVOST NO. 52, M.D. OF</t>
  </si>
  <si>
    <t>0501</t>
  </si>
  <si>
    <t>RANCHLAND NO. 66, M.D. OF</t>
  </si>
  <si>
    <t>0263</t>
  </si>
  <si>
    <t>RED DEER COUNTY</t>
  </si>
  <si>
    <t>0269</t>
  </si>
  <si>
    <t>ROCKY VIEW COUNTY</t>
  </si>
  <si>
    <t>0503</t>
  </si>
  <si>
    <t>SADDLE HILLS COUNTY</t>
  </si>
  <si>
    <t>0286</t>
  </si>
  <si>
    <t>SMOKY LAKE COUNTY</t>
  </si>
  <si>
    <t>0287</t>
  </si>
  <si>
    <t>SMOKY RIVER NO. 130, M.D. OF</t>
  </si>
  <si>
    <t>0290</t>
  </si>
  <si>
    <t>SPIRIT RIVER NO. 133, M.D. OF</t>
  </si>
  <si>
    <t>0294</t>
  </si>
  <si>
    <t>ST. PAUL NO. 19, COUNTY OF</t>
  </si>
  <si>
    <t>0296</t>
  </si>
  <si>
    <t>STARLAND COUNTY</t>
  </si>
  <si>
    <t>0299</t>
  </si>
  <si>
    <t>STETTLER NO. 6, COUNTY OF</t>
  </si>
  <si>
    <t>0305</t>
  </si>
  <si>
    <t>STURGEON COUNTY</t>
  </si>
  <si>
    <t>0312</t>
  </si>
  <si>
    <t>TABER, M.D. OF</t>
  </si>
  <si>
    <t>0314</t>
  </si>
  <si>
    <t>THORHILD COUNTY</t>
  </si>
  <si>
    <t>0323</t>
  </si>
  <si>
    <t>TWO HILLS NO. 21, COUNTY OF</t>
  </si>
  <si>
    <t>0329</t>
  </si>
  <si>
    <t>VERMILION RIVER, COUNTY OF</t>
  </si>
  <si>
    <t>0334</t>
  </si>
  <si>
    <t>VULCAN COUNTY</t>
  </si>
  <si>
    <t>0336</t>
  </si>
  <si>
    <t>WAINWRIGHT NO. 61, M.D. OF</t>
  </si>
  <si>
    <t>0340</t>
  </si>
  <si>
    <t>WARNER NO. 5, COUNTY OF</t>
  </si>
  <si>
    <t>0346</t>
  </si>
  <si>
    <t>WESTLOCK COUNTY</t>
  </si>
  <si>
    <t>0348</t>
  </si>
  <si>
    <t>WETASKIWIN NO. 10, COUNTY OF</t>
  </si>
  <si>
    <t>0349</t>
  </si>
  <si>
    <t>WHEATLAND COUNTY</t>
  </si>
  <si>
    <t>0353</t>
  </si>
  <si>
    <t>WILLOW CREEK NO. 26, M.D. OF</t>
  </si>
  <si>
    <t>0480</t>
  </si>
  <si>
    <t>WOODLANDS COUNTY</t>
  </si>
  <si>
    <t>0482</t>
  </si>
  <si>
    <t>YELLOWHEAD COUNTY</t>
  </si>
  <si>
    <t>Town</t>
  </si>
  <si>
    <t>0011</t>
  </si>
  <si>
    <t>ATHABASCA</t>
  </si>
  <si>
    <t>0387</t>
  </si>
  <si>
    <t>BANFF</t>
  </si>
  <si>
    <t>0014</t>
  </si>
  <si>
    <t>BARRHEAD</t>
  </si>
  <si>
    <t>0016</t>
  </si>
  <si>
    <t>BASHAW</t>
  </si>
  <si>
    <t>0017</t>
  </si>
  <si>
    <t>BASSANO</t>
  </si>
  <si>
    <t>0021</t>
  </si>
  <si>
    <t>BEAVERLODGE</t>
  </si>
  <si>
    <t>0024</t>
  </si>
  <si>
    <t>BENTLEY</t>
  </si>
  <si>
    <t>0031</t>
  </si>
  <si>
    <t>BLACKFALDS</t>
  </si>
  <si>
    <t>0034</t>
  </si>
  <si>
    <t>BON ACCORD</t>
  </si>
  <si>
    <t>0035</t>
  </si>
  <si>
    <t>BONNYVILLE</t>
  </si>
  <si>
    <t>0039</t>
  </si>
  <si>
    <t>BOW ISLAND</t>
  </si>
  <si>
    <t>0040</t>
  </si>
  <si>
    <t>BOWDEN</t>
  </si>
  <si>
    <t>0044</t>
  </si>
  <si>
    <t>BRUDERHEIM</t>
  </si>
  <si>
    <t>0030</t>
  </si>
  <si>
    <t>Black Diamond</t>
  </si>
  <si>
    <t>0047</t>
  </si>
  <si>
    <t>CALMAR</t>
  </si>
  <si>
    <t>0050</t>
  </si>
  <si>
    <t>CANMORE</t>
  </si>
  <si>
    <t>0052</t>
  </si>
  <si>
    <t>CARDSTON</t>
  </si>
  <si>
    <t>0056</t>
  </si>
  <si>
    <t>CARSTAIRS</t>
  </si>
  <si>
    <t>0058</t>
  </si>
  <si>
    <t>CASTOR</t>
  </si>
  <si>
    <t>0065</t>
  </si>
  <si>
    <t>CLARESHOLM</t>
  </si>
  <si>
    <t>0069</t>
  </si>
  <si>
    <t>COALDALE</t>
  </si>
  <si>
    <t>0360</t>
  </si>
  <si>
    <t>COALHURST</t>
  </si>
  <si>
    <t>0070</t>
  </si>
  <si>
    <t>COCHRANE</t>
  </si>
  <si>
    <t>0075</t>
  </si>
  <si>
    <t>CORONATION</t>
  </si>
  <si>
    <t>0079</t>
  </si>
  <si>
    <t>CROSSFIELD</t>
  </si>
  <si>
    <t>0082</t>
  </si>
  <si>
    <t>DAYSLAND</t>
  </si>
  <si>
    <t>0086</t>
  </si>
  <si>
    <t>DEVON</t>
  </si>
  <si>
    <t>0088</t>
  </si>
  <si>
    <t>DIDSBURY</t>
  </si>
  <si>
    <t>0091</t>
  </si>
  <si>
    <t>DRAYTON VALLEY</t>
  </si>
  <si>
    <t>0532</t>
  </si>
  <si>
    <t>DRUMHELLER</t>
  </si>
  <si>
    <t>0095</t>
  </si>
  <si>
    <t>ECKVILLE</t>
  </si>
  <si>
    <t>0100</t>
  </si>
  <si>
    <t>EDSON</t>
  </si>
  <si>
    <t>0101</t>
  </si>
  <si>
    <t>ELK POINT</t>
  </si>
  <si>
    <t>0106</t>
  </si>
  <si>
    <t>FAIRVIEW</t>
  </si>
  <si>
    <t>0108</t>
  </si>
  <si>
    <t>FALHER</t>
  </si>
  <si>
    <t>0115</t>
  </si>
  <si>
    <t>FORT MACLEOD</t>
  </si>
  <si>
    <t>0124</t>
  </si>
  <si>
    <t>GIBBONS</t>
  </si>
  <si>
    <t>0137</t>
  </si>
  <si>
    <t>GRIMSHAW</t>
  </si>
  <si>
    <t>0141</t>
  </si>
  <si>
    <t>HANNA</t>
  </si>
  <si>
    <t>0143</t>
  </si>
  <si>
    <t>HARDISTY</t>
  </si>
  <si>
    <t>0147</t>
  </si>
  <si>
    <t>HIGH PRAIRIE</t>
  </si>
  <si>
    <t>0148</t>
  </si>
  <si>
    <t>HIGH RIVER</t>
  </si>
  <si>
    <t>0151</t>
  </si>
  <si>
    <t>HINTON</t>
  </si>
  <si>
    <t>0180</t>
  </si>
  <si>
    <t>INNISFAIL</t>
  </si>
  <si>
    <t>0183</t>
  </si>
  <si>
    <t>IRRICANA</t>
  </si>
  <si>
    <t>0188</t>
  </si>
  <si>
    <t>KILLAM</t>
  </si>
  <si>
    <t>0197</t>
  </si>
  <si>
    <t>LAMONT</t>
  </si>
  <si>
    <t>0202</t>
  </si>
  <si>
    <t>LEGAL</t>
  </si>
  <si>
    <t>0211</t>
  </si>
  <si>
    <t>MAGRATH</t>
  </si>
  <si>
    <t>0212</t>
  </si>
  <si>
    <t>MANNING</t>
  </si>
  <si>
    <t>0215</t>
  </si>
  <si>
    <t>MAYERTHORPE</t>
  </si>
  <si>
    <t>0216</t>
  </si>
  <si>
    <t>MCLENNAN</t>
  </si>
  <si>
    <t>0218</t>
  </si>
  <si>
    <t>MILK RIVER</t>
  </si>
  <si>
    <t>0219</t>
  </si>
  <si>
    <t>MILLET</t>
  </si>
  <si>
    <t>0224</t>
  </si>
  <si>
    <t>MORINVILLE</t>
  </si>
  <si>
    <t>0227</t>
  </si>
  <si>
    <t>MUNDARE</t>
  </si>
  <si>
    <t>0232</t>
  </si>
  <si>
    <t>NANTON</t>
  </si>
  <si>
    <t>0236</t>
  </si>
  <si>
    <t>NOBLEFORD</t>
  </si>
  <si>
    <t>0238</t>
  </si>
  <si>
    <t>OKOTOKS</t>
  </si>
  <si>
    <t>0239</t>
  </si>
  <si>
    <t>OLDS</t>
  </si>
  <si>
    <t>0240</t>
  </si>
  <si>
    <t>ONOWAY</t>
  </si>
  <si>
    <t>0241</t>
  </si>
  <si>
    <t>OYEN</t>
  </si>
  <si>
    <t>0247</t>
  </si>
  <si>
    <t>PEACE RIVER</t>
  </si>
  <si>
    <t>0248</t>
  </si>
  <si>
    <t>PENHOLD</t>
  </si>
  <si>
    <t>0249</t>
  </si>
  <si>
    <t>PICTURE BUTTE</t>
  </si>
  <si>
    <t>0250</t>
  </si>
  <si>
    <t>PINCHER CREEK</t>
  </si>
  <si>
    <t>0254</t>
  </si>
  <si>
    <t>PONOKA</t>
  </si>
  <si>
    <t>0257</t>
  </si>
  <si>
    <t>PROVOST</t>
  </si>
  <si>
    <t>0260</t>
  </si>
  <si>
    <t>RAINBOW LAKE</t>
  </si>
  <si>
    <t>0261</t>
  </si>
  <si>
    <t>RAYMOND</t>
  </si>
  <si>
    <t>0264</t>
  </si>
  <si>
    <t>REDCLIFF</t>
  </si>
  <si>
    <t>0265</t>
  </si>
  <si>
    <t>REDWATER</t>
  </si>
  <si>
    <t>0266</t>
  </si>
  <si>
    <t>RIMBEY</t>
  </si>
  <si>
    <t>0268</t>
  </si>
  <si>
    <t>ROCKY MOUNTAIN HOUSE</t>
  </si>
  <si>
    <t>0280</t>
  </si>
  <si>
    <t>SEDGEWICK</t>
  </si>
  <si>
    <t>0281</t>
  </si>
  <si>
    <t>SEXSMITH</t>
  </si>
  <si>
    <t>0284</t>
  </si>
  <si>
    <t>SLAVE LAKE</t>
  </si>
  <si>
    <t>0285</t>
  </si>
  <si>
    <t>SMOKY LAKE</t>
  </si>
  <si>
    <t>0289</t>
  </si>
  <si>
    <t>SPIRIT RIVER</t>
  </si>
  <si>
    <t>0293</t>
  </si>
  <si>
    <t>ST. PAUL</t>
  </si>
  <si>
    <t>0297</t>
  </si>
  <si>
    <t>STAVELY</t>
  </si>
  <si>
    <t>0298</t>
  </si>
  <si>
    <t>STETTLER</t>
  </si>
  <si>
    <t>0301</t>
  </si>
  <si>
    <t>STONY PLAIN</t>
  </si>
  <si>
    <t>0303</t>
  </si>
  <si>
    <t>STRATHMORE</t>
  </si>
  <si>
    <t>0307</t>
  </si>
  <si>
    <t>SUNDRE</t>
  </si>
  <si>
    <t>0309</t>
  </si>
  <si>
    <t>SWAN HILLS</t>
  </si>
  <si>
    <t>0310</t>
  </si>
  <si>
    <t>SYLVAN LAKE</t>
  </si>
  <si>
    <t>0311</t>
  </si>
  <si>
    <t>TABER</t>
  </si>
  <si>
    <t>0315</t>
  </si>
  <si>
    <t>THORSBY</t>
  </si>
  <si>
    <t>0316</t>
  </si>
  <si>
    <t>THREE HILLS</t>
  </si>
  <si>
    <t>0318</t>
  </si>
  <si>
    <t>TOFIELD</t>
  </si>
  <si>
    <t>0320</t>
  </si>
  <si>
    <t>TROCHU</t>
  </si>
  <si>
    <t>0322</t>
  </si>
  <si>
    <t>TWO HILLS</t>
  </si>
  <si>
    <t>0321</t>
  </si>
  <si>
    <t>Turner Valley</t>
  </si>
  <si>
    <t>0325</t>
  </si>
  <si>
    <t>VALLEYVIEW</t>
  </si>
  <si>
    <t>0326</t>
  </si>
  <si>
    <t>VAUXHALL</t>
  </si>
  <si>
    <t>0327</t>
  </si>
  <si>
    <t>VEGREVILLE</t>
  </si>
  <si>
    <t>0328</t>
  </si>
  <si>
    <t>VERMILION</t>
  </si>
  <si>
    <t>0331</t>
  </si>
  <si>
    <t>VIKING</t>
  </si>
  <si>
    <t>0333</t>
  </si>
  <si>
    <t>VULCAN</t>
  </si>
  <si>
    <t>0335</t>
  </si>
  <si>
    <t>WAINWRIGHT</t>
  </si>
  <si>
    <t>0343</t>
  </si>
  <si>
    <t>WEMBLEY</t>
  </si>
  <si>
    <t>0345</t>
  </si>
  <si>
    <t>WESTLOCK</t>
  </si>
  <si>
    <t>0350</t>
  </si>
  <si>
    <t>WHITECOURT</t>
  </si>
  <si>
    <t>Village</t>
  </si>
  <si>
    <t>0002</t>
  </si>
  <si>
    <t>ACME</t>
  </si>
  <si>
    <t>0004</t>
  </si>
  <si>
    <t>ALBERTA BEACH</t>
  </si>
  <si>
    <t>0005</t>
  </si>
  <si>
    <t>ALIX</t>
  </si>
  <si>
    <t>0006</t>
  </si>
  <si>
    <t>ALLIANCE</t>
  </si>
  <si>
    <t>0007</t>
  </si>
  <si>
    <t>AMISK</t>
  </si>
  <si>
    <t>0363</t>
  </si>
  <si>
    <t>BARNWELL</t>
  </si>
  <si>
    <t>0013</t>
  </si>
  <si>
    <t>BARONS</t>
  </si>
  <si>
    <t>0018</t>
  </si>
  <si>
    <t>BAWLF</t>
  </si>
  <si>
    <t>0022</t>
  </si>
  <si>
    <t>BEISEKER</t>
  </si>
  <si>
    <t>0025</t>
  </si>
  <si>
    <t>BERWYN</t>
  </si>
  <si>
    <t>0029</t>
  </si>
  <si>
    <t>BITTERN LAKE</t>
  </si>
  <si>
    <t>0041</t>
  </si>
  <si>
    <t>BOYLE</t>
  </si>
  <si>
    <t>0042</t>
  </si>
  <si>
    <t>BRETON</t>
  </si>
  <si>
    <t>0051</t>
  </si>
  <si>
    <t>CARBON</t>
  </si>
  <si>
    <t>0054</t>
  </si>
  <si>
    <t>CARMANGAY</t>
  </si>
  <si>
    <t>0055</t>
  </si>
  <si>
    <t>CAROLINE</t>
  </si>
  <si>
    <t>0061</t>
  </si>
  <si>
    <t>CHAMPION</t>
  </si>
  <si>
    <t>0062</t>
  </si>
  <si>
    <t>CHAUVIN</t>
  </si>
  <si>
    <t>0064</t>
  </si>
  <si>
    <t>CHIPMAN</t>
  </si>
  <si>
    <t>0066</t>
  </si>
  <si>
    <t>CLIVE</t>
  </si>
  <si>
    <t>0068</t>
  </si>
  <si>
    <t>CLYDE</t>
  </si>
  <si>
    <t>0073</t>
  </si>
  <si>
    <t>CONSORT</t>
  </si>
  <si>
    <t>0076</t>
  </si>
  <si>
    <t>COUTTS</t>
  </si>
  <si>
    <t>0077</t>
  </si>
  <si>
    <t>COWLEY</t>
  </si>
  <si>
    <t>0078</t>
  </si>
  <si>
    <t>CREMONA</t>
  </si>
  <si>
    <t>0081</t>
  </si>
  <si>
    <t>CZAR</t>
  </si>
  <si>
    <t>0083</t>
  </si>
  <si>
    <t>DELBURNE</t>
  </si>
  <si>
    <t>0089</t>
  </si>
  <si>
    <t>DONALDA</t>
  </si>
  <si>
    <t>0090</t>
  </si>
  <si>
    <t>DONNELLY</t>
  </si>
  <si>
    <t>0093</t>
  </si>
  <si>
    <t>DUCHESS</t>
  </si>
  <si>
    <t>0096</t>
  </si>
  <si>
    <t>EDBERG</t>
  </si>
  <si>
    <t>0097</t>
  </si>
  <si>
    <t>EDGERTON</t>
  </si>
  <si>
    <t>0102</t>
  </si>
  <si>
    <t>ELNORA</t>
  </si>
  <si>
    <t>0103</t>
  </si>
  <si>
    <t>EMPRESS</t>
  </si>
  <si>
    <t>0112</t>
  </si>
  <si>
    <t>FOREMOST</t>
  </si>
  <si>
    <t>0113</t>
  </si>
  <si>
    <t>FORESTBURG</t>
  </si>
  <si>
    <t>0125</t>
  </si>
  <si>
    <t>GIROUXVILLE</t>
  </si>
  <si>
    <t>0127</t>
  </si>
  <si>
    <t>GLENDON</t>
  </si>
  <si>
    <t>0128</t>
  </si>
  <si>
    <t>GLENWOOD</t>
  </si>
  <si>
    <t>0140</t>
  </si>
  <si>
    <t>HALKIRK</t>
  </si>
  <si>
    <t>0144</t>
  </si>
  <si>
    <t>HAY LAKES</t>
  </si>
  <si>
    <t>0145</t>
  </si>
  <si>
    <t>HEISLER</t>
  </si>
  <si>
    <t>0149</t>
  </si>
  <si>
    <t>HILL SPRING</t>
  </si>
  <si>
    <t>0150</t>
  </si>
  <si>
    <t>HINES CREEK</t>
  </si>
  <si>
    <t>0152</t>
  </si>
  <si>
    <t>HOLDEN</t>
  </si>
  <si>
    <t>0153</t>
  </si>
  <si>
    <t>HUGHENDEN</t>
  </si>
  <si>
    <t>0154</t>
  </si>
  <si>
    <t>HUSSAR</t>
  </si>
  <si>
    <t>0181</t>
  </si>
  <si>
    <t>INNISFREE</t>
  </si>
  <si>
    <t>0182</t>
  </si>
  <si>
    <t>IRMA</t>
  </si>
  <si>
    <t>0190</t>
  </si>
  <si>
    <t>KITSCOTY</t>
  </si>
  <si>
    <t>0205</t>
  </si>
  <si>
    <t>LINDEN</t>
  </si>
  <si>
    <t>0207</t>
  </si>
  <si>
    <t>LOMOND</t>
  </si>
  <si>
    <t>0208</t>
  </si>
  <si>
    <t>LONGVIEW</t>
  </si>
  <si>
    <t>0209</t>
  </si>
  <si>
    <t>LOUGHEED</t>
  </si>
  <si>
    <t>0213</t>
  </si>
  <si>
    <t>MANNVILLE</t>
  </si>
  <si>
    <t>0214</t>
  </si>
  <si>
    <t>MARWAYNE</t>
  </si>
  <si>
    <t>0220</t>
  </si>
  <si>
    <t>MILO</t>
  </si>
  <si>
    <t>0225</t>
  </si>
  <si>
    <t>MORRIN</t>
  </si>
  <si>
    <t>0228</t>
  </si>
  <si>
    <t>MUNSON</t>
  </si>
  <si>
    <t>0229</t>
  </si>
  <si>
    <t>MYRNAM</t>
  </si>
  <si>
    <t>0231</t>
  </si>
  <si>
    <t>NAMPA</t>
  </si>
  <si>
    <t>0244</t>
  </si>
  <si>
    <t>PARADISE VALLEY</t>
  </si>
  <si>
    <t>0270</t>
  </si>
  <si>
    <t>ROCKYFORD</t>
  </si>
  <si>
    <t>0271</t>
  </si>
  <si>
    <t>ROSALIND</t>
  </si>
  <si>
    <t>0272</t>
  </si>
  <si>
    <t>ROSEMARY</t>
  </si>
  <si>
    <t>0275</t>
  </si>
  <si>
    <t>RYCROFT</t>
  </si>
  <si>
    <t>0276</t>
  </si>
  <si>
    <t>RYLEY</t>
  </si>
  <si>
    <t>0099</t>
  </si>
  <si>
    <t>SPRING LAKE</t>
  </si>
  <si>
    <t>0295</t>
  </si>
  <si>
    <t>STANDARD</t>
  </si>
  <si>
    <t>0300</t>
  </si>
  <si>
    <t>STIRLING</t>
  </si>
  <si>
    <t>0330</t>
  </si>
  <si>
    <t>VETERAN</t>
  </si>
  <si>
    <t>0332</t>
  </si>
  <si>
    <t>VILNA</t>
  </si>
  <si>
    <t>0338</t>
  </si>
  <si>
    <t>WARBURG</t>
  </si>
  <si>
    <t>0339</t>
  </si>
  <si>
    <t>WARNER</t>
  </si>
  <si>
    <t>0342</t>
  </si>
  <si>
    <t>WASKATENAU</t>
  </si>
  <si>
    <t>0355</t>
  </si>
  <si>
    <t>YOUNGSTOWN</t>
  </si>
  <si>
    <t>Summer Village</t>
  </si>
  <si>
    <t>0009</t>
  </si>
  <si>
    <t>ARGENTIA BEACH</t>
  </si>
  <si>
    <t>0026</t>
  </si>
  <si>
    <t>BETULA BEACH</t>
  </si>
  <si>
    <t>0384</t>
  </si>
  <si>
    <t>BIRCH COVE</t>
  </si>
  <si>
    <t>0028</t>
  </si>
  <si>
    <t>BIRCHCLIFF</t>
  </si>
  <si>
    <t>0367</t>
  </si>
  <si>
    <t>BONDISS</t>
  </si>
  <si>
    <t>0037</t>
  </si>
  <si>
    <t>BONNYVILLE BEACH</t>
  </si>
  <si>
    <t>0414</t>
  </si>
  <si>
    <t>BURNSTICK LAKE</t>
  </si>
  <si>
    <t>0057</t>
  </si>
  <si>
    <t>CASTLE ISLAND</t>
  </si>
  <si>
    <t>0080</t>
  </si>
  <si>
    <t>CRYSTAL SPRINGS</t>
  </si>
  <si>
    <t>0123</t>
  </si>
  <si>
    <t>GHOST LAKE</t>
  </si>
  <si>
    <t>0129</t>
  </si>
  <si>
    <t>GOLDEN DAYS</t>
  </si>
  <si>
    <t>0134</t>
  </si>
  <si>
    <t>GRANDVIEW</t>
  </si>
  <si>
    <t>0138</t>
  </si>
  <si>
    <t>GULL LAKE</t>
  </si>
  <si>
    <t>0358</t>
  </si>
  <si>
    <t>HALF MOON BAY</t>
  </si>
  <si>
    <t>0375</t>
  </si>
  <si>
    <t>HORSESHOE BAY</t>
  </si>
  <si>
    <t>0185</t>
  </si>
  <si>
    <t>ISLAND LAKE</t>
  </si>
  <si>
    <t>0368</t>
  </si>
  <si>
    <t>ISLAND LAKE SOUTH</t>
  </si>
  <si>
    <t>0186</t>
  </si>
  <si>
    <t>ITASKA BEACH</t>
  </si>
  <si>
    <t>0379</t>
  </si>
  <si>
    <t>JARVIS BAY</t>
  </si>
  <si>
    <t>0187</t>
  </si>
  <si>
    <t>KAPASIWIN</t>
  </si>
  <si>
    <t>0196</t>
  </si>
  <si>
    <t>LAKEVIEW</t>
  </si>
  <si>
    <t>0378</t>
  </si>
  <si>
    <t>LARKSPUR</t>
  </si>
  <si>
    <t>0210</t>
  </si>
  <si>
    <t>MA-ME-O BEACH</t>
  </si>
  <si>
    <t>0359</t>
  </si>
  <si>
    <t>MEWATHA BEACH</t>
  </si>
  <si>
    <t>0230</t>
  </si>
  <si>
    <t>NAKAMUN PARK</t>
  </si>
  <si>
    <t>0237</t>
  </si>
  <si>
    <t>NORGLENWOLD</t>
  </si>
  <si>
    <t>0385</t>
  </si>
  <si>
    <t>NORRIS BEACH</t>
  </si>
  <si>
    <t>0374</t>
  </si>
  <si>
    <t>PARKLAND BEACH</t>
  </si>
  <si>
    <t>0362</t>
  </si>
  <si>
    <t>PELICAN NARROWS</t>
  </si>
  <si>
    <t>0253</t>
  </si>
  <si>
    <t>POINT ALISON</t>
  </si>
  <si>
    <t>0256</t>
  </si>
  <si>
    <t>POPLAR BAY</t>
  </si>
  <si>
    <t>0267</t>
  </si>
  <si>
    <t>ROCHON SANDS</t>
  </si>
  <si>
    <t>0273</t>
  </si>
  <si>
    <t>ROSS HAVEN</t>
  </si>
  <si>
    <t>0277</t>
  </si>
  <si>
    <t>SANDY BEACH</t>
  </si>
  <si>
    <t>0279</t>
  </si>
  <si>
    <t>SEBA BEACH</t>
  </si>
  <si>
    <t>0282</t>
  </si>
  <si>
    <t>SILVER BEACH</t>
  </si>
  <si>
    <t>0283</t>
  </si>
  <si>
    <t>SILVER SANDS</t>
  </si>
  <si>
    <t>0369</t>
  </si>
  <si>
    <t>SOUTH BAPTISTE</t>
  </si>
  <si>
    <t>0288</t>
  </si>
  <si>
    <t>SOUTH VIEW</t>
  </si>
  <si>
    <t>0388</t>
  </si>
  <si>
    <t>SUNBREAKER COVE</t>
  </si>
  <si>
    <t>0306</t>
  </si>
  <si>
    <t>SUNDANCE BEACH</t>
  </si>
  <si>
    <t>0386</t>
  </si>
  <si>
    <t>SUNRISE BEACH</t>
  </si>
  <si>
    <t>0357</t>
  </si>
  <si>
    <t>SUNSET BEACH</t>
  </si>
  <si>
    <t>0308</t>
  </si>
  <si>
    <t>SUNSET POINT</t>
  </si>
  <si>
    <t>0324</t>
  </si>
  <si>
    <t>VAL QUENTIN</t>
  </si>
  <si>
    <t>0380</t>
  </si>
  <si>
    <t>WAIPAROUS</t>
  </si>
  <si>
    <t>0370</t>
  </si>
  <si>
    <t>WEST BAPTISTE</t>
  </si>
  <si>
    <t>0344</t>
  </si>
  <si>
    <t>WEST COVE</t>
  </si>
  <si>
    <t>0371</t>
  </si>
  <si>
    <t>WHISPERING HILLS</t>
  </si>
  <si>
    <t>0365</t>
  </si>
  <si>
    <t>WHITE SANDS</t>
  </si>
  <si>
    <t>0354</t>
  </si>
  <si>
    <t>YELLOWSTONE</t>
  </si>
  <si>
    <t>Improvement District</t>
  </si>
  <si>
    <t>0159</t>
  </si>
  <si>
    <t>I.D. NO. 04 (WATERTON)</t>
  </si>
  <si>
    <t>0164</t>
  </si>
  <si>
    <t>I.D. NO. 09 (BANFF)</t>
  </si>
  <si>
    <t>0167</t>
  </si>
  <si>
    <t>I.D. NO. 12 (JASPER NATIONAL PARK)</t>
  </si>
  <si>
    <t>0168</t>
  </si>
  <si>
    <t>I.D. NO. 13 (ELK ISLAND)</t>
  </si>
  <si>
    <t>0179</t>
  </si>
  <si>
    <t>I.D. NO. 24 (WOOD BUFFALO)</t>
  </si>
  <si>
    <t>0479</t>
  </si>
  <si>
    <t>I.D. NO. 25 (WILLMORE WILDERNESS)</t>
  </si>
  <si>
    <t>0373</t>
  </si>
  <si>
    <t>KANANASKIS IMPROVEMENT DISTRICT</t>
  </si>
  <si>
    <t>Special Area</t>
  </si>
  <si>
    <t>0142</t>
  </si>
  <si>
    <t>SPECIAL AREAS BOARD</t>
  </si>
  <si>
    <t>326 out of 333</t>
  </si>
  <si>
    <t>Schedule B</t>
  </si>
  <si>
    <t>Change In Accumulated Surplus - Unrestricted</t>
  </si>
  <si>
    <t>Accumulated Operating Surplus - Beginning of Year</t>
  </si>
  <si>
    <t>Net Revenue (Expense)</t>
  </si>
  <si>
    <t>Funds Designated For Future Use</t>
  </si>
  <si>
    <t>Restricted Funds - Used for Operations</t>
  </si>
  <si>
    <t>Restricted Funds - Used for TCA</t>
  </si>
  <si>
    <t>Current Year Funds Used for TCA</t>
  </si>
  <si>
    <t>Donated and Contributed TCA</t>
  </si>
  <si>
    <t>Disposals of TCA</t>
  </si>
  <si>
    <t>Long Term Debt - Issued</t>
  </si>
  <si>
    <t>Long Term Debt - Repaid</t>
  </si>
  <si>
    <t>Capital Debt - Used for TCA</t>
  </si>
  <si>
    <t>Other Adjustments</t>
  </si>
  <si>
    <t>Accumulated Operating Surplus - End of Year</t>
  </si>
  <si>
    <t>00500</t>
  </si>
  <si>
    <t>00505</t>
  </si>
  <si>
    <t>00511</t>
  </si>
  <si>
    <t>00512</t>
  </si>
  <si>
    <t>00513</t>
  </si>
  <si>
    <t>00514</t>
  </si>
  <si>
    <t>00516</t>
  </si>
  <si>
    <t>00517</t>
  </si>
  <si>
    <t>00518</t>
  </si>
  <si>
    <t>00519</t>
  </si>
  <si>
    <t>00521</t>
  </si>
  <si>
    <t>00522</t>
  </si>
  <si>
    <t>00524</t>
  </si>
  <si>
    <t>00525</t>
  </si>
  <si>
    <t>Change In Accumulated Surplus - Restricted</t>
  </si>
  <si>
    <t>Change In Accumulated Surplus - Equity in TCA</t>
  </si>
  <si>
    <t>Change In Accumulated Surplus - Total</t>
  </si>
  <si>
    <t>Schedule C</t>
  </si>
  <si>
    <t>Financial Activities by Function REVENUE/EXPENSE - Total</t>
  </si>
  <si>
    <t>Total General</t>
  </si>
  <si>
    <t>Council and Other Legislative</t>
  </si>
  <si>
    <t>General Administration</t>
  </si>
  <si>
    <t>Other General Government</t>
  </si>
  <si>
    <t>Police</t>
  </si>
  <si>
    <t>Fire</t>
  </si>
  <si>
    <t>Disaster and Emergency Measures</t>
  </si>
  <si>
    <t>Ambulance and First Aid</t>
  </si>
  <si>
    <t>Bylaws Enforcement</t>
  </si>
  <si>
    <t>Other Protective Services</t>
  </si>
  <si>
    <t>Common and Equipment Pool</t>
  </si>
  <si>
    <t>Roads, Streets, Walks, Lighting</t>
  </si>
  <si>
    <t>Airport</t>
  </si>
  <si>
    <t>Public Transit</t>
  </si>
  <si>
    <t>Storm Sewers and Drainage</t>
  </si>
  <si>
    <t>Other Transportation</t>
  </si>
  <si>
    <t>Water Supply and Distribution</t>
  </si>
  <si>
    <t>Wastewater Treatment and Disposal</t>
  </si>
  <si>
    <t>Waste Management</t>
  </si>
  <si>
    <t>Other Environmental Use and Protection</t>
  </si>
  <si>
    <t>Family and Community Support</t>
  </si>
  <si>
    <t>Day Care</t>
  </si>
  <si>
    <t>Cemeteries and Crematoriums</t>
  </si>
  <si>
    <t>Other Public Health and Welfare</t>
  </si>
  <si>
    <t>Land Use Planning, Zoning and Development</t>
  </si>
  <si>
    <t>Economic/Agricultural Development</t>
  </si>
  <si>
    <t>Subdivision Land and Development</t>
  </si>
  <si>
    <t>Public Housing Operations</t>
  </si>
  <si>
    <t>Land, Housing and Building Rentals</t>
  </si>
  <si>
    <t>Other Planning and Development</t>
  </si>
  <si>
    <t>Recreation Boards</t>
  </si>
  <si>
    <t>Parks and Recreation</t>
  </si>
  <si>
    <t>Culture: Libraries, Museums, Halls</t>
  </si>
  <si>
    <t>Convention Centres</t>
  </si>
  <si>
    <t>Other Recreation and Culture</t>
  </si>
  <si>
    <t>Gas</t>
  </si>
  <si>
    <t>Electric</t>
  </si>
  <si>
    <t>Total Revenue</t>
  </si>
  <si>
    <t>Total Expense</t>
  </si>
  <si>
    <t>Net Revenue/Expense</t>
  </si>
  <si>
    <t>00700</t>
  </si>
  <si>
    <t>00730</t>
  </si>
  <si>
    <t>00740</t>
  </si>
  <si>
    <t>00750</t>
  </si>
  <si>
    <t>00770</t>
  </si>
  <si>
    <t>00780</t>
  </si>
  <si>
    <t>00790</t>
  </si>
  <si>
    <t>00800</t>
  </si>
  <si>
    <t>00810</t>
  </si>
  <si>
    <t>00820</t>
  </si>
  <si>
    <t>00840</t>
  </si>
  <si>
    <t>00850</t>
  </si>
  <si>
    <t>00860</t>
  </si>
  <si>
    <t>00870</t>
  </si>
  <si>
    <t>00880</t>
  </si>
  <si>
    <t>00890</t>
  </si>
  <si>
    <t>00910</t>
  </si>
  <si>
    <t>00920</t>
  </si>
  <si>
    <t>00930</t>
  </si>
  <si>
    <t>00940</t>
  </si>
  <si>
    <t>00960</t>
  </si>
  <si>
    <t>00970</t>
  </si>
  <si>
    <t>00980</t>
  </si>
  <si>
    <t>00990</t>
  </si>
  <si>
    <t>01010</t>
  </si>
  <si>
    <t>01020</t>
  </si>
  <si>
    <t>01030</t>
  </si>
  <si>
    <t>01040</t>
  </si>
  <si>
    <t>01050</t>
  </si>
  <si>
    <t>01060</t>
  </si>
  <si>
    <t>01080</t>
  </si>
  <si>
    <t>01090</t>
  </si>
  <si>
    <t>01100</t>
  </si>
  <si>
    <t>01110</t>
  </si>
  <si>
    <t>01120</t>
  </si>
  <si>
    <t>01126</t>
  </si>
  <si>
    <t>01127</t>
  </si>
  <si>
    <t>01130</t>
  </si>
  <si>
    <t>01140</t>
  </si>
  <si>
    <t>01170</t>
  </si>
  <si>
    <t>01180</t>
  </si>
  <si>
    <t>01190</t>
  </si>
  <si>
    <t>01210</t>
  </si>
  <si>
    <t>01220</t>
  </si>
  <si>
    <t>01230</t>
  </si>
  <si>
    <t>01240</t>
  </si>
  <si>
    <t>01250</t>
  </si>
  <si>
    <t>01260</t>
  </si>
  <si>
    <t>01280</t>
  </si>
  <si>
    <t>01290</t>
  </si>
  <si>
    <t>01300</t>
  </si>
  <si>
    <t>01310</t>
  </si>
  <si>
    <t>01320</t>
  </si>
  <si>
    <t>01330</t>
  </si>
  <si>
    <t>01350</t>
  </si>
  <si>
    <t>01360</t>
  </si>
  <si>
    <t>01370</t>
  </si>
  <si>
    <t>01380</t>
  </si>
  <si>
    <t>01400</t>
  </si>
  <si>
    <t>01410</t>
  </si>
  <si>
    <t>01420</t>
  </si>
  <si>
    <t>01430</t>
  </si>
  <si>
    <t>01450</t>
  </si>
  <si>
    <t>01460</t>
  </si>
  <si>
    <t>01470</t>
  </si>
  <si>
    <t>01480</t>
  </si>
  <si>
    <t>01490</t>
  </si>
  <si>
    <t>01500</t>
  </si>
  <si>
    <t>01520</t>
  </si>
  <si>
    <t>01530</t>
  </si>
  <si>
    <t>01540</t>
  </si>
  <si>
    <t>01550</t>
  </si>
  <si>
    <t>01560</t>
  </si>
  <si>
    <t>01566</t>
  </si>
  <si>
    <t>01567</t>
  </si>
  <si>
    <t>01570</t>
  </si>
  <si>
    <t>01580</t>
  </si>
  <si>
    <t>01590</t>
  </si>
  <si>
    <t>Schedule D</t>
  </si>
  <si>
    <t>Financial Activities by Type/Object - Total</t>
  </si>
  <si>
    <t>Property (Net Municipal)</t>
  </si>
  <si>
    <t>Business</t>
  </si>
  <si>
    <t>Business Revitalization Zone</t>
  </si>
  <si>
    <t>Special</t>
  </si>
  <si>
    <t>Well Drilling</t>
  </si>
  <si>
    <t>Local Improvement</t>
  </si>
  <si>
    <t>Sales To Other Governments</t>
  </si>
  <si>
    <t>Penalties and Costs on Taxes</t>
  </si>
  <si>
    <t>Licenses and Permits</t>
  </si>
  <si>
    <t>Fines</t>
  </si>
  <si>
    <t>Franchise and Concession Contracts</t>
  </si>
  <si>
    <t>Returns on Investments (incl. Portfolio Investments)</t>
  </si>
  <si>
    <t>Rentals</t>
  </si>
  <si>
    <t>Insurance Proceeds</t>
  </si>
  <si>
    <t>Net Gain on Sale of Tangible Capital Assets</t>
  </si>
  <si>
    <t>Contributed and Donated Assets</t>
  </si>
  <si>
    <t>Federal Government Unconditional Transfers</t>
  </si>
  <si>
    <t>Federal Government Conditional Transfers</t>
  </si>
  <si>
    <t>Provincial Government Unconditional Transfers</t>
  </si>
  <si>
    <t>Provincial Government Conditional Transfers</t>
  </si>
  <si>
    <t>Local Government Transfers</t>
  </si>
  <si>
    <t>Transfers From Local Boards and Agencies</t>
  </si>
  <si>
    <t>Developer Agreements</t>
  </si>
  <si>
    <t>Offsite Levies</t>
  </si>
  <si>
    <t>Other Revenues</t>
  </si>
  <si>
    <t>Salaries, Wages and Benefits</t>
  </si>
  <si>
    <t>Contracted and General Services</t>
  </si>
  <si>
    <t>Purchases from Other Govenments</t>
  </si>
  <si>
    <t>Materials, Goods, Supplies and Utilities</t>
  </si>
  <si>
    <t>Provision For Allowances</t>
  </si>
  <si>
    <t>Transfers to Other Governments</t>
  </si>
  <si>
    <t>Transfers to Local Boards and Agencies</t>
  </si>
  <si>
    <t>Transfers to Individuals and Organizations</t>
  </si>
  <si>
    <t>Bank Charges and Short Term Interest</t>
  </si>
  <si>
    <t>Interest on Operating Long Term Debt</t>
  </si>
  <si>
    <t>Interest on Capital Long Term Debt</t>
  </si>
  <si>
    <t>Accretion of Asset Retirement Obligations</t>
  </si>
  <si>
    <t>Amortization of Tangible Capital Assets</t>
  </si>
  <si>
    <t>Net Loss on Sale of Tangible Capital Assets</t>
  </si>
  <si>
    <t>Write down of Tangible Capital Assets</t>
  </si>
  <si>
    <t>Other Expenditures</t>
  </si>
  <si>
    <t>Total Expenses</t>
  </si>
  <si>
    <t>01720</t>
  </si>
  <si>
    <t>01730</t>
  </si>
  <si>
    <t>01740</t>
  </si>
  <si>
    <t>01750</t>
  </si>
  <si>
    <t>01760</t>
  </si>
  <si>
    <t>01770</t>
  </si>
  <si>
    <t>01790</t>
  </si>
  <si>
    <t>01800</t>
  </si>
  <si>
    <t>01810</t>
  </si>
  <si>
    <t>01820</t>
  </si>
  <si>
    <t>01830</t>
  </si>
  <si>
    <t>01840</t>
  </si>
  <si>
    <t>01850</t>
  </si>
  <si>
    <t>01860</t>
  </si>
  <si>
    <t>01870</t>
  </si>
  <si>
    <t>01880</t>
  </si>
  <si>
    <t>01885</t>
  </si>
  <si>
    <t>01890</t>
  </si>
  <si>
    <t>01900</t>
  </si>
  <si>
    <t>01910</t>
  </si>
  <si>
    <t>01920</t>
  </si>
  <si>
    <t>01930</t>
  </si>
  <si>
    <t>01940</t>
  </si>
  <si>
    <t>01960</t>
  </si>
  <si>
    <t>01962</t>
  </si>
  <si>
    <t>01970</t>
  </si>
  <si>
    <t>01980</t>
  </si>
  <si>
    <t>02000</t>
  </si>
  <si>
    <t>02010</t>
  </si>
  <si>
    <t>02020</t>
  </si>
  <si>
    <t>02030</t>
  </si>
  <si>
    <t>02040</t>
  </si>
  <si>
    <t>02050</t>
  </si>
  <si>
    <t>02060</t>
  </si>
  <si>
    <t>02070</t>
  </si>
  <si>
    <t>02080</t>
  </si>
  <si>
    <t>02090</t>
  </si>
  <si>
    <t>02100</t>
  </si>
  <si>
    <t>02105</t>
  </si>
  <si>
    <t>02110</t>
  </si>
  <si>
    <t>02125</t>
  </si>
  <si>
    <t>02127</t>
  </si>
  <si>
    <t>02130</t>
  </si>
  <si>
    <t>02140</t>
  </si>
  <si>
    <t>02150</t>
  </si>
  <si>
    <t>Schedule E</t>
  </si>
  <si>
    <t>Revenue And Expense Supplementary Detail - Sales and User Charges</t>
  </si>
  <si>
    <t>Common and  Equipment Pool</t>
  </si>
  <si>
    <t>Cemeteries amd Crematoriums</t>
  </si>
  <si>
    <t>Total</t>
  </si>
  <si>
    <t>02210</t>
  </si>
  <si>
    <t>02220</t>
  </si>
  <si>
    <t>02230</t>
  </si>
  <si>
    <t>02250</t>
  </si>
  <si>
    <t>02260</t>
  </si>
  <si>
    <t>02270</t>
  </si>
  <si>
    <t>02280</t>
  </si>
  <si>
    <t>02290</t>
  </si>
  <si>
    <t>02300</t>
  </si>
  <si>
    <t>02320</t>
  </si>
  <si>
    <t>02330</t>
  </si>
  <si>
    <t>02340</t>
  </si>
  <si>
    <t>02350</t>
  </si>
  <si>
    <t>02360</t>
  </si>
  <si>
    <t>02370</t>
  </si>
  <si>
    <t>02390</t>
  </si>
  <si>
    <t>02400</t>
  </si>
  <si>
    <t>02410</t>
  </si>
  <si>
    <t>02420</t>
  </si>
  <si>
    <t>02440</t>
  </si>
  <si>
    <t>02450</t>
  </si>
  <si>
    <t>02460</t>
  </si>
  <si>
    <t>02470</t>
  </si>
  <si>
    <t>02490</t>
  </si>
  <si>
    <t>02500</t>
  </si>
  <si>
    <t>02510</t>
  </si>
  <si>
    <t>02520</t>
  </si>
  <si>
    <t>02530</t>
  </si>
  <si>
    <t>02540</t>
  </si>
  <si>
    <t>02560</t>
  </si>
  <si>
    <t>02570</t>
  </si>
  <si>
    <t>02580</t>
  </si>
  <si>
    <t>02590</t>
  </si>
  <si>
    <t>02600</t>
  </si>
  <si>
    <t>02606</t>
  </si>
  <si>
    <t>02607</t>
  </si>
  <si>
    <t>02610</t>
  </si>
  <si>
    <t>02620</t>
  </si>
  <si>
    <t>Revenue And Expense Supplementary Detail - Provincial Capital Transfers</t>
  </si>
  <si>
    <t>Revenue And Expense Supplementary Detail - Annual Amortization Expense</t>
  </si>
  <si>
    <t>Revenue And Expense Supplementary Detail - Long Term Debt Interest Expense</t>
  </si>
  <si>
    <t>Schedule F</t>
  </si>
  <si>
    <t>Tangible Capital Assets Supplementary Detail - Tangible Capital Assets (Purchased)</t>
  </si>
  <si>
    <t>02710</t>
  </si>
  <si>
    <t>02720</t>
  </si>
  <si>
    <t>02730</t>
  </si>
  <si>
    <t>02750</t>
  </si>
  <si>
    <t>02760</t>
  </si>
  <si>
    <t>02770</t>
  </si>
  <si>
    <t>02780</t>
  </si>
  <si>
    <t>02790</t>
  </si>
  <si>
    <t>02800</t>
  </si>
  <si>
    <t>02820</t>
  </si>
  <si>
    <t>02830</t>
  </si>
  <si>
    <t>02840</t>
  </si>
  <si>
    <t>02850</t>
  </si>
  <si>
    <t>02860</t>
  </si>
  <si>
    <t>02870</t>
  </si>
  <si>
    <t>02890</t>
  </si>
  <si>
    <t>02900</t>
  </si>
  <si>
    <t>02910</t>
  </si>
  <si>
    <t>02920</t>
  </si>
  <si>
    <t>02940</t>
  </si>
  <si>
    <t>02950</t>
  </si>
  <si>
    <t>02960</t>
  </si>
  <si>
    <t>02970</t>
  </si>
  <si>
    <t>02990</t>
  </si>
  <si>
    <t>03000</t>
  </si>
  <si>
    <t>03010</t>
  </si>
  <si>
    <t>03020</t>
  </si>
  <si>
    <t>03030</t>
  </si>
  <si>
    <t>03040</t>
  </si>
  <si>
    <t>03060</t>
  </si>
  <si>
    <t>03070</t>
  </si>
  <si>
    <t>03080</t>
  </si>
  <si>
    <t>03090</t>
  </si>
  <si>
    <t>03100</t>
  </si>
  <si>
    <t>03106</t>
  </si>
  <si>
    <t>03107</t>
  </si>
  <si>
    <t>03110</t>
  </si>
  <si>
    <t>03120</t>
  </si>
  <si>
    <t>Tangible Capital Assets Supplementary Detail - Tangible Capital Assets (Donated or Contributed)</t>
  </si>
  <si>
    <t>Tangible Capital Assets Supplementary Detail - Long Term Debt (Principal Additions)</t>
  </si>
  <si>
    <t>Tangible Capital Assets Supplementary Detail - Long Term Debt (Principal Reductions)</t>
  </si>
  <si>
    <t>Schedule G</t>
  </si>
  <si>
    <t>Change In Tangible Capital Assets - Balance at Beginning of Year</t>
  </si>
  <si>
    <t>Roadway Systems</t>
  </si>
  <si>
    <t>Light Rail Transit Systems</t>
  </si>
  <si>
    <t>Water Systems</t>
  </si>
  <si>
    <t>Wastewater Systems</t>
  </si>
  <si>
    <t>Storm Systems</t>
  </si>
  <si>
    <t>Fibre Optics</t>
  </si>
  <si>
    <t>Electricity Systems</t>
  </si>
  <si>
    <t>Gas Distribution Systems</t>
  </si>
  <si>
    <t>Total Engineered Structures</t>
  </si>
  <si>
    <t>Construction in Progress</t>
  </si>
  <si>
    <t>Buildings</t>
  </si>
  <si>
    <t>Machinery and Equipment</t>
  </si>
  <si>
    <t>Land Improvements</t>
  </si>
  <si>
    <t>Vehicles</t>
  </si>
  <si>
    <t>Total Capital Property Cost</t>
  </si>
  <si>
    <t>Engineered Structures</t>
  </si>
  <si>
    <t>Total Accumulated Amortization</t>
  </si>
  <si>
    <t>Net Book Value of Capital Property</t>
  </si>
  <si>
    <t>Capital Long Term Debt (Net)</t>
  </si>
  <si>
    <t>Equity in Tangible Capital Assets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</si>
  <si>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</si>
  <si>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</si>
  <si>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</si>
  <si>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</si>
  <si>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</si>
  <si>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</si>
  <si>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</si>
  <si>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</si>
  <si>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03210</t>
  </si>
  <si>
    <t>03219</t>
  </si>
  <si>
    <t>03220</t>
  </si>
  <si>
    <t>03230</t>
  </si>
  <si>
    <t>03240</t>
  </si>
  <si>
    <t>03245</t>
  </si>
  <si>
    <t>03250</t>
  </si>
  <si>
    <t>03260</t>
  </si>
  <si>
    <t>03271</t>
  </si>
  <si>
    <t>03272</t>
  </si>
  <si>
    <t>03273</t>
  </si>
  <si>
    <t>03274</t>
  </si>
  <si>
    <t>03275</t>
  </si>
  <si>
    <t>03276</t>
  </si>
  <si>
    <t>03277</t>
  </si>
  <si>
    <t>03278</t>
  </si>
  <si>
    <t>03280</t>
  </si>
  <si>
    <t>03290</t>
  </si>
  <si>
    <t>03300</t>
  </si>
  <si>
    <t>03310</t>
  </si>
  <si>
    <t>03315</t>
  </si>
  <si>
    <t>03320</t>
  </si>
  <si>
    <t>03330</t>
  </si>
  <si>
    <t>03340</t>
  </si>
  <si>
    <t>03350</t>
  </si>
  <si>
    <t>03400</t>
  </si>
  <si>
    <t>Change In Tangible Capital Assets - Additions</t>
  </si>
  <si>
    <t>Change In Tangible Capital Assets - Reductions</t>
  </si>
  <si>
    <t>Change In Tangible Capital Assets - Balance at End of Year</t>
  </si>
  <si>
    <t>Schedule H</t>
  </si>
  <si>
    <t>Long Term Debt Support - Operating</t>
  </si>
  <si>
    <t>Supported by General Tax Levies</t>
  </si>
  <si>
    <t>Supported by Special Levies</t>
  </si>
  <si>
    <t>Supported by Utility Rates</t>
  </si>
  <si>
    <t>Total Long Term Debt Principal Balance</t>
  </si>
  <si>
    <t>03410</t>
  </si>
  <si>
    <t>03420</t>
  </si>
  <si>
    <t>03430</t>
  </si>
  <si>
    <t>03440</t>
  </si>
  <si>
    <t>03450</t>
  </si>
  <si>
    <t>Long Term Debt Support - Capital</t>
  </si>
  <si>
    <t>Long Term Debt Support - Total</t>
  </si>
  <si>
    <t>Schedule I</t>
  </si>
  <si>
    <t>Long Term Debt Sources - Operating</t>
  </si>
  <si>
    <t>Alberta Capital Finance Authority</t>
  </si>
  <si>
    <t>Canada Mortgage and Housing Corporation</t>
  </si>
  <si>
    <t>Mortgage Borrowing</t>
  </si>
  <si>
    <t>03500</t>
  </si>
  <si>
    <t>03520</t>
  </si>
  <si>
    <t>03600</t>
  </si>
  <si>
    <t>03610</t>
  </si>
  <si>
    <t>03620</t>
  </si>
  <si>
    <t>Long Term Debt Sources - Capital</t>
  </si>
  <si>
    <t>Long Term Debt Sources - Total</t>
  </si>
  <si>
    <t>Schedule J</t>
  </si>
  <si>
    <t>Future Long Term Debt Repayments - Operating</t>
  </si>
  <si>
    <t>Current + 1</t>
  </si>
  <si>
    <t>Current + 2</t>
  </si>
  <si>
    <t>Current + 3</t>
  </si>
  <si>
    <t>Current + 4</t>
  </si>
  <si>
    <t>Current + 5</t>
  </si>
  <si>
    <t>Thereafter</t>
  </si>
  <si>
    <t>Total Principal</t>
  </si>
  <si>
    <t>Total Interest</t>
  </si>
  <si>
    <t>03710</t>
  </si>
  <si>
    <t>03720</t>
  </si>
  <si>
    <t>03730</t>
  </si>
  <si>
    <t>03740</t>
  </si>
  <si>
    <t>03750</t>
  </si>
  <si>
    <t>03760</t>
  </si>
  <si>
    <t>03770</t>
  </si>
  <si>
    <t>03790</t>
  </si>
  <si>
    <t>03800</t>
  </si>
  <si>
    <t>03810</t>
  </si>
  <si>
    <t>03820</t>
  </si>
  <si>
    <t>03830</t>
  </si>
  <si>
    <t>03840</t>
  </si>
  <si>
    <t>03850</t>
  </si>
  <si>
    <t>Future Long Term Debt Repayments - Capital</t>
  </si>
  <si>
    <t>Future Long Term Debt Repayments - Total</t>
  </si>
  <si>
    <t>Schedule K</t>
  </si>
  <si>
    <t>Property Taxes and Grants in Place - Property Taxes</t>
  </si>
  <si>
    <t>Residential Land and Improvements</t>
  </si>
  <si>
    <t>Land and Improvements (Excluding M &amp; E)</t>
  </si>
  <si>
    <t>Linear Property</t>
  </si>
  <si>
    <t>Small Business Tax</t>
  </si>
  <si>
    <t>Farm Land</t>
  </si>
  <si>
    <t>Adjustments to Property Taxes</t>
  </si>
  <si>
    <t>Total Property Taxes and Grants in Place</t>
  </si>
  <si>
    <t>Residential/Farm Land</t>
  </si>
  <si>
    <t>Non-Residential</t>
  </si>
  <si>
    <t>Seniors Lodges</t>
  </si>
  <si>
    <t>Designated Industrial Property</t>
  </si>
  <si>
    <t>Adjustments to Requisition Transfers</t>
  </si>
  <si>
    <t>Total Requisition Transfers</t>
  </si>
  <si>
    <t>03910</t>
  </si>
  <si>
    <t>03935</t>
  </si>
  <si>
    <t>03950</t>
  </si>
  <si>
    <t>03960</t>
  </si>
  <si>
    <t>03965</t>
  </si>
  <si>
    <t>03980</t>
  </si>
  <si>
    <t>03990</t>
  </si>
  <si>
    <t>04000</t>
  </si>
  <si>
    <t>04031</t>
  </si>
  <si>
    <t>04035</t>
  </si>
  <si>
    <t>04090</t>
  </si>
  <si>
    <t>04099</t>
  </si>
  <si>
    <t>04100</t>
  </si>
  <si>
    <t>04110</t>
  </si>
  <si>
    <t>04120</t>
  </si>
  <si>
    <t>Property Taxes and Grants in Place - Grants in Place of Property Taxes</t>
  </si>
  <si>
    <t>Property Taxes and Grants in Place - Total</t>
  </si>
  <si>
    <t>Schedule L</t>
  </si>
  <si>
    <t>Grants in Place of Taxes - Property Taxes</t>
  </si>
  <si>
    <t>Local Government</t>
  </si>
  <si>
    <t>04200</t>
  </si>
  <si>
    <t>04210</t>
  </si>
  <si>
    <t>04220</t>
  </si>
  <si>
    <t>04230</t>
  </si>
  <si>
    <t>04240</t>
  </si>
  <si>
    <t>Grants in Place of Taxes - Business Taxes</t>
  </si>
  <si>
    <t>Grants in Place of Taxes - Other Taxes</t>
  </si>
  <si>
    <t>Grants in Place of Taxes - Total</t>
  </si>
  <si>
    <t>Schedule P</t>
  </si>
  <si>
    <t>Grant Cash and Deferred Revenue - Total</t>
  </si>
  <si>
    <t xml:space="preserve">Municipal Sustainability Initiative Capital </t>
  </si>
  <si>
    <t>Municipal Sustainability Initiative Operating</t>
  </si>
  <si>
    <t>Canada Community-Building Fund (CCBF)</t>
  </si>
  <si>
    <t>Alberta Community Partnership- Intermunicipal Collaboration</t>
  </si>
  <si>
    <t>Alberta Community Partnership- Municipal Restructuring</t>
  </si>
  <si>
    <t>Alberta Community Partnership- Mediation and Cooperative Processes</t>
  </si>
  <si>
    <t>Alberta Community Partnership- Municipal Internship</t>
  </si>
  <si>
    <t xml:space="preserve">Alberta Community Partnership- Local Land Use Planning </t>
  </si>
  <si>
    <t>Alberta Community Partnership- Strategic Initiative</t>
  </si>
  <si>
    <t>Alberta Community Partnership- Regional Collaboration Program</t>
  </si>
  <si>
    <t>Other Grants</t>
  </si>
  <si>
    <t>Total Restricted Cash</t>
  </si>
  <si>
    <t>Unrestricted Cash</t>
  </si>
  <si>
    <t>Accounts Receivable - Grants</t>
  </si>
  <si>
    <t>Total Deferred Revenue by Grant</t>
  </si>
  <si>
    <t>Other Deferred Revenue</t>
  </si>
  <si>
    <t>08820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</si>
  <si>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</si>
  <si>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</si>
  <si>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</si>
  <si>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</si>
  <si>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</si>
  <si>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</si>
  <si>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</si>
  <si>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</si>
  <si>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</si>
  <si>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</si>
  <si>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</si>
  <si>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08865</t>
  </si>
  <si>
    <t>08870</t>
  </si>
  <si>
    <t>08872</t>
  </si>
  <si>
    <t>08875</t>
  </si>
  <si>
    <t>08880</t>
  </si>
  <si>
    <t>08881</t>
  </si>
  <si>
    <t>08882</t>
  </si>
  <si>
    <t>08883</t>
  </si>
  <si>
    <t>08884</t>
  </si>
  <si>
    <t>08885</t>
  </si>
  <si>
    <t>08886</t>
  </si>
  <si>
    <t>08887</t>
  </si>
  <si>
    <t>08888</t>
  </si>
  <si>
    <t>08889</t>
  </si>
  <si>
    <t>08890</t>
  </si>
  <si>
    <t>08898</t>
  </si>
  <si>
    <t>08899</t>
  </si>
  <si>
    <t>Schedule Q</t>
  </si>
  <si>
    <t>Re-Measurement Gains and Losses - Total</t>
  </si>
  <si>
    <t>Accumulated remeasurement gains (losses) at beginning of the year</t>
  </si>
  <si>
    <t>Gains</t>
  </si>
  <si>
    <t>Losses</t>
  </si>
  <si>
    <t>Amounts reclassified to Statement of Operations</t>
  </si>
  <si>
    <t>Net Remeasurement gains (losses) for the year</t>
  </si>
  <si>
    <t>Accumulated remeasurement gains (losses) at end of year</t>
  </si>
  <si>
    <t>02171</t>
  </si>
  <si>
    <t>02172</t>
  </si>
  <si>
    <t>02174</t>
  </si>
  <si>
    <t>02176</t>
  </si>
  <si>
    <t>02178</t>
  </si>
  <si>
    <t>02180</t>
  </si>
  <si>
    <t>Schedule AA</t>
  </si>
  <si>
    <t>Debt Limit - Debt Info</t>
  </si>
  <si>
    <t>Debt Limit</t>
  </si>
  <si>
    <t>Total Debt</t>
  </si>
  <si>
    <t>Debt Service Limit</t>
  </si>
  <si>
    <t>Total Debt Service Costs</t>
  </si>
  <si>
    <t>05700</t>
  </si>
  <si>
    <t>05710</t>
  </si>
  <si>
    <t>05720</t>
  </si>
  <si>
    <t>05730</t>
  </si>
  <si>
    <t>Schedule ST</t>
  </si>
  <si>
    <t>General Statistics - General Statistics</t>
  </si>
  <si>
    <t>Total Full-Time Municipal Positions</t>
  </si>
  <si>
    <t>Total Area of Municipality (Hectares)</t>
  </si>
  <si>
    <t>Number of Hamlets (Specialized Municipalities and Municipal Districts Only)</t>
  </si>
  <si>
    <t>Length of all Open Roads Maintained (km)</t>
  </si>
  <si>
    <t>Does your municipality have a Well Drilling Equipment Tax (WDET) Bylaw</t>
  </si>
  <si>
    <t>Road Grading and Gravelling ($)</t>
  </si>
  <si>
    <t>Dust Control ($)</t>
  </si>
  <si>
    <t>Bridges ($)</t>
  </si>
  <si>
    <t>Paving/Overlay ($)</t>
  </si>
  <si>
    <t>Traffic Control Devices and Signage ($)</t>
  </si>
  <si>
    <t>Other ($)</t>
  </si>
  <si>
    <t>Does Your Municipality Collect the Well Drilling Equipment Tax?</t>
  </si>
  <si>
    <t>Does your municipality have a Community Payment Aggregate Levy (CAPL) bylaw?</t>
  </si>
  <si>
    <t xml:space="preserve">What is the CAPL rate established by bylaw ? ($ per tonne) </t>
  </si>
  <si>
    <t>How much CAPL revenue ($) was collected in current reporting year?</t>
  </si>
  <si>
    <t xml:space="preserve">CAPL revenue in current reporting year was allocated to: (select all that apply) </t>
  </si>
  <si>
    <t>Municipality Owned Systems</t>
  </si>
  <si>
    <t>Service Providers</t>
  </si>
  <si>
    <t>Co-ops</t>
  </si>
  <si>
    <t>Regional Systems</t>
  </si>
  <si>
    <t>Municipality Owned System</t>
  </si>
  <si>
    <t>Length of Storm Drainage Mains (km)</t>
  </si>
  <si>
    <t>Does your municipality have a Subdivision and Development Appeal Board (SDAB) established by bylaw?</t>
  </si>
  <si>
    <t>How many SDAB members are appointed?</t>
  </si>
  <si>
    <t>How many SDAB members are trained?</t>
  </si>
  <si>
    <t>Is the SDAB clerk a designated officer of your municipality?</t>
  </si>
  <si>
    <t xml:space="preserve">Has the SDAB clerk completed the SDAB Training? </t>
  </si>
  <si>
    <t>Is your municipality a member of an intermunicipal SDAB?</t>
  </si>
  <si>
    <t>How many municipalities are members of the intermunicipal SDAB?</t>
  </si>
  <si>
    <t>Number of Residences (Summer Villages Only)</t>
  </si>
  <si>
    <t>Number of Dwelling Units</t>
  </si>
  <si>
    <t>Total Assessment Services Cost</t>
  </si>
  <si>
    <t>Number of residential or farm land complaints filed</t>
  </si>
  <si>
    <t>Number of residential or farm land complaints withdrawn</t>
  </si>
  <si>
    <t>Number of residential or farm complaints heard by the LARB</t>
  </si>
  <si>
    <t>Number of assessment adjustments made by the LARB</t>
  </si>
  <si>
    <t>Number of CARB Residential and Non-Residential Complaints Filed</t>
  </si>
  <si>
    <t>Number of CARB residential and non-residential complaints withdrawn</t>
  </si>
  <si>
    <t>Number of Residential and Non-Residential Complaints Heard by the CARB</t>
  </si>
  <si>
    <t>Number of residential and non-residential assessment adjustments made by the CARB</t>
  </si>
  <si>
    <t>When was your Municipal Development Plan Last Approved (date)?</t>
  </si>
  <si>
    <t>Number of development permits applications received</t>
  </si>
  <si>
    <t>Number of development permits issued</t>
  </si>
  <si>
    <t>Estimated value of Residential construction (building permit) ($)</t>
  </si>
  <si>
    <t>Estimated value of Commercial construction (building permit) ($)</t>
  </si>
  <si>
    <t>Estimated value of Industrial construction (building permit) ($)</t>
  </si>
  <si>
    <t>Estimated value of Institutional construction (building permit) ($)</t>
  </si>
  <si>
    <t>Total Value of Development Permits Issued</t>
  </si>
  <si>
    <t>Number of building permits issued</t>
  </si>
  <si>
    <t>Average number of days from a development permit application to approval</t>
  </si>
  <si>
    <t>Number of subdivision applications received</t>
  </si>
  <si>
    <t>Does your municipality issue business licences?</t>
  </si>
  <si>
    <t>Number of business licences (new and renewals) issued in this reporting year</t>
  </si>
  <si>
    <t>Average number of days from a business licence application to approval</t>
  </si>
  <si>
    <t>Number of subdivision applications approved</t>
  </si>
  <si>
    <t>Average number of days from subdivision application to approval</t>
  </si>
  <si>
    <t>Number of amendments to the land use bylaw</t>
  </si>
  <si>
    <t>Number of Subdivision and Development Appeal Board appeals heard</t>
  </si>
  <si>
    <t>05500</t>
  </si>
  <si>
    <t>05510</t>
  </si>
  <si>
    <t>05515</t>
  </si>
  <si>
    <t>05520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</si>
  <si>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</si>
  <si>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</si>
  <si>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</si>
  <si>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</si>
  <si>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</si>
  <si>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</si>
  <si>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</si>
  <si>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</si>
  <si>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05541</t>
  </si>
  <si>
    <t>05542</t>
  </si>
  <si>
    <t>05543</t>
  </si>
  <si>
    <t>05544</t>
  </si>
  <si>
    <t>05555</t>
  </si>
  <si>
    <t>05556</t>
  </si>
  <si>
    <t>05557</t>
  </si>
  <si>
    <t>05558</t>
  </si>
  <si>
    <t>05559</t>
  </si>
  <si>
    <t>05560</t>
  </si>
  <si>
    <t>05565</t>
  </si>
  <si>
    <t>05566</t>
  </si>
  <si>
    <t>05567</t>
  </si>
  <si>
    <t>05568</t>
  </si>
  <si>
    <t>05569</t>
  </si>
  <si>
    <t>05570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</si>
  <si>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</si>
  <si>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</si>
  <si>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</si>
  <si>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</si>
  <si>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</si>
  <si>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</si>
  <si>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</si>
  <si>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</si>
  <si>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05590</t>
  </si>
  <si>
    <t>05595</t>
  </si>
  <si>
    <t>05596</t>
  </si>
  <si>
    <t>05602</t>
  </si>
  <si>
    <t>05604</t>
  </si>
  <si>
    <t>05606</t>
  </si>
  <si>
    <t>05608</t>
  </si>
  <si>
    <t>05623</t>
  </si>
  <si>
    <t>05625</t>
  </si>
  <si>
    <t>05627</t>
  </si>
  <si>
    <t>05629</t>
  </si>
  <si>
    <t>05658</t>
  </si>
  <si>
    <t>05660</t>
  </si>
  <si>
    <t>05661</t>
  </si>
  <si>
    <t>05663</t>
  </si>
  <si>
    <t>05664</t>
  </si>
  <si>
    <t>05665</t>
  </si>
  <si>
    <t>05666</t>
  </si>
  <si>
    <t>05667</t>
  </si>
  <si>
    <t>05668</t>
  </si>
  <si>
    <t>05669</t>
  </si>
  <si>
    <t>05670</t>
  </si>
  <si>
    <t>05671</t>
  </si>
  <si>
    <t>05672</t>
  </si>
  <si>
    <t>05673</t>
  </si>
  <si>
    <t>05674</t>
  </si>
  <si>
    <t>05675</t>
  </si>
  <si>
    <t>05680</t>
  </si>
  <si>
    <t>05690</t>
  </si>
  <si>
    <t>No</t>
  </si>
  <si>
    <t>Yes</t>
  </si>
  <si>
    <t>Sep 15, 2014</t>
  </si>
  <si>
    <t>Mar 26, 2019</t>
  </si>
  <si>
    <t>Feb 04, 2019</t>
  </si>
  <si>
    <t>Transportation</t>
  </si>
  <si>
    <t>Feb 08, 2021</t>
  </si>
  <si>
    <t>Aug 22, 2011</t>
  </si>
  <si>
    <t>Aug 15, 2016</t>
  </si>
  <si>
    <t>Aug 24, 2021</t>
  </si>
  <si>
    <t>Dec 07, 2020</t>
  </si>
  <si>
    <t>Jan 26, 2021</t>
  </si>
  <si>
    <t>Jan 25, 2010</t>
  </si>
  <si>
    <t>Jun 15, 2015</t>
  </si>
  <si>
    <t>Mar 28, 2022</t>
  </si>
  <si>
    <t>Jun 29, 2021</t>
  </si>
  <si>
    <t>Jul 22, 2013</t>
  </si>
  <si>
    <t>Oct 06, 2020</t>
  </si>
  <si>
    <t>May 05, 2008</t>
  </si>
  <si>
    <t>Jul 13, 2010</t>
  </si>
  <si>
    <t>Apr 28, 2021</t>
  </si>
  <si>
    <t>Oct 11, 2022</t>
  </si>
  <si>
    <t>Transportation, Environmental</t>
  </si>
  <si>
    <t>Nov 10, 2009</t>
  </si>
  <si>
    <t>Sep 05, 2017</t>
  </si>
  <si>
    <t>Oct 25, 2011</t>
  </si>
  <si>
    <t>Feb 08, 2022</t>
  </si>
  <si>
    <t>Aug 29, 2019</t>
  </si>
  <si>
    <t>Aug 17, 2010</t>
  </si>
  <si>
    <t>Aug 19, 1998</t>
  </si>
  <si>
    <t>Apr 26, 2017</t>
  </si>
  <si>
    <t>General Government</t>
  </si>
  <si>
    <t>Jan 08, 2013</t>
  </si>
  <si>
    <t>Aug 24, 2017</t>
  </si>
  <si>
    <t>Sep 13, 2007</t>
  </si>
  <si>
    <t>Oct 05, 2021</t>
  </si>
  <si>
    <t>Apr 12, 2016</t>
  </si>
  <si>
    <t>Jul 12, 1999</t>
  </si>
  <si>
    <t>Sep 10, 2019</t>
  </si>
  <si>
    <t>Protective Services, Recreation</t>
  </si>
  <si>
    <t>Jun 24, 2008</t>
  </si>
  <si>
    <t>Sep 26, 2018</t>
  </si>
  <si>
    <t>Oct 11, 2017</t>
  </si>
  <si>
    <t>Sep 23, 2009</t>
  </si>
  <si>
    <t>Jan 24, 2022</t>
  </si>
  <si>
    <t>Sep 27, 2016</t>
  </si>
  <si>
    <t>Feb 23, 2021</t>
  </si>
  <si>
    <t>General Government, Transportation, Recreation</t>
  </si>
  <si>
    <t>Dec 02, 2015</t>
  </si>
  <si>
    <t>Protective Services, Transportation</t>
  </si>
  <si>
    <t>Jul 06, 2017</t>
  </si>
  <si>
    <t>Sep 11, 2007</t>
  </si>
  <si>
    <t>Apr 23, 2019</t>
  </si>
  <si>
    <t>Apr 24, 2013</t>
  </si>
  <si>
    <t>Mar 10, 2022</t>
  </si>
  <si>
    <t>Dec 19, 2016</t>
  </si>
  <si>
    <t>Transportation, Other</t>
  </si>
  <si>
    <t>Sep 14, 2022</t>
  </si>
  <si>
    <t>Feb 07, 2013</t>
  </si>
  <si>
    <t>Oct 12, 2010</t>
  </si>
  <si>
    <t>Sep 14, 2021</t>
  </si>
  <si>
    <t>Sep 09, 2020</t>
  </si>
  <si>
    <t>Aug 17, 2021</t>
  </si>
  <si>
    <t>Aug 11, 2009</t>
  </si>
  <si>
    <t>Oct 12, 2021</t>
  </si>
  <si>
    <t>May 13, 2008</t>
  </si>
  <si>
    <t>Mar 15, 2011</t>
  </si>
  <si>
    <t>Nov 25, 2003</t>
  </si>
  <si>
    <t>Sep 21, 2021</t>
  </si>
  <si>
    <t>Oct 01, 2013</t>
  </si>
  <si>
    <t>Jun 12, 2018</t>
  </si>
  <si>
    <t>Jan 31, 2013</t>
  </si>
  <si>
    <t>Oct 12, 2016</t>
  </si>
  <si>
    <t>Dec 18, 2019</t>
  </si>
  <si>
    <t>General Government, Transportation, Other</t>
  </si>
  <si>
    <t>Oct 23, 2019</t>
  </si>
  <si>
    <t>Jun 25, 2014</t>
  </si>
  <si>
    <t>Apr 22, 2014</t>
  </si>
  <si>
    <t>Jan 13, 2004</t>
  </si>
  <si>
    <t>Jan 12, 2016</t>
  </si>
  <si>
    <t>Jan 16, 2019</t>
  </si>
  <si>
    <t>Jul 19, 2019</t>
  </si>
  <si>
    <t>Apr 04, 2012</t>
  </si>
  <si>
    <t>May 15, 2007</t>
  </si>
  <si>
    <t>Nov 10, 1999</t>
  </si>
  <si>
    <t>General Government, Transportation</t>
  </si>
  <si>
    <t>Apr 26, 2016</t>
  </si>
  <si>
    <t>Aug 11, 2016</t>
  </si>
  <si>
    <t>Dec 22, 2022</t>
  </si>
  <si>
    <t>Jun 14, 2017</t>
  </si>
  <si>
    <t>Mar 11, 2013</t>
  </si>
  <si>
    <t>Aug 27, 2013</t>
  </si>
  <si>
    <t>Oct 05, 2010</t>
  </si>
  <si>
    <t>Feb 23, 2009</t>
  </si>
  <si>
    <t>Jun 25, 2019</t>
  </si>
  <si>
    <t>Oct 02, 2018</t>
  </si>
  <si>
    <t>Dec 14, 2020</t>
  </si>
  <si>
    <t>Nov 22, 2021</t>
  </si>
  <si>
    <t>Sep 13, 2016</t>
  </si>
  <si>
    <t>Aug 01, 2009</t>
  </si>
  <si>
    <t>May 24, 2005</t>
  </si>
  <si>
    <t>Apr 26, 2010</t>
  </si>
  <si>
    <t>Jun 12, 2012</t>
  </si>
  <si>
    <t>May 03, 2017</t>
  </si>
  <si>
    <t>Oct 14, 2001</t>
  </si>
  <si>
    <t>Aug 19, 2019</t>
  </si>
  <si>
    <t>Feb 13, 2017</t>
  </si>
  <si>
    <t>Feb 28, 2015</t>
  </si>
  <si>
    <t>Feb 24, 2020</t>
  </si>
  <si>
    <t>Mar 28, 2011</t>
  </si>
  <si>
    <t>May 28, 2018</t>
  </si>
  <si>
    <t>Oct 13, 2020</t>
  </si>
  <si>
    <t>May 16, 2017</t>
  </si>
  <si>
    <t>Oct 14, 2008</t>
  </si>
  <si>
    <t>May 27, 2019</t>
  </si>
  <si>
    <t>Nov 05, 2018</t>
  </si>
  <si>
    <t>Sep 15, 2010</t>
  </si>
  <si>
    <t>Aug 14, 2017</t>
  </si>
  <si>
    <t>Nov 27, 2012</t>
  </si>
  <si>
    <t>Jan 17, 2012</t>
  </si>
  <si>
    <t>Jan 12, 2004</t>
  </si>
  <si>
    <t>Dec 15, 2015</t>
  </si>
  <si>
    <t>Mar 25, 2013</t>
  </si>
  <si>
    <t>Oct 11, 2016</t>
  </si>
  <si>
    <t>Aug 24, 2015</t>
  </si>
  <si>
    <t>Nov 28, 2018</t>
  </si>
  <si>
    <t>Jun 22, 2011</t>
  </si>
  <si>
    <t>Mar 12, 2013</t>
  </si>
  <si>
    <t>Mar 11, 2009</t>
  </si>
  <si>
    <t>Dec 13, 2016</t>
  </si>
  <si>
    <t>Jan 15, 2013</t>
  </si>
  <si>
    <t>Sep 01, 2017</t>
  </si>
  <si>
    <t>Apr 23, 2007</t>
  </si>
  <si>
    <t>Jan 11, 2018</t>
  </si>
  <si>
    <t>Mar 09, 2009</t>
  </si>
  <si>
    <t>Sep 25, 2007</t>
  </si>
  <si>
    <t>Jul 15, 2013</t>
  </si>
  <si>
    <t>Sep 26, 2017</t>
  </si>
  <si>
    <t>Nov 26, 2014</t>
  </si>
  <si>
    <t>May 08, 2017</t>
  </si>
  <si>
    <t>Oct 15, 2019</t>
  </si>
  <si>
    <t>Apr 10, 2017</t>
  </si>
  <si>
    <t>Mar 11, 2015</t>
  </si>
  <si>
    <t>Sep 12, 2017</t>
  </si>
  <si>
    <t>Jun 24, 2020</t>
  </si>
  <si>
    <t>Sep 04, 2018</t>
  </si>
  <si>
    <t>Jun 30, 2011</t>
  </si>
  <si>
    <t>Jan 11, 2021</t>
  </si>
  <si>
    <t>Jan 25, 2021</t>
  </si>
  <si>
    <t>Sep 17, 2020</t>
  </si>
  <si>
    <t>May 10, 2022</t>
  </si>
  <si>
    <t>Aug 12, 2013</t>
  </si>
  <si>
    <t>Apr 12, 2010</t>
  </si>
  <si>
    <t>Sep 13, 2004</t>
  </si>
  <si>
    <t>Oct 15, 2013</t>
  </si>
  <si>
    <t>Sep 10, 2013</t>
  </si>
  <si>
    <t>Jun 15, 2010</t>
  </si>
  <si>
    <t>Nov 01, 2021</t>
  </si>
  <si>
    <t>Jul 07, 2009</t>
  </si>
  <si>
    <t>Mar 15, 2019</t>
  </si>
  <si>
    <t>Dec 22, 2009</t>
  </si>
  <si>
    <t>Mar 07, 2016</t>
  </si>
  <si>
    <t>Jan 19, 2021</t>
  </si>
  <si>
    <t>Apr 16, 2009</t>
  </si>
  <si>
    <t>Jun 07, 2021</t>
  </si>
  <si>
    <t>Oct 23, 2007</t>
  </si>
  <si>
    <t>Oct 20, 2020</t>
  </si>
  <si>
    <t>Dec 19, 2019</t>
  </si>
  <si>
    <t>May 11, 2009</t>
  </si>
  <si>
    <t>Jun 28, 2021</t>
  </si>
  <si>
    <t>Sep 03, 2013</t>
  </si>
  <si>
    <t>Jun 22, 2020</t>
  </si>
  <si>
    <t>Apr 16, 2014</t>
  </si>
  <si>
    <t>Sep 16, 2013</t>
  </si>
  <si>
    <t>Jul 11, 2012</t>
  </si>
  <si>
    <t>Dec 08, 2014</t>
  </si>
  <si>
    <t>Aug 17, 2020</t>
  </si>
  <si>
    <t>Apr 11, 2017</t>
  </si>
  <si>
    <t>Dec 12, 2022</t>
  </si>
  <si>
    <t>Feb 10, 2020</t>
  </si>
  <si>
    <t>Oct 12, 2015</t>
  </si>
  <si>
    <t>Aug 14, 2018</t>
  </si>
  <si>
    <t>Sep 20, 2004</t>
  </si>
  <si>
    <t>Sep 22, 2016</t>
  </si>
  <si>
    <t>Jun 20, 2022</t>
  </si>
  <si>
    <t>Jun 25, 2012</t>
  </si>
  <si>
    <t>Jun 01, 2019</t>
  </si>
  <si>
    <t>Jan 29, 2013</t>
  </si>
  <si>
    <t>Dec 21, 2021</t>
  </si>
  <si>
    <t>May 25, 2015</t>
  </si>
  <si>
    <t>Sep 29, 2015</t>
  </si>
  <si>
    <t>Jul 05, 2021</t>
  </si>
  <si>
    <t>Sep 19, 2017</t>
  </si>
  <si>
    <t>Jun 03, 2009</t>
  </si>
  <si>
    <t>May 16, 2019</t>
  </si>
  <si>
    <t>Sep 15, 2020</t>
  </si>
  <si>
    <t>Apr 18, 2013</t>
  </si>
  <si>
    <t>Oct 09, 2018</t>
  </si>
  <si>
    <t>Mar 25, 2020</t>
  </si>
  <si>
    <t>Apr 06, 2016</t>
  </si>
  <si>
    <t>Feb 02, 2016</t>
  </si>
  <si>
    <t>Feb 10, 1997</t>
  </si>
  <si>
    <t>Jan 01, 1992</t>
  </si>
  <si>
    <t>Nov 01, 2019</t>
  </si>
  <si>
    <t>Nov 11, 2002</t>
  </si>
  <si>
    <t>Sep 17, 2019</t>
  </si>
  <si>
    <t>Jun 11, 2019</t>
  </si>
  <si>
    <t>Dec 17, 2017</t>
  </si>
  <si>
    <t>Sep 13, 2010</t>
  </si>
  <si>
    <t>May 25, 2020</t>
  </si>
  <si>
    <t>Jun 13, 2016</t>
  </si>
  <si>
    <t>Mar 10, 2020</t>
  </si>
  <si>
    <t>Apr 21, 2021</t>
  </si>
  <si>
    <t>Apr 01, 2017</t>
  </si>
  <si>
    <t>Sep 16, 2019</t>
  </si>
  <si>
    <t>May 09, 2017</t>
  </si>
  <si>
    <t>Dec 18, 2018</t>
  </si>
  <si>
    <t>Feb 16, 2021</t>
  </si>
  <si>
    <t>Dec 19, 2018</t>
  </si>
  <si>
    <t>May 20, 2021</t>
  </si>
  <si>
    <t>Mar 18, 2022</t>
  </si>
  <si>
    <t>Oct 22, 2020</t>
  </si>
  <si>
    <t>Mar 26, 2009</t>
  </si>
  <si>
    <t>Aug 14, 2019</t>
  </si>
  <si>
    <t>Apr 13, 2021</t>
  </si>
  <si>
    <t>Mar 11, 2021</t>
  </si>
  <si>
    <t>Mar 10, 2021</t>
  </si>
  <si>
    <t>Mar 16, 2020</t>
  </si>
  <si>
    <t>Dec 14, 2018</t>
  </si>
  <si>
    <t>Mar 16, 2021</t>
  </si>
  <si>
    <t>Sep 01, 1998</t>
  </si>
  <si>
    <t>Oct 16, 2013</t>
  </si>
  <si>
    <t>Jul 21, 2020</t>
  </si>
  <si>
    <t>Jun 18, 2019</t>
  </si>
  <si>
    <t>Oct 22, 2019</t>
  </si>
  <si>
    <t>Sep 18, 2017</t>
  </si>
  <si>
    <t>Feb 12, 2018</t>
  </si>
  <si>
    <t>Nov 19, 2020</t>
  </si>
  <si>
    <t>Jun 06, 2000</t>
  </si>
  <si>
    <t>Apr 18, 2019</t>
  </si>
  <si>
    <t>Jul 17, 2006</t>
  </si>
  <si>
    <t>Feb 09, 2021</t>
  </si>
  <si>
    <t>Sep 18, 2019</t>
  </si>
  <si>
    <t>Mar 18, 2003</t>
  </si>
  <si>
    <t>Jul 19, 2018</t>
  </si>
  <si>
    <t>Jun 18, 2012</t>
  </si>
  <si>
    <t>Jul 15, 2021</t>
  </si>
  <si>
    <t>Mar 01, 2021</t>
  </si>
  <si>
    <t>Dec 13, 2018</t>
  </si>
  <si>
    <t>Nov 13, 2019</t>
  </si>
  <si>
    <t>Dec 04, 2019</t>
  </si>
  <si>
    <t>Jun 08, 2022</t>
  </si>
  <si>
    <t>Sep 07, 2022</t>
  </si>
  <si>
    <t>Aug 27, 2019</t>
  </si>
  <si>
    <t>Mar 18, 2021</t>
  </si>
  <si>
    <t>Oct 17, 2008</t>
  </si>
  <si>
    <t>Nov 18, 2020</t>
  </si>
  <si>
    <t>Oct 01, 2019</t>
  </si>
  <si>
    <t>Oct 27, 2020</t>
  </si>
  <si>
    <t>Sep 26, 2019</t>
  </si>
  <si>
    <t>Oct 22, 2011</t>
  </si>
  <si>
    <t>Sep 19, 2013</t>
  </si>
  <si>
    <t>Jul 18, 2020</t>
  </si>
  <si>
    <t>Aug 18, 2021</t>
  </si>
  <si>
    <t>Apr 01, 2021</t>
  </si>
  <si>
    <t>Nov 12, 2020</t>
  </si>
  <si>
    <t>Apr 07, 2020</t>
  </si>
  <si>
    <t>Jul 22, 2009</t>
  </si>
  <si>
    <t>Nov 06, 2020</t>
  </si>
  <si>
    <t>Mar 26, 2021</t>
  </si>
  <si>
    <t>Nov 20, 2000</t>
  </si>
  <si>
    <t>Aug 17, 2019</t>
  </si>
  <si>
    <t>Mar 24, 2021</t>
  </si>
  <si>
    <t>Sep 16, 2020</t>
  </si>
  <si>
    <t>Dec 08, 2015</t>
  </si>
  <si>
    <t>Dec 12, 2019</t>
  </si>
  <si>
    <t>Mar 25, 2021</t>
  </si>
  <si>
    <t>Nov 09, 2020</t>
  </si>
  <si>
    <t>Aug 19, 2020</t>
  </si>
  <si>
    <t>Oct 28, 2011</t>
  </si>
  <si>
    <t>Oct 29, 2020</t>
  </si>
  <si>
    <t>Sep 17, 2018</t>
  </si>
  <si>
    <t>Apr 26, 2022</t>
  </si>
  <si>
    <t>Jan 31, 2021</t>
  </si>
  <si>
    <t>Nov 13, 2020</t>
  </si>
  <si>
    <t>Dec 11, 2018</t>
  </si>
  <si>
    <t>Sep 01, 2011</t>
  </si>
  <si>
    <t>Jun 30, 2013</t>
  </si>
  <si>
    <t>Nov 24, 2020</t>
  </si>
  <si>
    <t>Sep 25, 2020</t>
  </si>
  <si>
    <t>Jul 25, 2020</t>
  </si>
  <si>
    <t>Jun 16, 2021</t>
  </si>
  <si>
    <t>Aug 11, 2003</t>
  </si>
  <si>
    <t>Apr 27, 2021</t>
  </si>
  <si>
    <t>Mar 31, 2021</t>
  </si>
  <si>
    <t>May 03, 2007</t>
  </si>
  <si>
    <t>Apr 02, 2007</t>
  </si>
  <si>
    <t>Mar 26, 2020</t>
  </si>
  <si>
    <t>Feb 22, 2021</t>
  </si>
  <si>
    <t>Nov 26, 2020</t>
  </si>
  <si>
    <t>Mar 19, 2021</t>
  </si>
  <si>
    <t>May 13, 2017</t>
  </si>
  <si>
    <t>Sep 18, 2020</t>
  </si>
  <si>
    <t>Jan 01, 2008</t>
  </si>
  <si>
    <t>Dec 10, 2020</t>
  </si>
  <si>
    <t>Assessors</t>
  </si>
  <si>
    <t>7662</t>
  </si>
  <si>
    <t>DIAMOND VALLEY</t>
  </si>
  <si>
    <t>327 out of 333</t>
  </si>
  <si>
    <t>Schedule EA</t>
  </si>
  <si>
    <t>Equalized Assessment - Equalized Assessment</t>
  </si>
  <si>
    <t>GRAND TOTAL</t>
  </si>
  <si>
    <t>Linear Subtotal</t>
  </si>
  <si>
    <t>Mach &amp; Equip Subtotal</t>
  </si>
  <si>
    <t>Non Residential Subtotal</t>
  </si>
  <si>
    <t>Residential Subtotal</t>
  </si>
  <si>
    <t>Farmland</t>
  </si>
  <si>
    <t>Non Residential Railway</t>
  </si>
  <si>
    <t>NR  Res. Co-generating M&amp;E</t>
  </si>
  <si>
    <t>08260</t>
  </si>
  <si>
    <t>08265</t>
  </si>
  <si>
    <t>08270</t>
  </si>
  <si>
    <t>08275</t>
  </si>
  <si>
    <t>08280</t>
  </si>
  <si>
    <t>08285</t>
  </si>
  <si>
    <t>08290</t>
  </si>
  <si>
    <t>08295</t>
  </si>
  <si>
    <t>0347</t>
  </si>
  <si>
    <t>WETASKIWIN</t>
  </si>
  <si>
    <t>0119</t>
  </si>
  <si>
    <t>FOX CREEK</t>
  </si>
  <si>
    <t>0146</t>
  </si>
  <si>
    <t>HIGH LEVEL</t>
  </si>
  <si>
    <t>0008</t>
  </si>
  <si>
    <t>ANDREW</t>
  </si>
  <si>
    <t>0010</t>
  </si>
  <si>
    <t>ARROWWOOD</t>
  </si>
  <si>
    <t>0027</t>
  </si>
  <si>
    <t>BIG VALLEY</t>
  </si>
  <si>
    <t>0084</t>
  </si>
  <si>
    <t>DELIA</t>
  </si>
  <si>
    <t>Hamlet</t>
  </si>
  <si>
    <t>0155</t>
  </si>
  <si>
    <t>Hythe</t>
  </si>
  <si>
    <t>Schedule MR</t>
  </si>
  <si>
    <t>Tax Rate Data - Residential or Farmland</t>
  </si>
  <si>
    <t>General Municipal Tax Rate</t>
  </si>
  <si>
    <t>General Municipal Tax Rate (Farmland)</t>
  </si>
  <si>
    <t>Education - Alberta School Foundation Fund Tax Rate</t>
  </si>
  <si>
    <t>Allowance for Non-collection of Requisitioned Tax Rate</t>
  </si>
  <si>
    <t>Allowance For Non-Collection of Requisitioned Taxes ($)</t>
  </si>
  <si>
    <t>Seniors Lodge Accommodation Tax Rate</t>
  </si>
  <si>
    <t>Does Your Municipality Levy a Minimum Tax?</t>
  </si>
  <si>
    <t>What is the Amount of the Minimum Tax ($)</t>
  </si>
  <si>
    <t xml:space="preserve">Linked tax ratio (auto populated: non-residential divided by residential/farm land) </t>
  </si>
  <si>
    <t>Does your municipality have more than one residential tax rate?</t>
  </si>
  <si>
    <t>05800</t>
  </si>
  <si>
    <t>05801</t>
  </si>
  <si>
    <t>05810</t>
  </si>
  <si>
    <t>05820</t>
  </si>
  <si>
    <t>05821</t>
  </si>
  <si>
    <t>05830</t>
  </si>
  <si>
    <t>05831</t>
  </si>
  <si>
    <t>05832</t>
  </si>
  <si>
    <t>05840</t>
  </si>
  <si>
    <t>05850</t>
  </si>
  <si>
    <t>333 out of 333</t>
  </si>
  <si>
    <t>Tax Rate Data - Non-Residential</t>
  </si>
  <si>
    <t>Does your municipality have a Small Business Tax Bylaw?</t>
  </si>
  <si>
    <t xml:space="preserve">If yes, what is the Small Business Tax rate (expressed in mills) ? </t>
  </si>
  <si>
    <t>05822</t>
  </si>
  <si>
    <t>05823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</si>
</sst>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3" fillId="0" borderId="1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1" fillId="0" borderId="0" xfId="0" applyFont="1"/>
    <xf numFmtId="0" fontId="4" fillId="0" borderId="0" xfId="2"/>
    <xf numFmtId="0" fontId="0" fillId="0" borderId="0" xfId="0" applyAlignment="1">
      <alignment horizontal="left"/>
    </xf>
    <xf numFmtId="0" fontId="0" fillId="2" borderId="2" xfId="0" applyFill="1" applyBorder="1"/>
    <xf numFmtId="0" fontId="1" fillId="2" borderId="3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0" borderId="5" xfId="0" applyBorder="1"/>
    <xf numFmtId="0" fontId="0" fillId="0" borderId="6" xfId="0" applyBorder="1"/>
    <xf numFmtId="0" fontId="1" fillId="0" borderId="0" xfId="0" applyFont="1" applyAlignment="1">
      <alignment horizontal="left" indent="1"/>
    </xf>
    <xf numFmtId="3" fontId="0" fillId="0" borderId="0" xfId="0" applyNumberFormat="1" applyAlignment="1">
      <alignment horizontal="right" indent="1"/>
    </xf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3" borderId="9" xfId="0" applyFont="1" applyFill="1" applyBorder="1" applyAlignment="1">
      <alignment horizontal="center" vertical="center" wrapText="1"/>
    </xf>
    <xf numFmtId="3" fontId="10" fillId="0" borderId="0" xfId="0" applyNumberFormat="1" applyFont="1"/>
    <xf numFmtId="2" fontId="10" fillId="0" borderId="0" xfId="0" applyNumberFormat="1" applyFont="1"/>
    <xf numFmtId="0" fontId="10" fillId="0" borderId="0" xfId="0" applyFont="1"/>
    <xf numFmtId="164" fontId="10" fillId="0" borderId="0" xfId="0" applyNumberFormat="1" applyFont="1"/>
    <xf numFmtId="4" fontId="10" fillId="0" borderId="0" xfId="0" applyNumberFormat="1" applyFont="1"/>
  </cellXfs>
  <cellStyles count="3">
    <cellStyle name="Hyperlink" xfId="2" builtinId="8"/>
    <cellStyle name="Normal" xfId="0" builtinId="0"/>
    <cellStyle name="Normal 2" xfId="1" xr:uid="{B2829029-E729-4898-BD45-E046E678F94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295C-6335-4BA1-BE0B-1575BB08A51C}">
  <sheetPr codeName="Sheet1">
    <pageSetUpPr fitToPage="1"/>
  </sheetPr>
  <dimension ref="A1:H87"/>
  <sheetViews>
    <sheetView tabSelected="1" workbookViewId="0"/>
  </sheetViews>
  <sheetFormatPr defaultRowHeight="15" x14ac:dyDescent="0.25"/>
  <cols>
    <col min="1" max="1" width="2.85546875" customWidth="1"/>
    <col min="2" max="2" width="3" customWidth="1"/>
    <col min="3" max="3" width="33.5703125" customWidth="1"/>
    <col min="4" max="4" width="45.28515625" bestFit="1" customWidth="1"/>
    <col min="5" max="5" width="2.28515625" customWidth="1"/>
    <col min="6" max="6" width="31.42578125" customWidth="1"/>
    <col min="7" max="7" width="16.42578125" customWidth="1"/>
    <col min="8" max="8" width="2.28515625" customWidth="1"/>
  </cols>
  <sheetData>
    <row r="1" spans="1:8" ht="15.75" thickBot="1" x14ac:dyDescent="0.3">
      <c r="A1" s="1"/>
      <c r="B1" s="1"/>
      <c r="C1" s="1" t="s">
        <v>0</v>
      </c>
      <c r="D1" s="1" t="s">
        <v>1</v>
      </c>
    </row>
    <row r="2" spans="1:8" x14ac:dyDescent="0.25">
      <c r="A2" s="2"/>
      <c r="B2" s="2"/>
      <c r="C2" s="2"/>
      <c r="D2" s="2"/>
    </row>
    <row r="3" spans="1:8" x14ac:dyDescent="0.25">
      <c r="A3" s="3" t="s">
        <v>2</v>
      </c>
      <c r="B3" s="3"/>
      <c r="E3" s="4"/>
    </row>
    <row r="4" spans="1:8" ht="15.75" thickBot="1" x14ac:dyDescent="0.3">
      <c r="A4" s="5"/>
      <c r="B4" s="5"/>
      <c r="C4" s="4" t="str">
        <f>HYPERLINK("#'A(1)-Total'!A1","A(1)-Total")</f>
        <v>A(1)-Total</v>
      </c>
    </row>
    <row r="5" spans="1:8" ht="15.75" thickBot="1" x14ac:dyDescent="0.3">
      <c r="A5" s="5"/>
      <c r="B5" s="5"/>
      <c r="E5" s="6"/>
      <c r="F5" s="7" t="s">
        <v>3</v>
      </c>
      <c r="G5" s="8"/>
      <c r="H5" s="9"/>
    </row>
    <row r="6" spans="1:8" x14ac:dyDescent="0.25">
      <c r="A6" s="3" t="s">
        <v>4</v>
      </c>
      <c r="B6" s="3"/>
      <c r="E6" s="10"/>
      <c r="H6" s="11"/>
    </row>
    <row r="7" spans="1:8" x14ac:dyDescent="0.25">
      <c r="C7" s="4" t="str">
        <f>HYPERLINK("#'B(1)-Unrestricted'!A1","B(1)-Unrestricted")</f>
        <v>B(1)-Unrestricted</v>
      </c>
      <c r="E7" s="10"/>
      <c r="F7" s="12" t="s">
        <v>5</v>
      </c>
      <c r="G7" s="13" t="str">
        <f>IFERROR(INDEX('A(1)-Total'!A:D,COUNTA('A(1)-Total'!D:D),4),"")</f>
        <v>326 out of 333</v>
      </c>
      <c r="H7" s="11"/>
    </row>
    <row r="8" spans="1:8" x14ac:dyDescent="0.25">
      <c r="C8" s="4" t="str">
        <f>HYPERLINK("#'B(2)-Restricted'!A1","B(2)-Restricted")</f>
        <v>B(2)-Restricted</v>
      </c>
      <c r="E8" s="10"/>
      <c r="F8" s="12" t="s">
        <v>6</v>
      </c>
      <c r="G8" s="13" t="str">
        <f>IFERROR(COUNTIF('ST(1)-Stat'!E:E,"&gt;0") &amp; " out of " &amp; RIGHT(G7,3),"")</f>
        <v>326 out of 333</v>
      </c>
      <c r="H8" s="11"/>
    </row>
    <row r="9" spans="1:8" x14ac:dyDescent="0.25">
      <c r="C9" s="4" t="str">
        <f>HYPERLINK("#'B(3)-Equity'!A1","B(3)-Equity")</f>
        <v>B(3)-Equity</v>
      </c>
      <c r="E9" s="10"/>
      <c r="F9" s="12" t="s">
        <v>7</v>
      </c>
      <c r="G9" s="13" t="str">
        <f>IFERROR(INDEX('MR(1)-Residential'!A:D,COUNTA('MR(1)-Residential'!D:D),4),"")</f>
        <v>333 out of 333</v>
      </c>
      <c r="H9" s="11"/>
    </row>
    <row r="10" spans="1:8" ht="15.75" thickBot="1" x14ac:dyDescent="0.3">
      <c r="C10" s="4" t="str">
        <f>HYPERLINK("#'B(4)-Total'!A1","B(4)-Total")</f>
        <v>B(4)-Total</v>
      </c>
      <c r="E10" s="14"/>
      <c r="F10" s="15"/>
      <c r="G10" s="15"/>
      <c r="H10" s="16"/>
    </row>
    <row r="12" spans="1:8" x14ac:dyDescent="0.25">
      <c r="A12" s="17" t="s">
        <v>8</v>
      </c>
      <c r="B12" s="17"/>
    </row>
    <row r="13" spans="1:8" x14ac:dyDescent="0.25">
      <c r="A13" s="17"/>
      <c r="B13" s="18" t="s">
        <v>9</v>
      </c>
    </row>
    <row r="14" spans="1:8" x14ac:dyDescent="0.25">
      <c r="C14" s="4" t="str">
        <f>HYPERLINK("#'C(1)-Revenue'!A1","C(1)-Revenue")</f>
        <v>C(1)-Revenue</v>
      </c>
    </row>
    <row r="16" spans="1:8" x14ac:dyDescent="0.25">
      <c r="A16" s="17" t="s">
        <v>10</v>
      </c>
      <c r="B16" s="17"/>
    </row>
    <row r="17" spans="1:4" x14ac:dyDescent="0.25">
      <c r="C17" s="4" t="str">
        <f>HYPERLINK("#'D(1)-Total'!A1","D(1)-Total")</f>
        <v>D(1)-Total</v>
      </c>
    </row>
    <row r="19" spans="1:4" x14ac:dyDescent="0.25">
      <c r="A19" s="17" t="s">
        <v>11</v>
      </c>
      <c r="B19" s="17"/>
    </row>
    <row r="20" spans="1:4" x14ac:dyDescent="0.25">
      <c r="A20" s="17"/>
      <c r="B20" s="18" t="s">
        <v>12</v>
      </c>
    </row>
    <row r="21" spans="1:4" x14ac:dyDescent="0.25">
      <c r="C21" s="4" t="str">
        <f>HYPERLINK("#'E(1)-Sales'!A1","E(1)-Sales")</f>
        <v>E(1)-Sales</v>
      </c>
      <c r="D21" t="s">
        <v>13</v>
      </c>
    </row>
    <row r="22" spans="1:4" x14ac:dyDescent="0.25">
      <c r="C22" s="4" t="str">
        <f>HYPERLINK("#'E(2)-Transfers'!A1","E(2)-Transfers")</f>
        <v>E(2)-Transfers</v>
      </c>
      <c r="D22" t="s">
        <v>14</v>
      </c>
    </row>
    <row r="23" spans="1:4" x14ac:dyDescent="0.25">
      <c r="B23" s="18" t="s">
        <v>15</v>
      </c>
    </row>
    <row r="24" spans="1:4" x14ac:dyDescent="0.25">
      <c r="C24" s="4" t="str">
        <f>HYPERLINK("#'E(3)-Amortization'!A1","E(3)-Amortization")</f>
        <v>E(3)-Amortization</v>
      </c>
      <c r="D24" t="s">
        <v>16</v>
      </c>
    </row>
    <row r="25" spans="1:4" x14ac:dyDescent="0.25">
      <c r="C25" s="4" t="str">
        <f>HYPERLINK("#'E(4)-Capital Long Term Interest'!A1","E(4)-Capital Long Term Interest")</f>
        <v>E(4)-Capital Long Term Interest</v>
      </c>
      <c r="D25" t="s">
        <v>17</v>
      </c>
    </row>
    <row r="27" spans="1:4" x14ac:dyDescent="0.25">
      <c r="A27" s="17" t="s">
        <v>18</v>
      </c>
    </row>
    <row r="28" spans="1:4" x14ac:dyDescent="0.25">
      <c r="C28" s="4" t="str">
        <f>HYPERLINK("#'F(1)-Purchased'!A1","F(1)-Purchased")</f>
        <v>F(1)-Purchased</v>
      </c>
      <c r="D28" s="19" t="s">
        <v>19</v>
      </c>
    </row>
    <row r="29" spans="1:4" x14ac:dyDescent="0.25">
      <c r="C29" s="4" t="str">
        <f>HYPERLINK("#'F(2)-Donated'!A1","F(2)-Donated")</f>
        <v>F(2)-Donated</v>
      </c>
      <c r="D29" t="s">
        <v>20</v>
      </c>
    </row>
    <row r="30" spans="1:4" x14ac:dyDescent="0.25">
      <c r="B30" s="18" t="s">
        <v>21</v>
      </c>
    </row>
    <row r="31" spans="1:4" x14ac:dyDescent="0.25">
      <c r="C31" s="4" t="str">
        <f>HYPERLINK("#'F(3)-Additions'!A1","F(3)-Additions")</f>
        <v>F(3)-Additions</v>
      </c>
      <c r="D31" t="s">
        <v>22</v>
      </c>
    </row>
    <row r="32" spans="1:4" x14ac:dyDescent="0.25">
      <c r="C32" s="4" t="str">
        <f>HYPERLINK("#'F(4)-Reductions'!A1","F(4)-Reductions")</f>
        <v>F(4)-Reductions</v>
      </c>
      <c r="D32" t="s">
        <v>23</v>
      </c>
    </row>
    <row r="34" spans="1:4" x14ac:dyDescent="0.25">
      <c r="A34" s="17" t="s">
        <v>24</v>
      </c>
    </row>
    <row r="35" spans="1:4" x14ac:dyDescent="0.25">
      <c r="C35" s="4" t="str">
        <f>HYPERLINK("#'G(1)-StartBalance'!A1","G(1)-StartBalance")</f>
        <v>G(1)-StartBalance</v>
      </c>
      <c r="D35" t="s">
        <v>25</v>
      </c>
    </row>
    <row r="36" spans="1:4" x14ac:dyDescent="0.25">
      <c r="C36" s="4" t="str">
        <f>HYPERLINK("#'G(2)-Additions'!A1","G(2)-Additions")</f>
        <v>G(2)-Additions</v>
      </c>
    </row>
    <row r="37" spans="1:4" x14ac:dyDescent="0.25">
      <c r="C37" s="4" t="str">
        <f>HYPERLINK("#'G(3)-Reductions'!A1","G(3)-Reductions")</f>
        <v>G(3)-Reductions</v>
      </c>
    </row>
    <row r="38" spans="1:4" x14ac:dyDescent="0.25">
      <c r="C38" s="4" t="str">
        <f>HYPERLINK("#'G(4)-EndBalance'!A1","G(4)-EndBalance")</f>
        <v>G(4)-EndBalance</v>
      </c>
      <c r="D38" t="s">
        <v>26</v>
      </c>
    </row>
    <row r="40" spans="1:4" x14ac:dyDescent="0.25">
      <c r="A40" s="17" t="s">
        <v>27</v>
      </c>
    </row>
    <row r="41" spans="1:4" x14ac:dyDescent="0.25">
      <c r="C41" s="4" t="str">
        <f>HYPERLINK("#'H(1)-Operating'!A1","H(1)-Operating")</f>
        <v>H(1)-Operating</v>
      </c>
    </row>
    <row r="42" spans="1:4" x14ac:dyDescent="0.25">
      <c r="C42" s="4" t="str">
        <f>HYPERLINK("#'H(2)-Capital'!A1","H(2)-Capital")</f>
        <v>H(2)-Capital</v>
      </c>
    </row>
    <row r="43" spans="1:4" x14ac:dyDescent="0.25">
      <c r="C43" s="4" t="str">
        <f>HYPERLINK("#'H(3)-Total'!A1","H(3)-Total")</f>
        <v>H(3)-Total</v>
      </c>
    </row>
    <row r="45" spans="1:4" x14ac:dyDescent="0.25">
      <c r="A45" s="17" t="s">
        <v>28</v>
      </c>
    </row>
    <row r="46" spans="1:4" x14ac:dyDescent="0.25">
      <c r="C46" s="4" t="str">
        <f>HYPERLINK("#'I(1)-Operating'!A1","I(1)-Operating")</f>
        <v>I(1)-Operating</v>
      </c>
    </row>
    <row r="47" spans="1:4" x14ac:dyDescent="0.25">
      <c r="C47" s="4" t="str">
        <f>HYPERLINK("#'I(2)-Capital'!A1","I(2)-Capital")</f>
        <v>I(2)-Capital</v>
      </c>
    </row>
    <row r="48" spans="1:4" x14ac:dyDescent="0.25">
      <c r="C48" s="4" t="str">
        <f>HYPERLINK("#'I(3)-Total'!A1","I(3)-Total")</f>
        <v>I(3)-Total</v>
      </c>
    </row>
    <row r="50" spans="1:4" x14ac:dyDescent="0.25">
      <c r="A50" s="17" t="s">
        <v>29</v>
      </c>
    </row>
    <row r="51" spans="1:4" x14ac:dyDescent="0.25">
      <c r="C51" s="4" t="str">
        <f>HYPERLINK("#'J(1)-Operating'!A1","J(1)-Operating")</f>
        <v>J(1)-Operating</v>
      </c>
    </row>
    <row r="52" spans="1:4" x14ac:dyDescent="0.25">
      <c r="C52" s="4" t="str">
        <f>HYPERLINK("#'J(2)-Capital'!A1","J(2)-Capital")</f>
        <v>J(2)-Capital</v>
      </c>
    </row>
    <row r="53" spans="1:4" x14ac:dyDescent="0.25">
      <c r="C53" s="4" t="str">
        <f>HYPERLINK("#'J(3)-Total'!A1","J(3)-Total")</f>
        <v>J(3)-Total</v>
      </c>
    </row>
    <row r="55" spans="1:4" x14ac:dyDescent="0.25">
      <c r="A55" s="17" t="s">
        <v>30</v>
      </c>
    </row>
    <row r="56" spans="1:4" x14ac:dyDescent="0.25">
      <c r="C56" s="4" t="str">
        <f>HYPERLINK("#'K(1)-Taxes'!A1","K(1)-Taxes")</f>
        <v>K(1)-Taxes</v>
      </c>
      <c r="D56" t="s">
        <v>31</v>
      </c>
    </row>
    <row r="57" spans="1:4" x14ac:dyDescent="0.25">
      <c r="C57" s="4" t="str">
        <f>HYPERLINK("#'K(2)-Grants'!A1","K(2)-Grants")</f>
        <v>K(2)-Grants</v>
      </c>
      <c r="D57" t="s">
        <v>32</v>
      </c>
    </row>
    <row r="58" spans="1:4" x14ac:dyDescent="0.25">
      <c r="C58" s="4" t="str">
        <f>HYPERLINK("#'K(3)-Total'!A1","K(3)-Total")</f>
        <v>K(3)-Total</v>
      </c>
    </row>
    <row r="60" spans="1:4" x14ac:dyDescent="0.25">
      <c r="A60" s="17" t="s">
        <v>33</v>
      </c>
    </row>
    <row r="61" spans="1:4" x14ac:dyDescent="0.25">
      <c r="C61" s="4" t="str">
        <f>HYPERLINK("#'L(1)-Property'!A1","L(1)-Property")</f>
        <v>L(1)-Property</v>
      </c>
    </row>
    <row r="62" spans="1:4" x14ac:dyDescent="0.25">
      <c r="C62" s="4" t="str">
        <f>HYPERLINK("#'L(2)-Business'!A1","L(2)-Business")</f>
        <v>L(2)-Business</v>
      </c>
    </row>
    <row r="63" spans="1:4" x14ac:dyDescent="0.25">
      <c r="C63" s="4" t="str">
        <f>HYPERLINK("#'L(3)-Other'!A1","L(3)-Other")</f>
        <v>L(3)-Other</v>
      </c>
    </row>
    <row r="64" spans="1:4" x14ac:dyDescent="0.25">
      <c r="C64" s="4" t="str">
        <f>HYPERLINK("#'L(4)-Total'!A1","L(4)-Total")</f>
        <v>L(4)-Total</v>
      </c>
    </row>
    <row r="66" spans="1:4" x14ac:dyDescent="0.25">
      <c r="A66" s="3" t="s">
        <v>34</v>
      </c>
    </row>
    <row r="67" spans="1:4" x14ac:dyDescent="0.25">
      <c r="C67" s="4" t="str">
        <f>HYPERLINK("#'P(1)-Total'!A1","P(1)-Total")</f>
        <v>P(1)-Total</v>
      </c>
    </row>
    <row r="68" spans="1:4" x14ac:dyDescent="0.25">
      <c r="C68" s="4"/>
    </row>
    <row r="69" spans="1:4" x14ac:dyDescent="0.25">
      <c r="A69" s="3" t="s">
        <v>35</v>
      </c>
    </row>
    <row r="70" spans="1:4" x14ac:dyDescent="0.25">
      <c r="C70" s="4" t="str">
        <f>HYPERLINK("#'Q(1)-Total'!A1","Q(1)-Total")</f>
        <v>Q(1)-Total</v>
      </c>
    </row>
    <row r="72" spans="1:4" x14ac:dyDescent="0.25">
      <c r="A72" s="17" t="s">
        <v>36</v>
      </c>
    </row>
    <row r="73" spans="1:4" x14ac:dyDescent="0.25">
      <c r="C73" s="4" t="str">
        <f>HYPERLINK("#'AA(1)-Debt'!A1","AA(1)-Debt")</f>
        <v>AA(1)-Debt</v>
      </c>
    </row>
    <row r="75" spans="1:4" x14ac:dyDescent="0.25">
      <c r="A75" s="17" t="s">
        <v>37</v>
      </c>
    </row>
    <row r="76" spans="1:4" x14ac:dyDescent="0.25">
      <c r="C76" s="4" t="str">
        <f>HYPERLINK("#'ST(1)-Stat'!A1","ST(1)-Stat")</f>
        <v>ST(1)-Stat</v>
      </c>
    </row>
    <row r="78" spans="1:4" x14ac:dyDescent="0.25">
      <c r="A78" s="17" t="s">
        <v>38</v>
      </c>
    </row>
    <row r="79" spans="1:4" x14ac:dyDescent="0.25">
      <c r="C79" s="4" t="str">
        <f>HYPERLINK("#'EA(1)-Assessment'!A1","EA(1)-Assessment")</f>
        <v>EA(1)-Assessment</v>
      </c>
      <c r="D79" t="s">
        <v>39</v>
      </c>
    </row>
    <row r="81" spans="1:4" x14ac:dyDescent="0.25">
      <c r="A81" s="17" t="s">
        <v>40</v>
      </c>
    </row>
    <row r="82" spans="1:4" x14ac:dyDescent="0.25">
      <c r="C82" s="4" t="str">
        <f>HYPERLINK("#'MR(1)-Residential'!A1","MR(1)-Residential")</f>
        <v>MR(1)-Residential</v>
      </c>
      <c r="D82" t="s">
        <v>41</v>
      </c>
    </row>
    <row r="83" spans="1:4" x14ac:dyDescent="0.25">
      <c r="C83" s="4" t="str">
        <f>HYPERLINK("#'MR(2)-Non-Residential'!A1","MR(2)-Non-Residential")</f>
        <v>MR(2)-Non-Residential</v>
      </c>
    </row>
    <row r="85" spans="1:4" hidden="1" x14ac:dyDescent="0.25">
      <c r="A85" s="17" t="s">
        <v>37</v>
      </c>
    </row>
    <row r="86" spans="1:4" hidden="1" x14ac:dyDescent="0.25">
      <c r="C86" s="4" t="str">
        <f>HYPERLINK("#'POPL(1)-Population'!A1","POPL(1)-Population")</f>
        <v>POPL(1)-Population</v>
      </c>
    </row>
    <row r="87" spans="1:4" hidden="1" x14ac:dyDescent="0.25"/>
  </sheetData>
  <dataConsolidate/>
  <pageMargins left="0.7" right="0.7" top="0.75" bottom="0.75" header="0.3" footer="0.3"/>
  <pageSetup scale="60" orientation="portrait" r:id="rId1"/>
  <headerFooter>
    <oddFooter>&amp;L_x000D_&amp;1#&amp;"Calibri"&amp;11&amp;K000000 Classification: Protected 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F938-3BA4-4F2A-B91A-E0244975EA7F}">
  <dimension ref="A1:AP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42" width="15.7109375" customWidth="1"/>
  </cols>
  <sheetData>
    <row r="1" spans="1:42" ht="24" customHeight="1" x14ac:dyDescent="0.3">
      <c r="A1" s="4" t="str">
        <f>HYPERLINK("#'Index'!A1", "&lt;&lt; Index")</f>
        <v>&lt;&lt; Index</v>
      </c>
      <c r="B1" s="20" t="s">
        <v>1019</v>
      </c>
      <c r="D1" s="20" t="s">
        <v>1062</v>
      </c>
    </row>
    <row r="2" spans="1:4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813</v>
      </c>
      <c r="F2" s="21" t="s">
        <v>814</v>
      </c>
      <c r="G2" s="21" t="s">
        <v>815</v>
      </c>
      <c r="H2" s="21" t="s">
        <v>816</v>
      </c>
      <c r="I2" s="21" t="s">
        <v>817</v>
      </c>
      <c r="J2" s="21" t="s">
        <v>818</v>
      </c>
      <c r="K2" s="21" t="s">
        <v>819</v>
      </c>
      <c r="L2" s="21" t="s">
        <v>820</v>
      </c>
      <c r="M2" s="21" t="s">
        <v>821</v>
      </c>
      <c r="N2" s="21" t="s">
        <v>1021</v>
      </c>
      <c r="O2" s="21" t="s">
        <v>823</v>
      </c>
      <c r="P2" s="21" t="s">
        <v>824</v>
      </c>
      <c r="Q2" s="21" t="s">
        <v>825</v>
      </c>
      <c r="R2" s="21" t="s">
        <v>826</v>
      </c>
      <c r="S2" s="21" t="s">
        <v>827</v>
      </c>
      <c r="T2" s="21" t="s">
        <v>828</v>
      </c>
      <c r="U2" s="21" t="s">
        <v>829</v>
      </c>
      <c r="V2" s="21" t="s">
        <v>830</v>
      </c>
      <c r="W2" s="21" t="s">
        <v>831</v>
      </c>
      <c r="X2" s="21" t="s">
        <v>832</v>
      </c>
      <c r="Y2" s="21" t="s">
        <v>833</v>
      </c>
      <c r="Z2" s="21" t="s">
        <v>1022</v>
      </c>
      <c r="AA2" s="21" t="s">
        <v>835</v>
      </c>
      <c r="AB2" s="21" t="s">
        <v>836</v>
      </c>
      <c r="AC2" s="21" t="s">
        <v>837</v>
      </c>
      <c r="AD2" s="21" t="s">
        <v>838</v>
      </c>
      <c r="AE2" s="21" t="s">
        <v>839</v>
      </c>
      <c r="AF2" s="21" t="s">
        <v>840</v>
      </c>
      <c r="AG2" s="21" t="s">
        <v>841</v>
      </c>
      <c r="AH2" s="21" t="s">
        <v>842</v>
      </c>
      <c r="AI2" s="21" t="s">
        <v>843</v>
      </c>
      <c r="AJ2" s="21" t="s">
        <v>844</v>
      </c>
      <c r="AK2" s="21" t="s">
        <v>845</v>
      </c>
      <c r="AL2" s="21" t="s">
        <v>846</v>
      </c>
      <c r="AM2" s="21" t="s">
        <v>847</v>
      </c>
      <c r="AN2" s="21" t="s">
        <v>848</v>
      </c>
      <c r="AO2" s="21" t="s">
        <v>57</v>
      </c>
      <c r="AP2" s="21" t="s">
        <v>1023</v>
      </c>
    </row>
    <row r="3" spans="1:42" x14ac:dyDescent="0.25">
      <c r="A3" s="21"/>
      <c r="B3" s="21"/>
      <c r="C3" s="21"/>
      <c r="D3" s="21" t="s">
        <v>81</v>
      </c>
      <c r="E3" s="21" t="s">
        <v>1024</v>
      </c>
      <c r="F3" s="21" t="s">
        <v>1025</v>
      </c>
      <c r="G3" s="21" t="s">
        <v>1026</v>
      </c>
      <c r="H3" s="21" t="s">
        <v>1027</v>
      </c>
      <c r="I3" s="21" t="s">
        <v>1028</v>
      </c>
      <c r="J3" s="21" t="s">
        <v>1029</v>
      </c>
      <c r="K3" s="21" t="s">
        <v>1030</v>
      </c>
      <c r="L3" s="21" t="s">
        <v>1031</v>
      </c>
      <c r="M3" s="21" t="s">
        <v>1032</v>
      </c>
      <c r="N3" s="21" t="s">
        <v>1033</v>
      </c>
      <c r="O3" s="21" t="s">
        <v>1034</v>
      </c>
      <c r="P3" s="21" t="s">
        <v>1035</v>
      </c>
      <c r="Q3" s="21" t="s">
        <v>1036</v>
      </c>
      <c r="R3" s="21" t="s">
        <v>1037</v>
      </c>
      <c r="S3" s="21" t="s">
        <v>1038</v>
      </c>
      <c r="T3" s="21" t="s">
        <v>1039</v>
      </c>
      <c r="U3" s="21" t="s">
        <v>1040</v>
      </c>
      <c r="V3" s="21" t="s">
        <v>1041</v>
      </c>
      <c r="W3" s="21" t="s">
        <v>1042</v>
      </c>
      <c r="X3" s="21" t="s">
        <v>1043</v>
      </c>
      <c r="Y3" s="21" t="s">
        <v>1044</v>
      </c>
      <c r="Z3" s="21" t="s">
        <v>1045</v>
      </c>
      <c r="AA3" s="21" t="s">
        <v>1046</v>
      </c>
      <c r="AB3" s="21" t="s">
        <v>1047</v>
      </c>
      <c r="AC3" s="21" t="s">
        <v>1048</v>
      </c>
      <c r="AD3" s="21" t="s">
        <v>1049</v>
      </c>
      <c r="AE3" s="21" t="s">
        <v>1050</v>
      </c>
      <c r="AF3" s="21" t="s">
        <v>1051</v>
      </c>
      <c r="AG3" s="21" t="s">
        <v>1052</v>
      </c>
      <c r="AH3" s="21" t="s">
        <v>1053</v>
      </c>
      <c r="AI3" s="21" t="s">
        <v>1054</v>
      </c>
      <c r="AJ3" s="21" t="s">
        <v>1055</v>
      </c>
      <c r="AK3" s="21" t="s">
        <v>1056</v>
      </c>
      <c r="AL3" s="21" t="s">
        <v>1057</v>
      </c>
      <c r="AM3" s="21" t="s">
        <v>1058</v>
      </c>
      <c r="AN3" s="21" t="s">
        <v>1059</v>
      </c>
      <c r="AO3" s="21" t="s">
        <v>1060</v>
      </c>
      <c r="AP3" s="21" t="s">
        <v>1061</v>
      </c>
    </row>
    <row r="4" spans="1:4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22328163</v>
      </c>
      <c r="O4" s="22">
        <v>1164764</v>
      </c>
      <c r="P4" s="22">
        <v>0</v>
      </c>
      <c r="Q4" s="22">
        <v>1412187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52856</v>
      </c>
      <c r="AF4" s="22">
        <v>116033</v>
      </c>
      <c r="AG4" s="22">
        <v>0</v>
      </c>
      <c r="AH4" s="22">
        <v>0</v>
      </c>
      <c r="AI4" s="22">
        <v>709862</v>
      </c>
      <c r="AJ4" s="22">
        <v>1387711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27171576</v>
      </c>
    </row>
    <row r="5" spans="1:4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671029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448929</v>
      </c>
      <c r="P5" s="22">
        <v>0</v>
      </c>
      <c r="Q5" s="22">
        <v>0</v>
      </c>
      <c r="R5" s="22">
        <v>198316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2445488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3763762</v>
      </c>
    </row>
    <row r="6" spans="1:4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762749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-22997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147934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887686</v>
      </c>
    </row>
    <row r="7" spans="1:4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182000</v>
      </c>
      <c r="G7" s="22">
        <v>0</v>
      </c>
      <c r="H7" s="22">
        <v>0</v>
      </c>
      <c r="I7" s="22">
        <v>1383000</v>
      </c>
      <c r="J7" s="22">
        <v>2795000</v>
      </c>
      <c r="K7" s="22">
        <v>0</v>
      </c>
      <c r="L7" s="22">
        <v>0</v>
      </c>
      <c r="M7" s="22">
        <v>0</v>
      </c>
      <c r="N7" s="22">
        <v>106000</v>
      </c>
      <c r="O7" s="22">
        <v>13837000</v>
      </c>
      <c r="P7" s="22">
        <v>0</v>
      </c>
      <c r="Q7" s="22">
        <v>47463000</v>
      </c>
      <c r="R7" s="22">
        <v>21237000</v>
      </c>
      <c r="S7" s="22">
        <v>84409000</v>
      </c>
      <c r="T7" s="22">
        <v>0</v>
      </c>
      <c r="U7" s="22">
        <v>16000</v>
      </c>
      <c r="V7" s="22">
        <v>0</v>
      </c>
      <c r="W7" s="22">
        <v>1403000</v>
      </c>
      <c r="X7" s="22">
        <v>19905000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4824000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197560000</v>
      </c>
    </row>
    <row r="8" spans="1:4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175000</v>
      </c>
      <c r="P8" s="22">
        <v>1500000</v>
      </c>
      <c r="Q8" s="22">
        <v>0</v>
      </c>
      <c r="R8" s="22">
        <v>0</v>
      </c>
      <c r="S8" s="22">
        <v>4875000</v>
      </c>
      <c r="T8" s="22">
        <v>545845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7095845</v>
      </c>
    </row>
    <row r="9" spans="1:4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237024</v>
      </c>
      <c r="G9" s="22">
        <v>0</v>
      </c>
      <c r="H9" s="22">
        <v>0</v>
      </c>
      <c r="I9" s="22">
        <v>670975</v>
      </c>
      <c r="J9" s="22">
        <v>0</v>
      </c>
      <c r="K9" s="22">
        <v>0</v>
      </c>
      <c r="L9" s="22">
        <v>60693</v>
      </c>
      <c r="M9" s="22">
        <v>0</v>
      </c>
      <c r="N9" s="22">
        <v>0</v>
      </c>
      <c r="O9" s="22">
        <v>719541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305591</v>
      </c>
      <c r="W9" s="22">
        <v>15000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599560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2608384</v>
      </c>
    </row>
    <row r="10" spans="1:4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5142774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5142774</v>
      </c>
    </row>
    <row r="11" spans="1:4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2281000</v>
      </c>
      <c r="I11" s="22">
        <v>10507000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1039000</v>
      </c>
      <c r="P11" s="22">
        <v>0</v>
      </c>
      <c r="Q11" s="22">
        <v>119164000</v>
      </c>
      <c r="R11" s="22">
        <v>0</v>
      </c>
      <c r="S11" s="22">
        <v>0</v>
      </c>
      <c r="T11" s="22">
        <v>0</v>
      </c>
      <c r="U11" s="22">
        <v>0</v>
      </c>
      <c r="V11" s="22">
        <v>30000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2226000</v>
      </c>
      <c r="AF11" s="22">
        <v>168831000</v>
      </c>
      <c r="AG11" s="22">
        <v>0</v>
      </c>
      <c r="AH11" s="22">
        <v>0</v>
      </c>
      <c r="AI11" s="22">
        <v>6266000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310344000</v>
      </c>
    </row>
    <row r="12" spans="1:4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18000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1427000</v>
      </c>
      <c r="P12" s="22">
        <v>0</v>
      </c>
      <c r="Q12" s="22">
        <v>0</v>
      </c>
      <c r="R12" s="22">
        <v>0</v>
      </c>
      <c r="S12" s="22">
        <v>0</v>
      </c>
      <c r="T12" s="22">
        <v>425000</v>
      </c>
      <c r="U12" s="22">
        <v>0</v>
      </c>
      <c r="V12" s="22">
        <v>1492000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3362000</v>
      </c>
    </row>
    <row r="13" spans="1:4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84681</v>
      </c>
      <c r="G13" s="22">
        <v>0</v>
      </c>
      <c r="H13" s="22">
        <v>0</v>
      </c>
      <c r="I13" s="22">
        <v>115099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21687506</v>
      </c>
      <c r="P13" s="22">
        <v>0</v>
      </c>
      <c r="Q13" s="22">
        <v>25744</v>
      </c>
      <c r="R13" s="22">
        <v>1205903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23118933</v>
      </c>
    </row>
    <row r="14" spans="1:4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46861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3822691</v>
      </c>
      <c r="P14" s="22">
        <v>0</v>
      </c>
      <c r="Q14" s="22">
        <v>0</v>
      </c>
      <c r="R14" s="22">
        <v>0</v>
      </c>
      <c r="S14" s="22">
        <v>79025</v>
      </c>
      <c r="T14" s="22">
        <v>0</v>
      </c>
      <c r="U14" s="22">
        <v>0</v>
      </c>
      <c r="V14" s="22">
        <v>0</v>
      </c>
      <c r="W14" s="22">
        <v>0</v>
      </c>
      <c r="X14" s="22">
        <v>4938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105743</v>
      </c>
      <c r="AJ14" s="22">
        <v>475576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4534834</v>
      </c>
    </row>
    <row r="15" spans="1:4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340867</v>
      </c>
      <c r="G15" s="22">
        <v>0</v>
      </c>
      <c r="H15" s="22">
        <v>762448</v>
      </c>
      <c r="I15" s="22">
        <v>0</v>
      </c>
      <c r="J15" s="22">
        <v>0</v>
      </c>
      <c r="K15" s="22">
        <v>2653393</v>
      </c>
      <c r="L15" s="22">
        <v>0</v>
      </c>
      <c r="M15" s="22">
        <v>0</v>
      </c>
      <c r="N15" s="22">
        <v>11972</v>
      </c>
      <c r="O15" s="22">
        <v>4517882</v>
      </c>
      <c r="P15" s="22">
        <v>0</v>
      </c>
      <c r="Q15" s="22">
        <v>129626</v>
      </c>
      <c r="R15" s="22">
        <v>0</v>
      </c>
      <c r="S15" s="22">
        <v>0</v>
      </c>
      <c r="T15" s="22">
        <v>68225</v>
      </c>
      <c r="U15" s="22">
        <v>0</v>
      </c>
      <c r="V15" s="22">
        <v>0</v>
      </c>
      <c r="W15" s="22">
        <v>0</v>
      </c>
      <c r="X15" s="22">
        <v>1294426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251367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10030206</v>
      </c>
    </row>
    <row r="16" spans="1:4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9325000</v>
      </c>
      <c r="G16" s="22">
        <v>0</v>
      </c>
      <c r="H16" s="22">
        <v>0</v>
      </c>
      <c r="I16" s="22">
        <v>43000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4398000</v>
      </c>
      <c r="P16" s="22">
        <v>2326000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133000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21000</v>
      </c>
      <c r="AH16" s="22">
        <v>0</v>
      </c>
      <c r="AI16" s="22">
        <v>1280000</v>
      </c>
      <c r="AJ16" s="22">
        <v>1057000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18583000</v>
      </c>
    </row>
    <row r="17" spans="1:4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15130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14409</v>
      </c>
      <c r="M17" s="22">
        <v>0</v>
      </c>
      <c r="N17" s="22">
        <v>0</v>
      </c>
      <c r="O17" s="22">
        <v>2292825</v>
      </c>
      <c r="P17" s="22">
        <v>0</v>
      </c>
      <c r="Q17" s="22">
        <v>0</v>
      </c>
      <c r="R17" s="22">
        <v>30895</v>
      </c>
      <c r="S17" s="22">
        <v>0</v>
      </c>
      <c r="T17" s="22">
        <v>0</v>
      </c>
      <c r="U17" s="22">
        <v>9874171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200000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12427430</v>
      </c>
    </row>
    <row r="18" spans="1:4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318000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10291000</v>
      </c>
      <c r="P18" s="22">
        <v>0</v>
      </c>
      <c r="Q18" s="22">
        <v>0</v>
      </c>
      <c r="R18" s="22">
        <v>0</v>
      </c>
      <c r="S18" s="22">
        <v>0</v>
      </c>
      <c r="T18" s="22">
        <v>3035000</v>
      </c>
      <c r="U18" s="22">
        <v>4578000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1569000</v>
      </c>
      <c r="AJ18" s="22">
        <v>0</v>
      </c>
      <c r="AK18" s="22">
        <v>0</v>
      </c>
      <c r="AL18" s="22">
        <v>0</v>
      </c>
      <c r="AM18" s="22">
        <v>9023000</v>
      </c>
      <c r="AN18" s="22">
        <v>4223000</v>
      </c>
      <c r="AO18" s="22">
        <v>0</v>
      </c>
      <c r="AP18" s="22">
        <v>33037000</v>
      </c>
    </row>
    <row r="19" spans="1:4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8286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241610</v>
      </c>
      <c r="O19" s="22">
        <v>4984709</v>
      </c>
      <c r="P19" s="22">
        <v>0</v>
      </c>
      <c r="Q19" s="22">
        <v>59820</v>
      </c>
      <c r="R19" s="22">
        <v>394565</v>
      </c>
      <c r="S19" s="22">
        <v>0</v>
      </c>
      <c r="T19" s="22">
        <v>0</v>
      </c>
      <c r="U19" s="22">
        <v>1277683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7310568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14277241</v>
      </c>
    </row>
    <row r="20" spans="1:4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185541</v>
      </c>
      <c r="O20" s="22">
        <v>1938855</v>
      </c>
      <c r="P20" s="22">
        <v>0</v>
      </c>
      <c r="Q20" s="22">
        <v>1177077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50466</v>
      </c>
      <c r="X20" s="22">
        <v>0</v>
      </c>
      <c r="Y20" s="22">
        <v>0</v>
      </c>
      <c r="Z20" s="22">
        <v>0</v>
      </c>
      <c r="AA20" s="22">
        <v>0</v>
      </c>
      <c r="AB20" s="22">
        <v>2881287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6352078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12585304</v>
      </c>
    </row>
    <row r="21" spans="1:4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40731</v>
      </c>
      <c r="F21" s="22">
        <v>797870</v>
      </c>
      <c r="G21" s="22">
        <v>0</v>
      </c>
      <c r="H21" s="22">
        <v>1874330</v>
      </c>
      <c r="I21" s="22">
        <v>254333</v>
      </c>
      <c r="J21" s="22">
        <v>0</v>
      </c>
      <c r="K21" s="22">
        <v>0</v>
      </c>
      <c r="L21" s="22">
        <v>0</v>
      </c>
      <c r="M21" s="22">
        <v>0</v>
      </c>
      <c r="N21" s="22">
        <v>661268</v>
      </c>
      <c r="O21" s="22">
        <v>11184752</v>
      </c>
      <c r="P21" s="22">
        <v>0</v>
      </c>
      <c r="Q21" s="22">
        <v>1476937</v>
      </c>
      <c r="R21" s="22">
        <v>942316</v>
      </c>
      <c r="S21" s="22">
        <v>0</v>
      </c>
      <c r="T21" s="22">
        <v>633998</v>
      </c>
      <c r="U21" s="22">
        <v>263514</v>
      </c>
      <c r="V21" s="22">
        <v>0</v>
      </c>
      <c r="W21" s="22">
        <v>0</v>
      </c>
      <c r="X21" s="22">
        <v>1480156</v>
      </c>
      <c r="Y21" s="22">
        <v>0</v>
      </c>
      <c r="Z21" s="22">
        <v>0</v>
      </c>
      <c r="AA21" s="22">
        <v>0</v>
      </c>
      <c r="AB21" s="22">
        <v>1601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6136068</v>
      </c>
      <c r="AJ21" s="22">
        <v>865338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26613212</v>
      </c>
    </row>
    <row r="22" spans="1:42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49681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100149</v>
      </c>
      <c r="P22" s="22">
        <v>0</v>
      </c>
      <c r="Q22" s="22">
        <v>0</v>
      </c>
      <c r="R22" s="22">
        <v>0</v>
      </c>
      <c r="S22" s="22">
        <v>0</v>
      </c>
      <c r="T22" s="22">
        <v>369018</v>
      </c>
      <c r="U22" s="22">
        <v>7192712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11257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7722817</v>
      </c>
    </row>
    <row r="23" spans="1:42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78418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233294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348544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555932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1216188</v>
      </c>
    </row>
    <row r="24" spans="1:42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</row>
    <row r="25" spans="1:42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140675</v>
      </c>
      <c r="G25" s="22">
        <v>0</v>
      </c>
      <c r="H25" s="22">
        <v>0</v>
      </c>
      <c r="I25" s="22">
        <v>87000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1447709</v>
      </c>
      <c r="P25" s="22">
        <v>41330</v>
      </c>
      <c r="Q25" s="22">
        <v>0</v>
      </c>
      <c r="R25" s="22">
        <v>0</v>
      </c>
      <c r="S25" s="22">
        <v>0</v>
      </c>
      <c r="T25" s="22">
        <v>999760</v>
      </c>
      <c r="U25" s="22">
        <v>7618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11778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133599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2869469</v>
      </c>
    </row>
    <row r="26" spans="1:42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216711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41598</v>
      </c>
      <c r="N26" s="22">
        <v>14418809</v>
      </c>
      <c r="O26" s="22">
        <v>16662076</v>
      </c>
      <c r="P26" s="22">
        <v>0</v>
      </c>
      <c r="Q26" s="22">
        <v>-495929</v>
      </c>
      <c r="R26" s="22">
        <v>0</v>
      </c>
      <c r="S26" s="22">
        <v>-2186</v>
      </c>
      <c r="T26" s="22">
        <v>0</v>
      </c>
      <c r="U26" s="22">
        <v>0</v>
      </c>
      <c r="V26" s="22">
        <v>0</v>
      </c>
      <c r="W26" s="22">
        <v>654336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41934</v>
      </c>
      <c r="AJ26" s="22">
        <v>1006726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32544075</v>
      </c>
    </row>
    <row r="27" spans="1:42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2227231</v>
      </c>
      <c r="G27" s="22">
        <v>0</v>
      </c>
      <c r="H27" s="22">
        <v>0</v>
      </c>
      <c r="I27" s="22">
        <v>545941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23125221</v>
      </c>
      <c r="P27" s="22">
        <v>0</v>
      </c>
      <c r="Q27" s="22">
        <v>0</v>
      </c>
      <c r="R27" s="22">
        <v>0</v>
      </c>
      <c r="S27" s="22">
        <v>0</v>
      </c>
      <c r="T27" s="22">
        <v>8772453</v>
      </c>
      <c r="U27" s="22">
        <v>5297453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39968299</v>
      </c>
    </row>
    <row r="28" spans="1:42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</row>
    <row r="29" spans="1:42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2510575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2510575</v>
      </c>
    </row>
    <row r="30" spans="1:42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511525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586357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1097882</v>
      </c>
    </row>
    <row r="31" spans="1:42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1764275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1764275</v>
      </c>
    </row>
    <row r="32" spans="1:42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562618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562618</v>
      </c>
    </row>
    <row r="33" spans="1:42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380525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111763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492288</v>
      </c>
    </row>
    <row r="34" spans="1:42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36155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352771</v>
      </c>
      <c r="P34" s="22">
        <v>0</v>
      </c>
      <c r="Q34" s="22">
        <v>0</v>
      </c>
      <c r="R34" s="22">
        <v>0</v>
      </c>
      <c r="S34" s="22">
        <v>0</v>
      </c>
      <c r="T34" s="22">
        <v>31967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420893</v>
      </c>
    </row>
    <row r="35" spans="1:42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671551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58864</v>
      </c>
      <c r="AJ35" s="22">
        <v>1396076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2126491</v>
      </c>
    </row>
    <row r="36" spans="1:42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622263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907462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1529725</v>
      </c>
    </row>
    <row r="37" spans="1:42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131445</v>
      </c>
      <c r="G37" s="22">
        <v>0</v>
      </c>
      <c r="H37" s="22">
        <v>0</v>
      </c>
      <c r="I37" s="22">
        <v>71651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2417833</v>
      </c>
      <c r="P37" s="22">
        <v>0</v>
      </c>
      <c r="Q37" s="22">
        <v>0</v>
      </c>
      <c r="R37" s="22">
        <v>0</v>
      </c>
      <c r="S37" s="22">
        <v>0</v>
      </c>
      <c r="T37" s="22">
        <v>2566204</v>
      </c>
      <c r="U37" s="22">
        <v>735912</v>
      </c>
      <c r="V37" s="22">
        <v>0</v>
      </c>
      <c r="W37" s="22">
        <v>0</v>
      </c>
      <c r="X37" s="22">
        <v>747450</v>
      </c>
      <c r="Y37" s="22">
        <v>0</v>
      </c>
      <c r="Z37" s="22">
        <v>0</v>
      </c>
      <c r="AA37" s="22">
        <v>0</v>
      </c>
      <c r="AB37" s="22">
        <v>0</v>
      </c>
      <c r="AC37" s="22">
        <v>1077511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1959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7749965</v>
      </c>
    </row>
    <row r="38" spans="1:42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</row>
    <row r="39" spans="1:42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1282811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1282811</v>
      </c>
    </row>
    <row r="40" spans="1:42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458060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7502670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138911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1445818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9545459</v>
      </c>
    </row>
    <row r="41" spans="1:42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</row>
    <row r="42" spans="1:42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107419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107419</v>
      </c>
    </row>
    <row r="43" spans="1:42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1119460</v>
      </c>
      <c r="P43" s="22">
        <v>0</v>
      </c>
      <c r="Q43" s="22">
        <v>0</v>
      </c>
      <c r="R43" s="22">
        <v>0</v>
      </c>
      <c r="S43" s="22">
        <v>0</v>
      </c>
      <c r="T43" s="22">
        <v>137347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1256807</v>
      </c>
    </row>
    <row r="44" spans="1:42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834838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4814939</v>
      </c>
      <c r="P44" s="22">
        <v>0</v>
      </c>
      <c r="Q44" s="22">
        <v>0</v>
      </c>
      <c r="R44" s="22">
        <v>0</v>
      </c>
      <c r="S44" s="22">
        <v>0</v>
      </c>
      <c r="T44" s="22">
        <v>217737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573931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6441445</v>
      </c>
    </row>
    <row r="45" spans="1:42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485569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2727214</v>
      </c>
      <c r="P45" s="22">
        <v>0</v>
      </c>
      <c r="Q45" s="22">
        <v>0</v>
      </c>
      <c r="R45" s="22">
        <v>0</v>
      </c>
      <c r="S45" s="22">
        <v>0</v>
      </c>
      <c r="T45" s="22">
        <v>158931</v>
      </c>
      <c r="U45" s="22">
        <v>188050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3559764</v>
      </c>
    </row>
    <row r="46" spans="1:42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6982693</v>
      </c>
      <c r="P46" s="22">
        <v>0</v>
      </c>
      <c r="Q46" s="22">
        <v>0</v>
      </c>
      <c r="R46" s="22">
        <v>0</v>
      </c>
      <c r="S46" s="22">
        <v>0</v>
      </c>
      <c r="T46" s="22">
        <v>594146</v>
      </c>
      <c r="U46" s="22">
        <v>200000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129198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58255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7964292</v>
      </c>
    </row>
    <row r="47" spans="1:42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275970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2309657</v>
      </c>
      <c r="P47" s="22">
        <v>0</v>
      </c>
      <c r="Q47" s="22">
        <v>0</v>
      </c>
      <c r="R47" s="22">
        <v>0</v>
      </c>
      <c r="S47" s="22">
        <v>0</v>
      </c>
      <c r="T47" s="22">
        <v>274312</v>
      </c>
      <c r="U47" s="22">
        <v>314356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657825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3832120</v>
      </c>
    </row>
    <row r="48" spans="1:42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</row>
    <row r="49" spans="1:42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1474083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1474083</v>
      </c>
    </row>
    <row r="50" spans="1:42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</row>
    <row r="51" spans="1:42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10140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1483629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1493769</v>
      </c>
    </row>
    <row r="52" spans="1:42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17965732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859481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18825213</v>
      </c>
    </row>
    <row r="53" spans="1:42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72199</v>
      </c>
      <c r="O53" s="22">
        <v>713756</v>
      </c>
      <c r="P53" s="22">
        <v>0</v>
      </c>
      <c r="Q53" s="22">
        <v>0</v>
      </c>
      <c r="R53" s="22">
        <v>0</v>
      </c>
      <c r="S53" s="22">
        <v>0</v>
      </c>
      <c r="T53" s="22">
        <v>448014</v>
      </c>
      <c r="U53" s="22">
        <v>532616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114198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1880783</v>
      </c>
    </row>
    <row r="54" spans="1:42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126013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1391133</v>
      </c>
      <c r="P54" s="22">
        <v>0</v>
      </c>
      <c r="Q54" s="22">
        <v>0</v>
      </c>
      <c r="R54" s="22">
        <v>0</v>
      </c>
      <c r="S54" s="22">
        <v>0</v>
      </c>
      <c r="T54" s="22">
        <v>26643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214907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1758696</v>
      </c>
    </row>
    <row r="55" spans="1:42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512423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512423</v>
      </c>
    </row>
    <row r="56" spans="1:42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4414452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21656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4436108</v>
      </c>
    </row>
    <row r="57" spans="1:42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1536863</v>
      </c>
      <c r="P57" s="22">
        <v>0</v>
      </c>
      <c r="Q57" s="22">
        <v>0</v>
      </c>
      <c r="R57" s="22">
        <v>0</v>
      </c>
      <c r="S57" s="22">
        <v>0</v>
      </c>
      <c r="T57" s="22">
        <v>666028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372654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2575545</v>
      </c>
    </row>
    <row r="58" spans="1:42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</row>
    <row r="59" spans="1:42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975079</v>
      </c>
      <c r="P59" s="22">
        <v>0</v>
      </c>
      <c r="Q59" s="22">
        <v>0</v>
      </c>
      <c r="R59" s="22">
        <v>0</v>
      </c>
      <c r="S59" s="22">
        <v>0</v>
      </c>
      <c r="T59" s="22">
        <v>1180008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2155087</v>
      </c>
    </row>
    <row r="60" spans="1:42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84466</v>
      </c>
      <c r="G60" s="22">
        <v>0</v>
      </c>
      <c r="H60" s="22">
        <v>0</v>
      </c>
      <c r="I60" s="22">
        <v>1186138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769966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2014682</v>
      </c>
      <c r="AF60" s="22">
        <v>0</v>
      </c>
      <c r="AG60" s="22">
        <v>0</v>
      </c>
      <c r="AH60" s="22">
        <v>0</v>
      </c>
      <c r="AI60" s="22">
        <v>1239393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5294645</v>
      </c>
    </row>
    <row r="61" spans="1:42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997389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997389</v>
      </c>
    </row>
    <row r="62" spans="1:42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1473444</v>
      </c>
      <c r="G62" s="22">
        <v>0</v>
      </c>
      <c r="H62" s="22">
        <v>0</v>
      </c>
      <c r="I62" s="22">
        <v>0</v>
      </c>
      <c r="J62" s="22">
        <v>275570</v>
      </c>
      <c r="K62" s="22">
        <v>0</v>
      </c>
      <c r="L62" s="22">
        <v>0</v>
      </c>
      <c r="M62" s="22">
        <v>0</v>
      </c>
      <c r="N62" s="22">
        <v>291724</v>
      </c>
      <c r="O62" s="22">
        <v>5617977</v>
      </c>
      <c r="P62" s="22">
        <v>0</v>
      </c>
      <c r="Q62" s="22">
        <v>0</v>
      </c>
      <c r="R62" s="22">
        <v>54413</v>
      </c>
      <c r="S62" s="22">
        <v>2054698</v>
      </c>
      <c r="T62" s="22">
        <v>32137</v>
      </c>
      <c r="U62" s="22">
        <v>47980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718006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10565949</v>
      </c>
    </row>
    <row r="63" spans="1:42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44399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364521</v>
      </c>
      <c r="P63" s="22">
        <v>0</v>
      </c>
      <c r="Q63" s="22">
        <v>0</v>
      </c>
      <c r="R63" s="22">
        <v>0</v>
      </c>
      <c r="S63" s="22">
        <v>0</v>
      </c>
      <c r="T63" s="22">
        <v>121500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530420</v>
      </c>
    </row>
    <row r="64" spans="1:42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1629451</v>
      </c>
      <c r="P64" s="22">
        <v>116216</v>
      </c>
      <c r="Q64" s="22">
        <v>0</v>
      </c>
      <c r="R64" s="22">
        <v>0</v>
      </c>
      <c r="S64" s="22">
        <v>0</v>
      </c>
      <c r="T64" s="22">
        <v>3408642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5154309</v>
      </c>
    </row>
    <row r="65" spans="1:42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</row>
    <row r="66" spans="1:42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1084572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1084572</v>
      </c>
    </row>
    <row r="67" spans="1:42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58402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399808</v>
      </c>
      <c r="O67" s="22">
        <v>315210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2969</v>
      </c>
      <c r="Y67" s="22">
        <v>0</v>
      </c>
      <c r="Z67" s="22">
        <v>0</v>
      </c>
      <c r="AA67" s="22">
        <v>0</v>
      </c>
      <c r="AB67" s="22">
        <v>0</v>
      </c>
      <c r="AC67" s="22">
        <v>121210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897599</v>
      </c>
    </row>
    <row r="68" spans="1:42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4720101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4720101</v>
      </c>
    </row>
    <row r="69" spans="1:42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0</v>
      </c>
      <c r="G69" s="22">
        <v>0</v>
      </c>
      <c r="H69" s="22">
        <v>0</v>
      </c>
      <c r="I69" s="22">
        <v>12974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4808758</v>
      </c>
      <c r="P69" s="22">
        <v>0</v>
      </c>
      <c r="Q69" s="22">
        <v>0</v>
      </c>
      <c r="R69" s="22">
        <v>8704235</v>
      </c>
      <c r="S69" s="22">
        <v>0</v>
      </c>
      <c r="T69" s="22">
        <v>33138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13559105</v>
      </c>
    </row>
    <row r="70" spans="1:42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738082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738082</v>
      </c>
    </row>
    <row r="71" spans="1:42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413354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1888888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2302242</v>
      </c>
    </row>
    <row r="72" spans="1:42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1031574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1031574</v>
      </c>
    </row>
    <row r="73" spans="1:42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548540</v>
      </c>
      <c r="K73" s="22">
        <v>0</v>
      </c>
      <c r="L73" s="22">
        <v>0</v>
      </c>
      <c r="M73" s="22">
        <v>0</v>
      </c>
      <c r="N73" s="22">
        <v>0</v>
      </c>
      <c r="O73" s="22">
        <v>1816777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2365317</v>
      </c>
    </row>
    <row r="74" spans="1:42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1663721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1663721</v>
      </c>
    </row>
    <row r="75" spans="1:42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1369224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1369224</v>
      </c>
    </row>
    <row r="76" spans="1:42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2208808</v>
      </c>
      <c r="P76" s="22">
        <v>0</v>
      </c>
      <c r="Q76" s="22">
        <v>0</v>
      </c>
      <c r="R76" s="22">
        <v>0</v>
      </c>
      <c r="S76" s="22">
        <v>0</v>
      </c>
      <c r="T76" s="22">
        <v>1070915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3279723</v>
      </c>
    </row>
    <row r="77" spans="1:42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7147560</v>
      </c>
      <c r="P77" s="22">
        <v>0</v>
      </c>
      <c r="Q77" s="22">
        <v>0</v>
      </c>
      <c r="R77" s="22">
        <v>435285</v>
      </c>
      <c r="S77" s="22">
        <v>0</v>
      </c>
      <c r="T77" s="22">
        <v>676915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8259760</v>
      </c>
    </row>
    <row r="78" spans="1:42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1349592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445167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1794759</v>
      </c>
    </row>
    <row r="79" spans="1:42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1381855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19456</v>
      </c>
      <c r="AN79" s="22">
        <v>0</v>
      </c>
      <c r="AO79" s="22">
        <v>0</v>
      </c>
      <c r="AP79" s="22">
        <v>1401311</v>
      </c>
    </row>
    <row r="80" spans="1:42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18774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889638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10927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62037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981376</v>
      </c>
    </row>
    <row r="81" spans="1:42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18322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4326320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4344642</v>
      </c>
    </row>
    <row r="82" spans="1:42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1830354</v>
      </c>
      <c r="G82" s="22">
        <v>0</v>
      </c>
      <c r="H82" s="22">
        <v>0</v>
      </c>
      <c r="I82" s="22">
        <v>571320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1892413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4294087</v>
      </c>
    </row>
    <row r="83" spans="1:42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1145920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44374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1190294</v>
      </c>
    </row>
    <row r="84" spans="1:42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891424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198576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1090000</v>
      </c>
    </row>
    <row r="85" spans="1:42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15436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15436</v>
      </c>
    </row>
    <row r="86" spans="1:42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4156537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4156537</v>
      </c>
    </row>
    <row r="87" spans="1:42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4935249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4935249</v>
      </c>
    </row>
    <row r="88" spans="1:42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</row>
    <row r="89" spans="1:42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941005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786570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1727575</v>
      </c>
    </row>
    <row r="90" spans="1:42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280736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4212459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4493195</v>
      </c>
    </row>
    <row r="91" spans="1:42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55500</v>
      </c>
      <c r="J91" s="22">
        <v>0</v>
      </c>
      <c r="K91" s="22">
        <v>0</v>
      </c>
      <c r="L91" s="22">
        <v>80920</v>
      </c>
      <c r="M91" s="22">
        <v>0</v>
      </c>
      <c r="N91" s="22">
        <v>0</v>
      </c>
      <c r="O91" s="22">
        <v>82950</v>
      </c>
      <c r="P91" s="22">
        <v>0</v>
      </c>
      <c r="Q91" s="22">
        <v>0</v>
      </c>
      <c r="R91" s="22">
        <v>0</v>
      </c>
      <c r="S91" s="22">
        <v>0</v>
      </c>
      <c r="T91" s="22">
        <v>102539</v>
      </c>
      <c r="U91" s="22">
        <v>209615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39549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571073</v>
      </c>
    </row>
    <row r="92" spans="1:42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1554439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531843</v>
      </c>
      <c r="P92" s="22">
        <v>0</v>
      </c>
      <c r="Q92" s="22">
        <v>26538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2112820</v>
      </c>
    </row>
    <row r="93" spans="1:42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200000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265913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1486397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1952310</v>
      </c>
    </row>
    <row r="94" spans="1:42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5759</v>
      </c>
      <c r="O94" s="22">
        <v>14000</v>
      </c>
      <c r="P94" s="22">
        <v>0</v>
      </c>
      <c r="Q94" s="22">
        <v>0</v>
      </c>
      <c r="R94" s="22">
        <v>0</v>
      </c>
      <c r="S94" s="22">
        <v>0</v>
      </c>
      <c r="T94" s="22">
        <v>87582</v>
      </c>
      <c r="U94" s="22">
        <v>31727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40839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179907</v>
      </c>
    </row>
    <row r="95" spans="1:42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1239692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1239692</v>
      </c>
    </row>
    <row r="96" spans="1:42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</row>
    <row r="97" spans="1:42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330326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330326</v>
      </c>
    </row>
    <row r="98" spans="1:42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454810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2720457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1927450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188839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5291556</v>
      </c>
    </row>
    <row r="99" spans="1:42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</row>
    <row r="100" spans="1:42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1170514</v>
      </c>
      <c r="P100" s="22">
        <v>0</v>
      </c>
      <c r="Q100" s="22">
        <v>0</v>
      </c>
      <c r="R100" s="22">
        <v>0</v>
      </c>
      <c r="S100" s="22">
        <v>0</v>
      </c>
      <c r="T100" s="22">
        <v>167784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809096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2147394</v>
      </c>
    </row>
    <row r="101" spans="1:42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409496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57210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466706</v>
      </c>
    </row>
    <row r="102" spans="1:42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75203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75203</v>
      </c>
    </row>
    <row r="103" spans="1:42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15443</v>
      </c>
      <c r="U103" s="22">
        <v>16289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105737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137469</v>
      </c>
    </row>
    <row r="104" spans="1:42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98962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789336</v>
      </c>
      <c r="P104" s="22">
        <v>0</v>
      </c>
      <c r="Q104" s="22">
        <v>122219</v>
      </c>
      <c r="R104" s="22">
        <v>0</v>
      </c>
      <c r="S104" s="22">
        <v>0</v>
      </c>
      <c r="T104" s="22">
        <v>0</v>
      </c>
      <c r="U104" s="22">
        <v>121990</v>
      </c>
      <c r="V104" s="22">
        <v>0</v>
      </c>
      <c r="W104" s="22">
        <v>13120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1145627</v>
      </c>
    </row>
    <row r="105" spans="1:42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25700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409014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21885</v>
      </c>
      <c r="AJ105" s="22">
        <v>5866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462465</v>
      </c>
    </row>
    <row r="106" spans="1:42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11918</v>
      </c>
      <c r="G106" s="22">
        <v>0</v>
      </c>
      <c r="H106" s="22">
        <v>0</v>
      </c>
      <c r="I106" s="22">
        <v>6327238</v>
      </c>
      <c r="J106" s="22">
        <v>0</v>
      </c>
      <c r="K106" s="22">
        <v>0</v>
      </c>
      <c r="L106" s="22">
        <v>0</v>
      </c>
      <c r="M106" s="22">
        <v>0</v>
      </c>
      <c r="N106" s="22">
        <v>695208</v>
      </c>
      <c r="O106" s="22">
        <v>983716</v>
      </c>
      <c r="P106" s="22">
        <v>0</v>
      </c>
      <c r="Q106" s="22">
        <v>989897</v>
      </c>
      <c r="R106" s="22">
        <v>1413123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71006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549139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11041245</v>
      </c>
    </row>
    <row r="107" spans="1:42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557386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67000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200000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824386</v>
      </c>
    </row>
    <row r="108" spans="1:42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279240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279240</v>
      </c>
    </row>
    <row r="109" spans="1:42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54265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67309</v>
      </c>
      <c r="P109" s="22">
        <v>0</v>
      </c>
      <c r="Q109" s="22">
        <v>0</v>
      </c>
      <c r="R109" s="22">
        <v>0</v>
      </c>
      <c r="S109" s="22">
        <v>0</v>
      </c>
      <c r="T109" s="22">
        <v>65651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84043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271268</v>
      </c>
    </row>
    <row r="110" spans="1:42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645583</v>
      </c>
      <c r="P110" s="22">
        <v>0</v>
      </c>
      <c r="Q110" s="22">
        <v>0</v>
      </c>
      <c r="R110" s="22">
        <v>58495</v>
      </c>
      <c r="S110" s="22">
        <v>0</v>
      </c>
      <c r="T110" s="22">
        <v>133316</v>
      </c>
      <c r="U110" s="22">
        <v>73915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541437</v>
      </c>
      <c r="AJ110" s="22">
        <v>38539</v>
      </c>
      <c r="AK110" s="22">
        <v>0</v>
      </c>
      <c r="AL110" s="22">
        <v>32445</v>
      </c>
      <c r="AM110" s="22">
        <v>0</v>
      </c>
      <c r="AN110" s="22">
        <v>0</v>
      </c>
      <c r="AO110" s="22">
        <v>0</v>
      </c>
      <c r="AP110" s="22">
        <v>1523730</v>
      </c>
    </row>
    <row r="111" spans="1:42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2722009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663963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3571191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6957163</v>
      </c>
    </row>
    <row r="112" spans="1:42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2654219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2654219</v>
      </c>
    </row>
    <row r="113" spans="1:42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8603155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8603155</v>
      </c>
    </row>
    <row r="114" spans="1:42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146118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29007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68721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243846</v>
      </c>
    </row>
    <row r="115" spans="1:42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1056342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1056342</v>
      </c>
    </row>
    <row r="116" spans="1:42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67103</v>
      </c>
      <c r="P116" s="22">
        <v>0</v>
      </c>
      <c r="Q116" s="22">
        <v>0</v>
      </c>
      <c r="R116" s="22">
        <v>8532</v>
      </c>
      <c r="S116" s="22">
        <v>0</v>
      </c>
      <c r="T116" s="22">
        <v>0</v>
      </c>
      <c r="U116" s="22">
        <v>723956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799591</v>
      </c>
    </row>
    <row r="117" spans="1:42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458425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57178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231916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747519</v>
      </c>
    </row>
    <row r="118" spans="1:42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2078780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19636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2098416</v>
      </c>
    </row>
    <row r="119" spans="1:42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68132</v>
      </c>
      <c r="J119" s="22">
        <v>0</v>
      </c>
      <c r="K119" s="22">
        <v>0</v>
      </c>
      <c r="L119" s="22">
        <v>0</v>
      </c>
      <c r="M119" s="22">
        <v>0</v>
      </c>
      <c r="N119" s="22">
        <v>216998</v>
      </c>
      <c r="O119" s="22">
        <v>97496</v>
      </c>
      <c r="P119" s="22">
        <v>0</v>
      </c>
      <c r="Q119" s="22">
        <v>0</v>
      </c>
      <c r="R119" s="22">
        <v>0</v>
      </c>
      <c r="S119" s="22">
        <v>0</v>
      </c>
      <c r="T119" s="22">
        <v>70346</v>
      </c>
      <c r="U119" s="22">
        <v>404518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5821359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6678849</v>
      </c>
    </row>
    <row r="120" spans="1:42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10716755</v>
      </c>
      <c r="K120" s="22">
        <v>0</v>
      </c>
      <c r="L120" s="22">
        <v>0</v>
      </c>
      <c r="M120" s="22">
        <v>0</v>
      </c>
      <c r="N120" s="22">
        <v>626502</v>
      </c>
      <c r="O120" s="22">
        <v>712432</v>
      </c>
      <c r="P120" s="22">
        <v>784677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1154742</v>
      </c>
      <c r="AJ120" s="22">
        <v>86635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14081743</v>
      </c>
    </row>
    <row r="121" spans="1:42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41900</v>
      </c>
      <c r="P121" s="22">
        <v>0</v>
      </c>
      <c r="Q121" s="22">
        <v>0</v>
      </c>
      <c r="R121" s="22">
        <v>0</v>
      </c>
      <c r="S121" s="22">
        <v>0</v>
      </c>
      <c r="T121" s="22">
        <v>62252</v>
      </c>
      <c r="U121" s="22">
        <v>25000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34755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163907</v>
      </c>
    </row>
    <row r="122" spans="1:42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243071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1330366</v>
      </c>
      <c r="P122" s="22">
        <v>0</v>
      </c>
      <c r="Q122" s="22">
        <v>0</v>
      </c>
      <c r="R122" s="22">
        <v>0</v>
      </c>
      <c r="S122" s="22">
        <v>0</v>
      </c>
      <c r="T122" s="22">
        <v>958416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629081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3160934</v>
      </c>
    </row>
    <row r="123" spans="1:42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57094</v>
      </c>
      <c r="P123" s="22">
        <v>0</v>
      </c>
      <c r="Q123" s="22">
        <v>0</v>
      </c>
      <c r="R123" s="22">
        <v>0</v>
      </c>
      <c r="S123" s="22">
        <v>0</v>
      </c>
      <c r="T123" s="22">
        <v>663716</v>
      </c>
      <c r="U123" s="22">
        <v>185697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906507</v>
      </c>
    </row>
    <row r="124" spans="1:42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657973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657973</v>
      </c>
    </row>
    <row r="125" spans="1:42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2000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36218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38218</v>
      </c>
    </row>
    <row r="126" spans="1:42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302969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476094</v>
      </c>
      <c r="V126" s="22">
        <v>284021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1063084</v>
      </c>
    </row>
    <row r="127" spans="1:42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163818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81928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252210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497956</v>
      </c>
    </row>
    <row r="128" spans="1:42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483192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483192</v>
      </c>
    </row>
    <row r="129" spans="1:42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</row>
    <row r="130" spans="1:42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</row>
    <row r="131" spans="1:42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</row>
    <row r="132" spans="1:42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165256</v>
      </c>
      <c r="G132" s="22">
        <v>0</v>
      </c>
      <c r="H132" s="22">
        <v>585833</v>
      </c>
      <c r="I132" s="22">
        <v>2155135</v>
      </c>
      <c r="J132" s="22">
        <v>2389045</v>
      </c>
      <c r="K132" s="22">
        <v>0</v>
      </c>
      <c r="L132" s="22">
        <v>0</v>
      </c>
      <c r="M132" s="22">
        <v>0</v>
      </c>
      <c r="N132" s="22">
        <v>38550</v>
      </c>
      <c r="O132" s="22">
        <v>199602</v>
      </c>
      <c r="P132" s="22">
        <v>0</v>
      </c>
      <c r="Q132" s="22">
        <v>0</v>
      </c>
      <c r="R132" s="22">
        <v>0</v>
      </c>
      <c r="S132" s="22">
        <v>0</v>
      </c>
      <c r="T132" s="22">
        <v>996077</v>
      </c>
      <c r="U132" s="22">
        <v>0</v>
      </c>
      <c r="V132" s="22">
        <v>17800</v>
      </c>
      <c r="W132" s="22">
        <v>0</v>
      </c>
      <c r="X132" s="22">
        <v>782727</v>
      </c>
      <c r="Y132" s="22">
        <v>0</v>
      </c>
      <c r="Z132" s="22">
        <v>0</v>
      </c>
      <c r="AA132" s="22">
        <v>0</v>
      </c>
      <c r="AB132" s="22">
        <v>458433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1795972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9584430</v>
      </c>
    </row>
    <row r="133" spans="1:42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0</v>
      </c>
      <c r="I133" s="22">
        <v>371340</v>
      </c>
      <c r="J133" s="22">
        <v>0</v>
      </c>
      <c r="K133" s="22">
        <v>0</v>
      </c>
      <c r="L133" s="22">
        <v>0</v>
      </c>
      <c r="M133" s="22">
        <v>0</v>
      </c>
      <c r="N133" s="22">
        <v>360000</v>
      </c>
      <c r="O133" s="22">
        <v>72151</v>
      </c>
      <c r="P133" s="22">
        <v>0</v>
      </c>
      <c r="Q133" s="22">
        <v>0</v>
      </c>
      <c r="R133" s="22">
        <v>0</v>
      </c>
      <c r="S133" s="22">
        <v>0</v>
      </c>
      <c r="T133" s="22">
        <v>97895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2125186</v>
      </c>
      <c r="AF133" s="22">
        <v>0</v>
      </c>
      <c r="AG133" s="22">
        <v>0</v>
      </c>
      <c r="AH133" s="22">
        <v>0</v>
      </c>
      <c r="AI133" s="22">
        <v>188436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3215008</v>
      </c>
    </row>
    <row r="134" spans="1:42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50002</v>
      </c>
      <c r="G134" s="22">
        <v>0</v>
      </c>
      <c r="H134" s="22">
        <v>0</v>
      </c>
      <c r="I134" s="22">
        <v>2099947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257072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217345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2624366</v>
      </c>
    </row>
    <row r="135" spans="1:42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77198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52500</v>
      </c>
      <c r="U135" s="22">
        <v>962670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1092368</v>
      </c>
    </row>
    <row r="136" spans="1:42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260997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260997</v>
      </c>
    </row>
    <row r="137" spans="1:42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313091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313091</v>
      </c>
    </row>
    <row r="138" spans="1:42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11000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51126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102617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8495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173238</v>
      </c>
    </row>
    <row r="139" spans="1:42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36026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87441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123467</v>
      </c>
    </row>
    <row r="140" spans="1:42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434839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434839</v>
      </c>
    </row>
    <row r="141" spans="1:42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13237</v>
      </c>
      <c r="F141" s="22">
        <v>30415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77838</v>
      </c>
      <c r="P141" s="22">
        <v>0</v>
      </c>
      <c r="Q141" s="22">
        <v>0</v>
      </c>
      <c r="R141" s="22">
        <v>27793</v>
      </c>
      <c r="S141" s="22">
        <v>0</v>
      </c>
      <c r="T141" s="22">
        <v>89101</v>
      </c>
      <c r="U141" s="22">
        <v>12880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53866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305130</v>
      </c>
    </row>
    <row r="142" spans="1:42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</row>
    <row r="143" spans="1:42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3181</v>
      </c>
      <c r="P143" s="22">
        <v>0</v>
      </c>
      <c r="Q143" s="22">
        <v>0</v>
      </c>
      <c r="R143" s="22">
        <v>0</v>
      </c>
      <c r="S143" s="22">
        <v>0</v>
      </c>
      <c r="T143" s="22">
        <v>291865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295046</v>
      </c>
    </row>
    <row r="144" spans="1:42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229783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229783</v>
      </c>
    </row>
    <row r="145" spans="1:42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</row>
    <row r="146" spans="1:42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277850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69455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347305</v>
      </c>
    </row>
    <row r="147" spans="1:42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15000</v>
      </c>
      <c r="M147" s="22">
        <v>0</v>
      </c>
      <c r="N147" s="22">
        <v>0</v>
      </c>
      <c r="O147" s="22">
        <v>50000</v>
      </c>
      <c r="P147" s="22">
        <v>0</v>
      </c>
      <c r="Q147" s="22">
        <v>0</v>
      </c>
      <c r="R147" s="22">
        <v>0</v>
      </c>
      <c r="S147" s="22">
        <v>0</v>
      </c>
      <c r="T147" s="22">
        <v>71621</v>
      </c>
      <c r="U147" s="22">
        <v>21018</v>
      </c>
      <c r="V147" s="22">
        <v>0</v>
      </c>
      <c r="W147" s="22">
        <v>0</v>
      </c>
      <c r="X147" s="22">
        <v>0</v>
      </c>
      <c r="Y147" s="22">
        <v>0</v>
      </c>
      <c r="Z147" s="22">
        <v>16358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278456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452453</v>
      </c>
    </row>
    <row r="148" spans="1:42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38667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158216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197700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394583</v>
      </c>
    </row>
    <row r="149" spans="1:42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32725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957747</v>
      </c>
      <c r="P149" s="22">
        <v>0</v>
      </c>
      <c r="Q149" s="22">
        <v>174389</v>
      </c>
      <c r="R149" s="22">
        <v>0</v>
      </c>
      <c r="S149" s="22">
        <v>0</v>
      </c>
      <c r="T149" s="22">
        <v>0</v>
      </c>
      <c r="U149" s="22">
        <v>743812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2197871</v>
      </c>
      <c r="AJ149" s="22">
        <v>2275840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6382384</v>
      </c>
    </row>
    <row r="150" spans="1:42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85202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1183849</v>
      </c>
      <c r="P150" s="22">
        <v>0</v>
      </c>
      <c r="Q150" s="22">
        <v>0</v>
      </c>
      <c r="R150" s="22">
        <v>0</v>
      </c>
      <c r="S150" s="22">
        <v>0</v>
      </c>
      <c r="T150" s="22">
        <v>65802</v>
      </c>
      <c r="U150" s="22">
        <v>69021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204951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1608825</v>
      </c>
    </row>
    <row r="151" spans="1:42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102577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170001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14</v>
      </c>
      <c r="AP151" s="22">
        <v>272592</v>
      </c>
    </row>
    <row r="152" spans="1:42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</row>
    <row r="153" spans="1:42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1477007</v>
      </c>
      <c r="P153" s="22">
        <v>0</v>
      </c>
      <c r="Q153" s="22">
        <v>0</v>
      </c>
      <c r="R153" s="22">
        <v>0</v>
      </c>
      <c r="S153" s="22">
        <v>0</v>
      </c>
      <c r="T153" s="22">
        <v>2208938</v>
      </c>
      <c r="U153" s="22">
        <v>404313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4090258</v>
      </c>
    </row>
    <row r="154" spans="1:42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600744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387072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987816</v>
      </c>
    </row>
    <row r="155" spans="1:42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538036</v>
      </c>
      <c r="P155" s="22">
        <v>0</v>
      </c>
      <c r="Q155" s="22">
        <v>0</v>
      </c>
      <c r="R155" s="22">
        <v>0</v>
      </c>
      <c r="S155" s="22">
        <v>0</v>
      </c>
      <c r="T155" s="22">
        <v>91238</v>
      </c>
      <c r="U155" s="22">
        <v>90047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719321</v>
      </c>
    </row>
    <row r="156" spans="1:42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</row>
    <row r="157" spans="1:42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53821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2202353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16525</v>
      </c>
      <c r="V157" s="22">
        <v>17620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1840</v>
      </c>
      <c r="AC157" s="22">
        <v>72065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593517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2957741</v>
      </c>
    </row>
    <row r="158" spans="1:42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605560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2530372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3135932</v>
      </c>
    </row>
    <row r="159" spans="1:42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35540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35540</v>
      </c>
    </row>
    <row r="160" spans="1:42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70000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1479311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35849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1585160</v>
      </c>
    </row>
    <row r="161" spans="1:42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254702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254702</v>
      </c>
    </row>
    <row r="162" spans="1:42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127243</v>
      </c>
      <c r="P162" s="22">
        <v>0</v>
      </c>
      <c r="Q162" s="22">
        <v>0</v>
      </c>
      <c r="R162" s="22">
        <v>0</v>
      </c>
      <c r="S162" s="22">
        <v>0</v>
      </c>
      <c r="T162" s="22">
        <v>133202</v>
      </c>
      <c r="U162" s="22">
        <v>23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79045</v>
      </c>
      <c r="AN162" s="22">
        <v>0</v>
      </c>
      <c r="AO162" s="22">
        <v>0</v>
      </c>
      <c r="AP162" s="22">
        <v>339490</v>
      </c>
    </row>
    <row r="163" spans="1:42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355516</v>
      </c>
      <c r="S163" s="22">
        <v>0</v>
      </c>
      <c r="T163" s="22">
        <v>656927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39881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1052324</v>
      </c>
    </row>
    <row r="164" spans="1:42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780440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1074236</v>
      </c>
      <c r="V164" s="22">
        <v>0</v>
      </c>
      <c r="W164" s="22">
        <v>0</v>
      </c>
      <c r="X164" s="22">
        <v>0</v>
      </c>
      <c r="Y164" s="22">
        <v>0</v>
      </c>
      <c r="Z164" s="22">
        <v>15150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106665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1976491</v>
      </c>
    </row>
    <row r="165" spans="1:42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577979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577979</v>
      </c>
    </row>
    <row r="166" spans="1:42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</row>
    <row r="167" spans="1:42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2742453</v>
      </c>
      <c r="P167" s="22">
        <v>0</v>
      </c>
      <c r="Q167" s="22">
        <v>0</v>
      </c>
      <c r="R167" s="22">
        <v>0</v>
      </c>
      <c r="S167" s="22">
        <v>0</v>
      </c>
      <c r="T167" s="22">
        <v>872853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400000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4015306</v>
      </c>
    </row>
    <row r="168" spans="1:42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113808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100690</v>
      </c>
      <c r="P168" s="22">
        <v>0</v>
      </c>
      <c r="Q168" s="22">
        <v>0</v>
      </c>
      <c r="R168" s="22">
        <v>21352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92619</v>
      </c>
      <c r="AN168" s="22">
        <v>143503</v>
      </c>
      <c r="AO168" s="22">
        <v>0</v>
      </c>
      <c r="AP168" s="22">
        <v>471972</v>
      </c>
    </row>
    <row r="169" spans="1:42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100000</v>
      </c>
      <c r="P169" s="22">
        <v>220330</v>
      </c>
      <c r="Q169" s="22">
        <v>0</v>
      </c>
      <c r="R169" s="22">
        <v>147438</v>
      </c>
      <c r="S169" s="22">
        <v>0</v>
      </c>
      <c r="T169" s="22">
        <v>0</v>
      </c>
      <c r="U169" s="22">
        <v>422501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890269</v>
      </c>
    </row>
    <row r="170" spans="1:42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15000</v>
      </c>
      <c r="G170" s="22">
        <v>0</v>
      </c>
      <c r="H170" s="22">
        <v>0</v>
      </c>
      <c r="I170" s="22">
        <v>27994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1194720</v>
      </c>
      <c r="P170" s="22">
        <v>0</v>
      </c>
      <c r="Q170" s="22">
        <v>0</v>
      </c>
      <c r="R170" s="22">
        <v>0</v>
      </c>
      <c r="S170" s="22">
        <v>0</v>
      </c>
      <c r="T170" s="22">
        <v>192158</v>
      </c>
      <c r="U170" s="22">
        <v>0</v>
      </c>
      <c r="V170" s="22">
        <v>0</v>
      </c>
      <c r="W170" s="22">
        <v>0</v>
      </c>
      <c r="X170" s="22">
        <v>27338</v>
      </c>
      <c r="Y170" s="22">
        <v>0</v>
      </c>
      <c r="Z170" s="22">
        <v>0</v>
      </c>
      <c r="AA170" s="22">
        <v>0</v>
      </c>
      <c r="AB170" s="22">
        <v>894160</v>
      </c>
      <c r="AC170" s="22">
        <v>6126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493852</v>
      </c>
      <c r="AJ170" s="22">
        <v>132988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2984336</v>
      </c>
    </row>
    <row r="171" spans="1:42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135833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5398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141231</v>
      </c>
    </row>
    <row r="172" spans="1:42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731286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941670</v>
      </c>
      <c r="U172" s="22">
        <v>22417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1695373</v>
      </c>
    </row>
    <row r="173" spans="1:42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4478790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4500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4483290</v>
      </c>
    </row>
    <row r="174" spans="1:42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186544</v>
      </c>
      <c r="O174" s="22">
        <v>511970</v>
      </c>
      <c r="P174" s="22">
        <v>0</v>
      </c>
      <c r="Q174" s="22">
        <v>0</v>
      </c>
      <c r="R174" s="22">
        <v>150493</v>
      </c>
      <c r="S174" s="22">
        <v>0</v>
      </c>
      <c r="T174" s="22">
        <v>922306</v>
      </c>
      <c r="U174" s="22">
        <v>589113</v>
      </c>
      <c r="V174" s="22">
        <v>0</v>
      </c>
      <c r="W174" s="22">
        <v>0</v>
      </c>
      <c r="X174" s="22">
        <v>0</v>
      </c>
      <c r="Y174" s="22">
        <v>0</v>
      </c>
      <c r="Z174" s="22">
        <v>53531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533331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2947288</v>
      </c>
    </row>
    <row r="175" spans="1:42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47010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10999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58009</v>
      </c>
    </row>
    <row r="176" spans="1:42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</row>
    <row r="177" spans="1:42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3336795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3336795</v>
      </c>
    </row>
    <row r="178" spans="1:42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3045870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3045870</v>
      </c>
    </row>
    <row r="179" spans="1:42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</row>
    <row r="180" spans="1:42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</row>
    <row r="181" spans="1:42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915416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41798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1712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958926</v>
      </c>
    </row>
    <row r="182" spans="1:42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64794</v>
      </c>
      <c r="G182" s="22">
        <v>0</v>
      </c>
      <c r="H182" s="22">
        <v>0</v>
      </c>
      <c r="I182" s="22">
        <v>12954</v>
      </c>
      <c r="J182" s="22">
        <v>0</v>
      </c>
      <c r="K182" s="22">
        <v>0</v>
      </c>
      <c r="L182" s="22">
        <v>0</v>
      </c>
      <c r="M182" s="22">
        <v>0</v>
      </c>
      <c r="N182" s="22">
        <v>32453</v>
      </c>
      <c r="O182" s="22">
        <v>768258</v>
      </c>
      <c r="P182" s="22">
        <v>0</v>
      </c>
      <c r="Q182" s="22">
        <v>0</v>
      </c>
      <c r="R182" s="22">
        <v>0</v>
      </c>
      <c r="S182" s="22">
        <v>0</v>
      </c>
      <c r="T182" s="22">
        <v>154525</v>
      </c>
      <c r="U182" s="22">
        <v>9805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39012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1081801</v>
      </c>
    </row>
    <row r="183" spans="1:42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5000</v>
      </c>
      <c r="N183" s="22">
        <v>0</v>
      </c>
      <c r="O183" s="22">
        <v>334982</v>
      </c>
      <c r="P183" s="22">
        <v>0</v>
      </c>
      <c r="Q183" s="22">
        <v>0</v>
      </c>
      <c r="R183" s="22">
        <v>0</v>
      </c>
      <c r="S183" s="22">
        <v>0</v>
      </c>
      <c r="T183" s="22">
        <v>156494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496476</v>
      </c>
    </row>
    <row r="184" spans="1:42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30759</v>
      </c>
      <c r="G184" s="22">
        <v>0</v>
      </c>
      <c r="H184" s="22">
        <v>0</v>
      </c>
      <c r="I184" s="22">
        <v>18813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41250</v>
      </c>
      <c r="P184" s="22">
        <v>0</v>
      </c>
      <c r="Q184" s="22">
        <v>0</v>
      </c>
      <c r="R184" s="22">
        <v>0</v>
      </c>
      <c r="S184" s="22">
        <v>0</v>
      </c>
      <c r="T184" s="22">
        <v>8000</v>
      </c>
      <c r="U184" s="22">
        <v>3324</v>
      </c>
      <c r="V184" s="22">
        <v>0</v>
      </c>
      <c r="W184" s="22">
        <v>0</v>
      </c>
      <c r="X184" s="22">
        <v>56171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18322</v>
      </c>
      <c r="AK184" s="22">
        <v>0</v>
      </c>
      <c r="AL184" s="22">
        <v>13595</v>
      </c>
      <c r="AM184" s="22">
        <v>0</v>
      </c>
      <c r="AN184" s="22">
        <v>0</v>
      </c>
      <c r="AO184" s="22">
        <v>0</v>
      </c>
      <c r="AP184" s="22">
        <v>190234</v>
      </c>
    </row>
    <row r="185" spans="1:42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469208</v>
      </c>
      <c r="P185" s="22">
        <v>0</v>
      </c>
      <c r="Q185" s="22">
        <v>0</v>
      </c>
      <c r="R185" s="22">
        <v>0</v>
      </c>
      <c r="S185" s="22">
        <v>0</v>
      </c>
      <c r="T185" s="22">
        <v>105308</v>
      </c>
      <c r="U185" s="22">
        <v>21303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595819</v>
      </c>
    </row>
    <row r="186" spans="1:42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120310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14698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135008</v>
      </c>
    </row>
    <row r="187" spans="1:42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63634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5631587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5695221</v>
      </c>
    </row>
    <row r="188" spans="1:42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5492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151017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51875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208384</v>
      </c>
    </row>
    <row r="189" spans="1:42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</row>
    <row r="190" spans="1:42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1082980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1082980</v>
      </c>
    </row>
    <row r="191" spans="1:42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866580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866580</v>
      </c>
    </row>
    <row r="192" spans="1:42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80000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350627</v>
      </c>
      <c r="O192" s="22">
        <v>190767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182529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803923</v>
      </c>
    </row>
    <row r="193" spans="1:42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1093474</v>
      </c>
      <c r="O193" s="22">
        <v>589697</v>
      </c>
      <c r="P193" s="22">
        <v>0</v>
      </c>
      <c r="Q193" s="22">
        <v>0</v>
      </c>
      <c r="R193" s="22">
        <v>9128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90160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1782459</v>
      </c>
    </row>
    <row r="194" spans="1:42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137728</v>
      </c>
      <c r="G194" s="22">
        <v>0</v>
      </c>
      <c r="H194" s="22">
        <v>2322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326638</v>
      </c>
      <c r="O194" s="22">
        <v>911530</v>
      </c>
      <c r="P194" s="22">
        <v>0</v>
      </c>
      <c r="Q194" s="22">
        <v>0</v>
      </c>
      <c r="R194" s="22">
        <v>0</v>
      </c>
      <c r="S194" s="22">
        <v>0</v>
      </c>
      <c r="T194" s="22">
        <v>482935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226614</v>
      </c>
      <c r="AJ194" s="22">
        <v>52433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2140200</v>
      </c>
    </row>
    <row r="195" spans="1:42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</row>
    <row r="196" spans="1:42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</row>
    <row r="197" spans="1:42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86500</v>
      </c>
      <c r="O197" s="22">
        <v>167197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3389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257086</v>
      </c>
    </row>
    <row r="198" spans="1:42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</row>
    <row r="199" spans="1:42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9841</v>
      </c>
      <c r="P199" s="22">
        <v>0</v>
      </c>
      <c r="Q199" s="22">
        <v>0</v>
      </c>
      <c r="R199" s="22">
        <v>0</v>
      </c>
      <c r="S199" s="22">
        <v>0</v>
      </c>
      <c r="T199" s="22">
        <v>113383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123224</v>
      </c>
    </row>
    <row r="200" spans="1:42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49072</v>
      </c>
      <c r="P200" s="22">
        <v>0</v>
      </c>
      <c r="Q200" s="22">
        <v>0</v>
      </c>
      <c r="R200" s="22">
        <v>0</v>
      </c>
      <c r="S200" s="22">
        <v>0</v>
      </c>
      <c r="T200" s="22">
        <v>15551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64623</v>
      </c>
    </row>
    <row r="201" spans="1:42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1448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2150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3598</v>
      </c>
    </row>
    <row r="202" spans="1:42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5806</v>
      </c>
      <c r="G202" s="22">
        <v>0</v>
      </c>
      <c r="H202" s="22">
        <v>0</v>
      </c>
      <c r="I202" s="22">
        <v>69986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199933</v>
      </c>
      <c r="P202" s="22">
        <v>0</v>
      </c>
      <c r="Q202" s="22">
        <v>0</v>
      </c>
      <c r="R202" s="22">
        <v>0</v>
      </c>
      <c r="S202" s="22">
        <v>0</v>
      </c>
      <c r="T202" s="22">
        <v>189007</v>
      </c>
      <c r="U202" s="22">
        <v>37194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501926</v>
      </c>
    </row>
    <row r="203" spans="1:42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43937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43937</v>
      </c>
    </row>
    <row r="204" spans="1:42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</row>
    <row r="205" spans="1:42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8284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4483</v>
      </c>
      <c r="P205" s="22">
        <v>0</v>
      </c>
      <c r="Q205" s="22">
        <v>0</v>
      </c>
      <c r="R205" s="22">
        <v>0</v>
      </c>
      <c r="S205" s="22">
        <v>0</v>
      </c>
      <c r="T205" s="22">
        <v>35573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28419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76759</v>
      </c>
    </row>
    <row r="206" spans="1:42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9953</v>
      </c>
      <c r="O206" s="22">
        <v>53567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27473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90993</v>
      </c>
    </row>
    <row r="207" spans="1:42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59688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59688</v>
      </c>
    </row>
    <row r="208" spans="1:42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29416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114054</v>
      </c>
      <c r="P208" s="22">
        <v>0</v>
      </c>
      <c r="Q208" s="22">
        <v>0</v>
      </c>
      <c r="R208" s="22">
        <v>0</v>
      </c>
      <c r="S208" s="22">
        <v>54797</v>
      </c>
      <c r="T208" s="22">
        <v>66838</v>
      </c>
      <c r="U208" s="22">
        <v>45786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42626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353517</v>
      </c>
    </row>
    <row r="209" spans="1:42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466610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68429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535039</v>
      </c>
    </row>
    <row r="210" spans="1:42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7612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7612</v>
      </c>
    </row>
    <row r="211" spans="1:42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20624</v>
      </c>
      <c r="P211" s="22">
        <v>0</v>
      </c>
      <c r="Q211" s="22">
        <v>0</v>
      </c>
      <c r="R211" s="22">
        <v>30304</v>
      </c>
      <c r="S211" s="22">
        <v>0</v>
      </c>
      <c r="T211" s="22">
        <v>56556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107484</v>
      </c>
    </row>
    <row r="212" spans="1:42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</row>
    <row r="213" spans="1:42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</row>
    <row r="214" spans="1:42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</row>
    <row r="215" spans="1:42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</row>
    <row r="216" spans="1:42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44930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156133</v>
      </c>
      <c r="P216" s="22">
        <v>106345</v>
      </c>
      <c r="Q216" s="22">
        <v>0</v>
      </c>
      <c r="R216" s="22">
        <v>56713</v>
      </c>
      <c r="S216" s="22">
        <v>0</v>
      </c>
      <c r="T216" s="22">
        <v>175646</v>
      </c>
      <c r="U216" s="22">
        <v>79410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698743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1317920</v>
      </c>
    </row>
    <row r="217" spans="1:42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11837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650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12487</v>
      </c>
    </row>
    <row r="218" spans="1:42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</row>
    <row r="219" spans="1:42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</row>
    <row r="220" spans="1:42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302229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302229</v>
      </c>
    </row>
    <row r="221" spans="1:42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21240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33491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56778</v>
      </c>
      <c r="AP221" s="22">
        <v>111509</v>
      </c>
    </row>
    <row r="222" spans="1:42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12563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12563</v>
      </c>
    </row>
    <row r="223" spans="1:42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180365</v>
      </c>
      <c r="O223" s="22">
        <v>0</v>
      </c>
      <c r="P223" s="22">
        <v>0</v>
      </c>
      <c r="Q223" s="22">
        <v>0</v>
      </c>
      <c r="R223" s="22">
        <v>190389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370754</v>
      </c>
    </row>
    <row r="224" spans="1:42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423367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423367</v>
      </c>
    </row>
    <row r="225" spans="1:42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17626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17626</v>
      </c>
    </row>
    <row r="226" spans="1:42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70515</v>
      </c>
      <c r="P226" s="22">
        <v>0</v>
      </c>
      <c r="Q226" s="22">
        <v>0</v>
      </c>
      <c r="R226" s="22">
        <v>0</v>
      </c>
      <c r="S226" s="22">
        <v>0</v>
      </c>
      <c r="T226" s="22">
        <v>195578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266093</v>
      </c>
    </row>
    <row r="227" spans="1:42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48568</v>
      </c>
      <c r="P227" s="22">
        <v>0</v>
      </c>
      <c r="Q227" s="22">
        <v>0</v>
      </c>
      <c r="R227" s="22">
        <v>0</v>
      </c>
      <c r="S227" s="22">
        <v>0</v>
      </c>
      <c r="T227" s="22">
        <v>76983</v>
      </c>
      <c r="U227" s="22">
        <v>15235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140786</v>
      </c>
    </row>
    <row r="228" spans="1:42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</row>
    <row r="230" spans="1:42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50861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50861</v>
      </c>
    </row>
    <row r="231" spans="1:42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110686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38597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149283</v>
      </c>
    </row>
    <row r="232" spans="1:42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</row>
    <row r="233" spans="1:42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21588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5824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27412</v>
      </c>
    </row>
    <row r="234" spans="1:42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22000</v>
      </c>
      <c r="F234" s="22">
        <v>25419</v>
      </c>
      <c r="G234" s="22">
        <v>14740</v>
      </c>
      <c r="H234" s="22">
        <v>0</v>
      </c>
      <c r="I234" s="22">
        <v>41216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4140</v>
      </c>
      <c r="Y234" s="22">
        <v>0</v>
      </c>
      <c r="Z234" s="22">
        <v>1200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108715</v>
      </c>
    </row>
    <row r="235" spans="1:42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</row>
    <row r="236" spans="1:42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45360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60283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105643</v>
      </c>
    </row>
    <row r="237" spans="1:42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203173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203173</v>
      </c>
    </row>
    <row r="238" spans="1:42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</row>
    <row r="239" spans="1:42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37129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37129</v>
      </c>
    </row>
    <row r="240" spans="1:42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30453</v>
      </c>
      <c r="P240" s="22">
        <v>0</v>
      </c>
      <c r="Q240" s="22">
        <v>0</v>
      </c>
      <c r="R240" s="22">
        <v>0</v>
      </c>
      <c r="S240" s="22">
        <v>0</v>
      </c>
      <c r="T240" s="22">
        <v>96290</v>
      </c>
      <c r="U240" s="22">
        <v>30453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15000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172196</v>
      </c>
    </row>
    <row r="241" spans="1:42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</row>
    <row r="242" spans="1:42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28265</v>
      </c>
      <c r="G242" s="22">
        <v>0</v>
      </c>
      <c r="H242" s="22">
        <v>0</v>
      </c>
      <c r="I242" s="22">
        <v>1225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16549</v>
      </c>
      <c r="P242" s="22">
        <v>0</v>
      </c>
      <c r="Q242" s="22">
        <v>0</v>
      </c>
      <c r="R242" s="22">
        <v>0</v>
      </c>
      <c r="S242" s="22">
        <v>0</v>
      </c>
      <c r="T242" s="22">
        <v>30402</v>
      </c>
      <c r="U242" s="22">
        <v>26410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102851</v>
      </c>
    </row>
    <row r="243" spans="1:42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5088</v>
      </c>
      <c r="P243" s="22">
        <v>0</v>
      </c>
      <c r="Q243" s="22">
        <v>0</v>
      </c>
      <c r="R243" s="22">
        <v>0</v>
      </c>
      <c r="S243" s="22">
        <v>0</v>
      </c>
      <c r="T243" s="22">
        <v>5088</v>
      </c>
      <c r="U243" s="22">
        <v>57652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67828</v>
      </c>
    </row>
    <row r="244" spans="1:42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604034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51847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25591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681472</v>
      </c>
    </row>
    <row r="245" spans="1:42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85843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85843</v>
      </c>
    </row>
    <row r="246" spans="1:42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225696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225696</v>
      </c>
    </row>
    <row r="247" spans="1:42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25000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25000</v>
      </c>
    </row>
    <row r="248" spans="1:42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10766</v>
      </c>
      <c r="P248" s="22">
        <v>0</v>
      </c>
      <c r="Q248" s="22">
        <v>0</v>
      </c>
      <c r="R248" s="22">
        <v>0</v>
      </c>
      <c r="S248" s="22">
        <v>0</v>
      </c>
      <c r="T248" s="22">
        <v>2390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13156</v>
      </c>
    </row>
    <row r="249" spans="1:42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19157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189890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182007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391054</v>
      </c>
    </row>
    <row r="250" spans="1:42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46374</v>
      </c>
      <c r="P250" s="22">
        <v>0</v>
      </c>
      <c r="Q250" s="22">
        <v>0</v>
      </c>
      <c r="R250" s="22">
        <v>0</v>
      </c>
      <c r="S250" s="22">
        <v>0</v>
      </c>
      <c r="T250" s="22">
        <v>87668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134042</v>
      </c>
    </row>
    <row r="251" spans="1:42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5144</v>
      </c>
      <c r="G251" s="22">
        <v>0</v>
      </c>
      <c r="H251" s="22">
        <v>0</v>
      </c>
      <c r="I251" s="22">
        <v>6673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27627</v>
      </c>
      <c r="P251" s="22">
        <v>0</v>
      </c>
      <c r="Q251" s="22">
        <v>0</v>
      </c>
      <c r="R251" s="22">
        <v>0</v>
      </c>
      <c r="S251" s="22">
        <v>0</v>
      </c>
      <c r="T251" s="22">
        <v>38039</v>
      </c>
      <c r="U251" s="22">
        <v>38500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115983</v>
      </c>
    </row>
    <row r="252" spans="1:42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182621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182621</v>
      </c>
    </row>
    <row r="253" spans="1:42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</row>
    <row r="254" spans="1:42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67299</v>
      </c>
      <c r="P254" s="22">
        <v>0</v>
      </c>
      <c r="Q254" s="22">
        <v>0</v>
      </c>
      <c r="R254" s="22">
        <v>0</v>
      </c>
      <c r="S254" s="22">
        <v>0</v>
      </c>
      <c r="T254" s="22">
        <v>67339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134638</v>
      </c>
    </row>
    <row r="255" spans="1:42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9502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9502</v>
      </c>
    </row>
    <row r="256" spans="1:42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124119</v>
      </c>
      <c r="U256" s="22">
        <v>35065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159184</v>
      </c>
    </row>
    <row r="257" spans="1:42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21218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157992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179210</v>
      </c>
    </row>
    <row r="258" spans="1:42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</row>
    <row r="259" spans="1:42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79526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79526</v>
      </c>
    </row>
    <row r="260" spans="1:42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</row>
    <row r="261" spans="1:42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</row>
    <row r="262" spans="1:42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39046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3080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42126</v>
      </c>
    </row>
    <row r="263" spans="1:42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</row>
    <row r="264" spans="1:42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73869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8630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82499</v>
      </c>
    </row>
    <row r="265" spans="1:42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36190</v>
      </c>
      <c r="P265" s="22">
        <v>0</v>
      </c>
      <c r="Q265" s="22">
        <v>0</v>
      </c>
      <c r="R265" s="22">
        <v>0</v>
      </c>
      <c r="S265" s="22">
        <v>0</v>
      </c>
      <c r="T265" s="22">
        <v>20456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4244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60890</v>
      </c>
    </row>
    <row r="266" spans="1:42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11152</v>
      </c>
      <c r="P266" s="22">
        <v>0</v>
      </c>
      <c r="Q266" s="22">
        <v>0</v>
      </c>
      <c r="R266" s="22">
        <v>0</v>
      </c>
      <c r="S266" s="22">
        <v>0</v>
      </c>
      <c r="T266" s="22">
        <v>776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11928</v>
      </c>
    </row>
    <row r="267" spans="1:42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</row>
    <row r="268" spans="1:42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52217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111033</v>
      </c>
      <c r="U268" s="22">
        <v>111032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274282</v>
      </c>
    </row>
    <row r="269" spans="1:42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20000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8452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28452</v>
      </c>
    </row>
    <row r="270" spans="1:42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101603</v>
      </c>
      <c r="P270" s="22">
        <v>0</v>
      </c>
      <c r="Q270" s="22">
        <v>0</v>
      </c>
      <c r="R270" s="22">
        <v>0</v>
      </c>
      <c r="S270" s="22">
        <v>0</v>
      </c>
      <c r="T270" s="22">
        <v>31092</v>
      </c>
      <c r="U270" s="22">
        <v>70339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203034</v>
      </c>
    </row>
    <row r="271" spans="1:42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14130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14130</v>
      </c>
    </row>
    <row r="272" spans="1:42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19184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19184</v>
      </c>
    </row>
    <row r="273" spans="1:42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5570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39015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44585</v>
      </c>
    </row>
    <row r="274" spans="1:42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</row>
    <row r="275" spans="1:42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14500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14500</v>
      </c>
    </row>
    <row r="276" spans="1:42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75399</v>
      </c>
      <c r="L276" s="22">
        <v>0</v>
      </c>
      <c r="M276" s="22">
        <v>0</v>
      </c>
      <c r="N276" s="22">
        <v>0</v>
      </c>
      <c r="O276" s="22">
        <v>46113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5789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12589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139890</v>
      </c>
    </row>
    <row r="277" spans="1:42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7596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7596</v>
      </c>
    </row>
    <row r="278" spans="1:42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31293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31293</v>
      </c>
    </row>
    <row r="280" spans="1:42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22035</v>
      </c>
      <c r="AL280" s="22">
        <v>0</v>
      </c>
      <c r="AM280" s="22">
        <v>0</v>
      </c>
      <c r="AN280" s="22">
        <v>0</v>
      </c>
      <c r="AO280" s="22">
        <v>0</v>
      </c>
      <c r="AP280" s="22">
        <v>22035</v>
      </c>
    </row>
    <row r="281" spans="1:42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62168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92960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155128</v>
      </c>
    </row>
    <row r="282" spans="1:42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48473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48473</v>
      </c>
    </row>
    <row r="284" spans="1:42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40696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40696</v>
      </c>
    </row>
    <row r="285" spans="1:42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481526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28263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509789</v>
      </c>
    </row>
    <row r="286" spans="1:42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77150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4418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81568</v>
      </c>
    </row>
    <row r="287" spans="1:42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32205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32205</v>
      </c>
    </row>
    <row r="288" spans="1:42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186342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186342</v>
      </c>
    </row>
    <row r="289" spans="1:42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</row>
    <row r="290" spans="1:42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13340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13340</v>
      </c>
    </row>
    <row r="292" spans="1:42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13714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13714</v>
      </c>
    </row>
    <row r="293" spans="1:42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183220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183220</v>
      </c>
    </row>
    <row r="294" spans="1:42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70244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24125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94369</v>
      </c>
    </row>
    <row r="295" spans="1:42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143404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12273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155677</v>
      </c>
    </row>
    <row r="296" spans="1:42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10000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10000</v>
      </c>
    </row>
    <row r="297" spans="1:42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17290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17290</v>
      </c>
    </row>
    <row r="298" spans="1:42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64173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64173</v>
      </c>
    </row>
    <row r="299" spans="1:42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17577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17577</v>
      </c>
    </row>
    <row r="302" spans="1:42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38686</v>
      </c>
      <c r="P302" s="22">
        <v>0</v>
      </c>
      <c r="Q302" s="22">
        <v>0</v>
      </c>
      <c r="R302" s="22">
        <v>0</v>
      </c>
      <c r="S302" s="22">
        <v>0</v>
      </c>
      <c r="T302" s="22">
        <v>11082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49768</v>
      </c>
    </row>
    <row r="303" spans="1:42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14600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14600</v>
      </c>
    </row>
    <row r="304" spans="1:42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17700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17700</v>
      </c>
    </row>
    <row r="305" spans="1:42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39730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39730</v>
      </c>
    </row>
    <row r="306" spans="1:42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1713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7955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9668</v>
      </c>
    </row>
    <row r="307" spans="1:42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78021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3848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81869</v>
      </c>
    </row>
    <row r="308" spans="1:42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152585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152585</v>
      </c>
    </row>
    <row r="311" spans="1:42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152493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32861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185354</v>
      </c>
    </row>
    <row r="312" spans="1:42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4824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4824</v>
      </c>
    </row>
    <row r="313" spans="1:42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9850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9850</v>
      </c>
    </row>
    <row r="314" spans="1:42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</row>
    <row r="315" spans="1:42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242300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242300</v>
      </c>
    </row>
    <row r="317" spans="1:42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181029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181029</v>
      </c>
    </row>
    <row r="318" spans="1:42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26010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7315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22711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56036</v>
      </c>
    </row>
    <row r="319" spans="1:42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29622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30000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59622</v>
      </c>
    </row>
    <row r="320" spans="1:42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10169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16700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26869</v>
      </c>
    </row>
    <row r="321" spans="1:42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399754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399754</v>
      </c>
    </row>
    <row r="322" spans="1:42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-3154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-3154</v>
      </c>
    </row>
    <row r="324" spans="1:42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258870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3241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262111</v>
      </c>
    </row>
    <row r="329" spans="1:42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284142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2920080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3204222</v>
      </c>
    </row>
    <row r="330" spans="1:42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4A4E3-617E-49AD-BDEB-B7974CAA909C}">
  <dimension ref="A1:AP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42" width="15.7109375" customWidth="1"/>
  </cols>
  <sheetData>
    <row r="1" spans="1:42" ht="24" customHeight="1" x14ac:dyDescent="0.3">
      <c r="A1" s="4" t="str">
        <f>HYPERLINK("#'Index'!A1", "&lt;&lt; Index")</f>
        <v>&lt;&lt; Index</v>
      </c>
      <c r="B1" s="20" t="s">
        <v>1019</v>
      </c>
      <c r="D1" s="20" t="s">
        <v>1063</v>
      </c>
    </row>
    <row r="2" spans="1:4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813</v>
      </c>
      <c r="F2" s="21" t="s">
        <v>814</v>
      </c>
      <c r="G2" s="21" t="s">
        <v>815</v>
      </c>
      <c r="H2" s="21" t="s">
        <v>816</v>
      </c>
      <c r="I2" s="21" t="s">
        <v>817</v>
      </c>
      <c r="J2" s="21" t="s">
        <v>818</v>
      </c>
      <c r="K2" s="21" t="s">
        <v>819</v>
      </c>
      <c r="L2" s="21" t="s">
        <v>820</v>
      </c>
      <c r="M2" s="21" t="s">
        <v>821</v>
      </c>
      <c r="N2" s="21" t="s">
        <v>1021</v>
      </c>
      <c r="O2" s="21" t="s">
        <v>823</v>
      </c>
      <c r="P2" s="21" t="s">
        <v>824</v>
      </c>
      <c r="Q2" s="21" t="s">
        <v>825</v>
      </c>
      <c r="R2" s="21" t="s">
        <v>826</v>
      </c>
      <c r="S2" s="21" t="s">
        <v>827</v>
      </c>
      <c r="T2" s="21" t="s">
        <v>828</v>
      </c>
      <c r="U2" s="21" t="s">
        <v>829</v>
      </c>
      <c r="V2" s="21" t="s">
        <v>830</v>
      </c>
      <c r="W2" s="21" t="s">
        <v>831</v>
      </c>
      <c r="X2" s="21" t="s">
        <v>832</v>
      </c>
      <c r="Y2" s="21" t="s">
        <v>833</v>
      </c>
      <c r="Z2" s="21" t="s">
        <v>1022</v>
      </c>
      <c r="AA2" s="21" t="s">
        <v>835</v>
      </c>
      <c r="AB2" s="21" t="s">
        <v>836</v>
      </c>
      <c r="AC2" s="21" t="s">
        <v>837</v>
      </c>
      <c r="AD2" s="21" t="s">
        <v>838</v>
      </c>
      <c r="AE2" s="21" t="s">
        <v>839</v>
      </c>
      <c r="AF2" s="21" t="s">
        <v>840</v>
      </c>
      <c r="AG2" s="21" t="s">
        <v>841</v>
      </c>
      <c r="AH2" s="21" t="s">
        <v>842</v>
      </c>
      <c r="AI2" s="21" t="s">
        <v>843</v>
      </c>
      <c r="AJ2" s="21" t="s">
        <v>844</v>
      </c>
      <c r="AK2" s="21" t="s">
        <v>845</v>
      </c>
      <c r="AL2" s="21" t="s">
        <v>846</v>
      </c>
      <c r="AM2" s="21" t="s">
        <v>847</v>
      </c>
      <c r="AN2" s="21" t="s">
        <v>848</v>
      </c>
      <c r="AO2" s="21" t="s">
        <v>57</v>
      </c>
      <c r="AP2" s="21" t="s">
        <v>1023</v>
      </c>
    </row>
    <row r="3" spans="1:42" x14ac:dyDescent="0.25">
      <c r="A3" s="21"/>
      <c r="B3" s="21"/>
      <c r="C3" s="21"/>
      <c r="D3" s="21" t="s">
        <v>81</v>
      </c>
      <c r="E3" s="21" t="s">
        <v>1024</v>
      </c>
      <c r="F3" s="21" t="s">
        <v>1025</v>
      </c>
      <c r="G3" s="21" t="s">
        <v>1026</v>
      </c>
      <c r="H3" s="21" t="s">
        <v>1027</v>
      </c>
      <c r="I3" s="21" t="s">
        <v>1028</v>
      </c>
      <c r="J3" s="21" t="s">
        <v>1029</v>
      </c>
      <c r="K3" s="21" t="s">
        <v>1030</v>
      </c>
      <c r="L3" s="21" t="s">
        <v>1031</v>
      </c>
      <c r="M3" s="21" t="s">
        <v>1032</v>
      </c>
      <c r="N3" s="21" t="s">
        <v>1033</v>
      </c>
      <c r="O3" s="21" t="s">
        <v>1034</v>
      </c>
      <c r="P3" s="21" t="s">
        <v>1035</v>
      </c>
      <c r="Q3" s="21" t="s">
        <v>1036</v>
      </c>
      <c r="R3" s="21" t="s">
        <v>1037</v>
      </c>
      <c r="S3" s="21" t="s">
        <v>1038</v>
      </c>
      <c r="T3" s="21" t="s">
        <v>1039</v>
      </c>
      <c r="U3" s="21" t="s">
        <v>1040</v>
      </c>
      <c r="V3" s="21" t="s">
        <v>1041</v>
      </c>
      <c r="W3" s="21" t="s">
        <v>1042</v>
      </c>
      <c r="X3" s="21" t="s">
        <v>1043</v>
      </c>
      <c r="Y3" s="21" t="s">
        <v>1044</v>
      </c>
      <c r="Z3" s="21" t="s">
        <v>1045</v>
      </c>
      <c r="AA3" s="21" t="s">
        <v>1046</v>
      </c>
      <c r="AB3" s="21" t="s">
        <v>1047</v>
      </c>
      <c r="AC3" s="21" t="s">
        <v>1048</v>
      </c>
      <c r="AD3" s="21" t="s">
        <v>1049</v>
      </c>
      <c r="AE3" s="21" t="s">
        <v>1050</v>
      </c>
      <c r="AF3" s="21" t="s">
        <v>1051</v>
      </c>
      <c r="AG3" s="21" t="s">
        <v>1052</v>
      </c>
      <c r="AH3" s="21" t="s">
        <v>1053</v>
      </c>
      <c r="AI3" s="21" t="s">
        <v>1054</v>
      </c>
      <c r="AJ3" s="21" t="s">
        <v>1055</v>
      </c>
      <c r="AK3" s="21" t="s">
        <v>1056</v>
      </c>
      <c r="AL3" s="21" t="s">
        <v>1057</v>
      </c>
      <c r="AM3" s="21" t="s">
        <v>1058</v>
      </c>
      <c r="AN3" s="21" t="s">
        <v>1059</v>
      </c>
      <c r="AO3" s="21" t="s">
        <v>1060</v>
      </c>
      <c r="AP3" s="21" t="s">
        <v>1061</v>
      </c>
    </row>
    <row r="4" spans="1:4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1564542</v>
      </c>
      <c r="G4" s="22">
        <v>0</v>
      </c>
      <c r="H4" s="22">
        <v>351039</v>
      </c>
      <c r="I4" s="22">
        <v>1128551</v>
      </c>
      <c r="J4" s="22">
        <v>0</v>
      </c>
      <c r="K4" s="22">
        <v>0</v>
      </c>
      <c r="L4" s="22">
        <v>68239</v>
      </c>
      <c r="M4" s="22">
        <v>0</v>
      </c>
      <c r="N4" s="22">
        <v>1014625</v>
      </c>
      <c r="O4" s="22">
        <v>14363309</v>
      </c>
      <c r="P4" s="22">
        <v>0</v>
      </c>
      <c r="Q4" s="22">
        <v>1012487</v>
      </c>
      <c r="R4" s="22">
        <v>1800036</v>
      </c>
      <c r="S4" s="22">
        <v>0</v>
      </c>
      <c r="T4" s="22">
        <v>2445201</v>
      </c>
      <c r="U4" s="22">
        <v>2104829</v>
      </c>
      <c r="V4" s="22">
        <v>94463</v>
      </c>
      <c r="W4" s="22">
        <v>0</v>
      </c>
      <c r="X4" s="22">
        <v>0</v>
      </c>
      <c r="Y4" s="22">
        <v>0</v>
      </c>
      <c r="Z4" s="22">
        <v>2552</v>
      </c>
      <c r="AA4" s="22">
        <v>0</v>
      </c>
      <c r="AB4" s="22">
        <v>0</v>
      </c>
      <c r="AC4" s="22">
        <v>0</v>
      </c>
      <c r="AD4" s="22">
        <v>0</v>
      </c>
      <c r="AE4" s="22">
        <v>175205</v>
      </c>
      <c r="AF4" s="22">
        <v>65586</v>
      </c>
      <c r="AG4" s="22">
        <v>0</v>
      </c>
      <c r="AH4" s="22">
        <v>0</v>
      </c>
      <c r="AI4" s="22">
        <v>5543380</v>
      </c>
      <c r="AJ4" s="22">
        <v>286930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32020974</v>
      </c>
    </row>
    <row r="5" spans="1:4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106576</v>
      </c>
      <c r="G5" s="22">
        <v>17254</v>
      </c>
      <c r="H5" s="22">
        <v>103080</v>
      </c>
      <c r="I5" s="22">
        <v>133698</v>
      </c>
      <c r="J5" s="22">
        <v>0</v>
      </c>
      <c r="K5" s="22">
        <v>0</v>
      </c>
      <c r="L5" s="22">
        <v>10817</v>
      </c>
      <c r="M5" s="22">
        <v>0</v>
      </c>
      <c r="N5" s="22">
        <v>194342</v>
      </c>
      <c r="O5" s="22">
        <v>6073259</v>
      </c>
      <c r="P5" s="22">
        <v>0</v>
      </c>
      <c r="Q5" s="22">
        <v>74852</v>
      </c>
      <c r="R5" s="22">
        <v>578633</v>
      </c>
      <c r="S5" s="22">
        <v>1900</v>
      </c>
      <c r="T5" s="22">
        <v>473960</v>
      </c>
      <c r="U5" s="22">
        <v>235191</v>
      </c>
      <c r="V5" s="22">
        <v>0</v>
      </c>
      <c r="W5" s="22">
        <v>0</v>
      </c>
      <c r="X5" s="22">
        <v>20128</v>
      </c>
      <c r="Y5" s="22">
        <v>12013</v>
      </c>
      <c r="Z5" s="22">
        <v>1795</v>
      </c>
      <c r="AA5" s="22">
        <v>7168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9471</v>
      </c>
      <c r="AH5" s="22">
        <v>0</v>
      </c>
      <c r="AI5" s="22">
        <v>2224925</v>
      </c>
      <c r="AJ5" s="22">
        <v>356751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10635813</v>
      </c>
    </row>
    <row r="6" spans="1:4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77496</v>
      </c>
      <c r="G6" s="22">
        <v>0</v>
      </c>
      <c r="H6" s="22">
        <v>0</v>
      </c>
      <c r="I6" s="22">
        <v>215595</v>
      </c>
      <c r="J6" s="22">
        <v>0</v>
      </c>
      <c r="K6" s="22">
        <v>0</v>
      </c>
      <c r="L6" s="22">
        <v>11261</v>
      </c>
      <c r="M6" s="22">
        <v>0</v>
      </c>
      <c r="N6" s="22">
        <v>8592</v>
      </c>
      <c r="O6" s="22">
        <v>2755533</v>
      </c>
      <c r="P6" s="22">
        <v>8274</v>
      </c>
      <c r="Q6" s="22">
        <v>0</v>
      </c>
      <c r="R6" s="22">
        <v>0</v>
      </c>
      <c r="S6" s="22">
        <v>0</v>
      </c>
      <c r="T6" s="22">
        <v>394109</v>
      </c>
      <c r="U6" s="22">
        <v>465859</v>
      </c>
      <c r="V6" s="22">
        <v>132983</v>
      </c>
      <c r="W6" s="22">
        <v>0</v>
      </c>
      <c r="X6" s="22">
        <v>0</v>
      </c>
      <c r="Y6" s="22">
        <v>0</v>
      </c>
      <c r="Z6" s="22">
        <v>7968</v>
      </c>
      <c r="AA6" s="22">
        <v>0</v>
      </c>
      <c r="AB6" s="22">
        <v>0</v>
      </c>
      <c r="AC6" s="22">
        <v>10695</v>
      </c>
      <c r="AD6" s="22">
        <v>828</v>
      </c>
      <c r="AE6" s="22">
        <v>0</v>
      </c>
      <c r="AF6" s="22">
        <v>0</v>
      </c>
      <c r="AG6" s="22">
        <v>0</v>
      </c>
      <c r="AH6" s="22">
        <v>0</v>
      </c>
      <c r="AI6" s="22">
        <v>2125439</v>
      </c>
      <c r="AJ6" s="22">
        <v>295046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6509678</v>
      </c>
    </row>
    <row r="7" spans="1:4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7000</v>
      </c>
      <c r="F7" s="22">
        <v>23622000</v>
      </c>
      <c r="G7" s="22">
        <v>0</v>
      </c>
      <c r="H7" s="22">
        <v>16357000</v>
      </c>
      <c r="I7" s="22">
        <v>6465000</v>
      </c>
      <c r="J7" s="22">
        <v>2858000</v>
      </c>
      <c r="K7" s="22">
        <v>0</v>
      </c>
      <c r="L7" s="22">
        <v>0</v>
      </c>
      <c r="M7" s="22">
        <v>0</v>
      </c>
      <c r="N7" s="22">
        <v>28322000</v>
      </c>
      <c r="O7" s="22">
        <v>184085000</v>
      </c>
      <c r="P7" s="22">
        <v>0</v>
      </c>
      <c r="Q7" s="22">
        <v>135162000</v>
      </c>
      <c r="R7" s="22">
        <v>38466000</v>
      </c>
      <c r="S7" s="22">
        <v>515000</v>
      </c>
      <c r="T7" s="22">
        <v>53280000</v>
      </c>
      <c r="U7" s="22">
        <v>63166000</v>
      </c>
      <c r="V7" s="22">
        <v>12682000</v>
      </c>
      <c r="W7" s="22">
        <v>304000</v>
      </c>
      <c r="X7" s="22">
        <v>20797000</v>
      </c>
      <c r="Y7" s="22">
        <v>0</v>
      </c>
      <c r="Z7" s="22">
        <v>0</v>
      </c>
      <c r="AA7" s="22">
        <v>0</v>
      </c>
      <c r="AB7" s="22">
        <v>12442000</v>
      </c>
      <c r="AC7" s="22">
        <v>89000</v>
      </c>
      <c r="AD7" s="22">
        <v>0</v>
      </c>
      <c r="AE7" s="22">
        <v>0</v>
      </c>
      <c r="AF7" s="22">
        <v>62987000</v>
      </c>
      <c r="AG7" s="22">
        <v>0</v>
      </c>
      <c r="AH7" s="22">
        <v>0</v>
      </c>
      <c r="AI7" s="22">
        <v>47700000</v>
      </c>
      <c r="AJ7" s="22">
        <v>6033000</v>
      </c>
      <c r="AK7" s="22">
        <v>333000</v>
      </c>
      <c r="AL7" s="22">
        <v>1011000</v>
      </c>
      <c r="AM7" s="22">
        <v>0</v>
      </c>
      <c r="AN7" s="22">
        <v>0</v>
      </c>
      <c r="AO7" s="22">
        <v>0</v>
      </c>
      <c r="AP7" s="22">
        <v>716683000</v>
      </c>
    </row>
    <row r="8" spans="1:4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598412</v>
      </c>
      <c r="G8" s="22">
        <v>0</v>
      </c>
      <c r="H8" s="22">
        <v>307225</v>
      </c>
      <c r="I8" s="22">
        <v>283698</v>
      </c>
      <c r="J8" s="22">
        <v>0</v>
      </c>
      <c r="K8" s="22">
        <v>0</v>
      </c>
      <c r="L8" s="22">
        <v>0</v>
      </c>
      <c r="M8" s="22">
        <v>8953</v>
      </c>
      <c r="N8" s="22">
        <v>582085</v>
      </c>
      <c r="O8" s="22">
        <v>3107924</v>
      </c>
      <c r="P8" s="22">
        <v>70540</v>
      </c>
      <c r="Q8" s="22">
        <v>0</v>
      </c>
      <c r="R8" s="22">
        <v>435510</v>
      </c>
      <c r="S8" s="22">
        <v>0</v>
      </c>
      <c r="T8" s="22">
        <v>1195694</v>
      </c>
      <c r="U8" s="22">
        <v>563158</v>
      </c>
      <c r="V8" s="22">
        <v>359212</v>
      </c>
      <c r="W8" s="22">
        <v>0</v>
      </c>
      <c r="X8" s="22">
        <v>0</v>
      </c>
      <c r="Y8" s="22">
        <v>0</v>
      </c>
      <c r="Z8" s="22">
        <v>29433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16601</v>
      </c>
      <c r="AG8" s="22">
        <v>0</v>
      </c>
      <c r="AH8" s="22">
        <v>0</v>
      </c>
      <c r="AI8" s="22">
        <v>2449310</v>
      </c>
      <c r="AJ8" s="22">
        <v>30439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10038194</v>
      </c>
    </row>
    <row r="9" spans="1:4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485938</v>
      </c>
      <c r="G9" s="22">
        <v>0</v>
      </c>
      <c r="H9" s="22">
        <v>128172</v>
      </c>
      <c r="I9" s="22">
        <v>355092</v>
      </c>
      <c r="J9" s="22">
        <v>16598</v>
      </c>
      <c r="K9" s="22">
        <v>0</v>
      </c>
      <c r="L9" s="22">
        <v>26479</v>
      </c>
      <c r="M9" s="22">
        <v>0</v>
      </c>
      <c r="N9" s="22">
        <v>0</v>
      </c>
      <c r="O9" s="22">
        <v>5172455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207035</v>
      </c>
      <c r="W9" s="22">
        <v>2000</v>
      </c>
      <c r="X9" s="22">
        <v>0</v>
      </c>
      <c r="Y9" s="22">
        <v>0</v>
      </c>
      <c r="Z9" s="22">
        <v>0</v>
      </c>
      <c r="AA9" s="22">
        <v>0</v>
      </c>
      <c r="AB9" s="22">
        <v>2022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980725</v>
      </c>
      <c r="AJ9" s="22">
        <v>1094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7377610</v>
      </c>
    </row>
    <row r="10" spans="1:4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220312</v>
      </c>
      <c r="G10" s="22">
        <v>0</v>
      </c>
      <c r="H10" s="22">
        <v>9842</v>
      </c>
      <c r="I10" s="22">
        <v>545585</v>
      </c>
      <c r="J10" s="22">
        <v>0</v>
      </c>
      <c r="K10" s="22">
        <v>0</v>
      </c>
      <c r="L10" s="22">
        <v>26916</v>
      </c>
      <c r="M10" s="22">
        <v>0</v>
      </c>
      <c r="N10" s="22">
        <v>0</v>
      </c>
      <c r="O10" s="22">
        <v>4909577</v>
      </c>
      <c r="P10" s="22">
        <v>142109</v>
      </c>
      <c r="Q10" s="22">
        <v>250425</v>
      </c>
      <c r="R10" s="22">
        <v>662446</v>
      </c>
      <c r="S10" s="22">
        <v>0</v>
      </c>
      <c r="T10" s="22">
        <v>671841</v>
      </c>
      <c r="U10" s="22">
        <v>671001</v>
      </c>
      <c r="V10" s="22">
        <v>293491</v>
      </c>
      <c r="W10" s="22">
        <v>0</v>
      </c>
      <c r="X10" s="22">
        <v>160368</v>
      </c>
      <c r="Y10" s="22">
        <v>15088</v>
      </c>
      <c r="Z10" s="22">
        <v>42253</v>
      </c>
      <c r="AA10" s="22">
        <v>0</v>
      </c>
      <c r="AB10" s="22">
        <v>0</v>
      </c>
      <c r="AC10" s="22">
        <v>8230</v>
      </c>
      <c r="AD10" s="22">
        <v>0</v>
      </c>
      <c r="AE10" s="22">
        <v>0</v>
      </c>
      <c r="AF10" s="22">
        <v>4697</v>
      </c>
      <c r="AG10" s="22">
        <v>0</v>
      </c>
      <c r="AH10" s="22">
        <v>0</v>
      </c>
      <c r="AI10" s="22">
        <v>3386950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12021131</v>
      </c>
    </row>
    <row r="11" spans="1:4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24501000</v>
      </c>
      <c r="G11" s="22">
        <v>0</v>
      </c>
      <c r="H11" s="22">
        <v>25677000</v>
      </c>
      <c r="I11" s="22">
        <v>1899000</v>
      </c>
      <c r="J11" s="22">
        <v>0</v>
      </c>
      <c r="K11" s="22">
        <v>0</v>
      </c>
      <c r="L11" s="22">
        <v>0</v>
      </c>
      <c r="M11" s="22">
        <v>0</v>
      </c>
      <c r="N11" s="22">
        <v>55571000</v>
      </c>
      <c r="O11" s="22">
        <v>239785000</v>
      </c>
      <c r="P11" s="22">
        <v>0</v>
      </c>
      <c r="Q11" s="22">
        <v>89492000</v>
      </c>
      <c r="R11" s="22">
        <v>0</v>
      </c>
      <c r="S11" s="22">
        <v>15000</v>
      </c>
      <c r="T11" s="22">
        <v>0</v>
      </c>
      <c r="U11" s="22">
        <v>0</v>
      </c>
      <c r="V11" s="22">
        <v>26542000</v>
      </c>
      <c r="W11" s="22">
        <v>278000</v>
      </c>
      <c r="X11" s="22">
        <v>77000</v>
      </c>
      <c r="Y11" s="22">
        <v>0</v>
      </c>
      <c r="Z11" s="22">
        <v>380000</v>
      </c>
      <c r="AA11" s="22">
        <v>0</v>
      </c>
      <c r="AB11" s="22">
        <v>1104000</v>
      </c>
      <c r="AC11" s="22">
        <v>0</v>
      </c>
      <c r="AD11" s="22">
        <v>0</v>
      </c>
      <c r="AE11" s="22">
        <v>2922000</v>
      </c>
      <c r="AF11" s="22">
        <v>129745000</v>
      </c>
      <c r="AG11" s="22">
        <v>0</v>
      </c>
      <c r="AH11" s="22">
        <v>0</v>
      </c>
      <c r="AI11" s="22">
        <v>42879000</v>
      </c>
      <c r="AJ11" s="22">
        <v>9734000</v>
      </c>
      <c r="AK11" s="22">
        <v>1912000</v>
      </c>
      <c r="AL11" s="22">
        <v>0</v>
      </c>
      <c r="AM11" s="22">
        <v>0</v>
      </c>
      <c r="AN11" s="22">
        <v>0</v>
      </c>
      <c r="AO11" s="22">
        <v>0</v>
      </c>
      <c r="AP11" s="22">
        <v>652513000</v>
      </c>
    </row>
    <row r="12" spans="1:4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1256000</v>
      </c>
      <c r="G12" s="22">
        <v>0</v>
      </c>
      <c r="H12" s="22">
        <v>329000</v>
      </c>
      <c r="I12" s="22">
        <v>299000</v>
      </c>
      <c r="J12" s="22">
        <v>0</v>
      </c>
      <c r="K12" s="22">
        <v>0</v>
      </c>
      <c r="L12" s="22">
        <v>0</v>
      </c>
      <c r="M12" s="22">
        <v>0</v>
      </c>
      <c r="N12" s="22">
        <v>681000</v>
      </c>
      <c r="O12" s="22">
        <v>7931000</v>
      </c>
      <c r="P12" s="22">
        <v>0</v>
      </c>
      <c r="Q12" s="22">
        <v>4000</v>
      </c>
      <c r="R12" s="22">
        <v>1111000</v>
      </c>
      <c r="S12" s="22">
        <v>0</v>
      </c>
      <c r="T12" s="22">
        <v>2265000</v>
      </c>
      <c r="U12" s="22">
        <v>0</v>
      </c>
      <c r="V12" s="22">
        <v>112000</v>
      </c>
      <c r="W12" s="22">
        <v>0</v>
      </c>
      <c r="X12" s="22">
        <v>119000</v>
      </c>
      <c r="Y12" s="22">
        <v>0</v>
      </c>
      <c r="Z12" s="22">
        <v>48000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2129000</v>
      </c>
      <c r="AJ12" s="22">
        <v>313000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16597000</v>
      </c>
    </row>
    <row r="13" spans="1:4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493481</v>
      </c>
      <c r="G13" s="22">
        <v>0</v>
      </c>
      <c r="H13" s="22">
        <v>344422</v>
      </c>
      <c r="I13" s="22">
        <v>826642</v>
      </c>
      <c r="J13" s="22">
        <v>0</v>
      </c>
      <c r="K13" s="22">
        <v>0</v>
      </c>
      <c r="L13" s="22">
        <v>70637</v>
      </c>
      <c r="M13" s="22">
        <v>0</v>
      </c>
      <c r="N13" s="22">
        <v>2003240</v>
      </c>
      <c r="O13" s="22">
        <v>18025781</v>
      </c>
      <c r="P13" s="22">
        <v>3432989</v>
      </c>
      <c r="Q13" s="22">
        <v>887206</v>
      </c>
      <c r="R13" s="22">
        <v>1522150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22726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255278</v>
      </c>
      <c r="AF13" s="22">
        <v>0</v>
      </c>
      <c r="AG13" s="22">
        <v>0</v>
      </c>
      <c r="AH13" s="22">
        <v>5080585</v>
      </c>
      <c r="AI13" s="22">
        <v>832660</v>
      </c>
      <c r="AJ13" s="22">
        <v>158331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33956128</v>
      </c>
    </row>
    <row r="14" spans="1:4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73242</v>
      </c>
      <c r="G14" s="22">
        <v>80932</v>
      </c>
      <c r="H14" s="22">
        <v>305446</v>
      </c>
      <c r="I14" s="22">
        <v>40730</v>
      </c>
      <c r="J14" s="22">
        <v>1086</v>
      </c>
      <c r="K14" s="22">
        <v>0</v>
      </c>
      <c r="L14" s="22">
        <v>5164</v>
      </c>
      <c r="M14" s="22">
        <v>0</v>
      </c>
      <c r="N14" s="22">
        <v>495905</v>
      </c>
      <c r="O14" s="22">
        <v>3466032</v>
      </c>
      <c r="P14" s="22">
        <v>80133</v>
      </c>
      <c r="Q14" s="22">
        <v>0</v>
      </c>
      <c r="R14" s="22">
        <v>17590</v>
      </c>
      <c r="S14" s="22">
        <v>332240</v>
      </c>
      <c r="T14" s="22">
        <v>515988</v>
      </c>
      <c r="U14" s="22">
        <v>508621</v>
      </c>
      <c r="V14" s="22">
        <v>89788</v>
      </c>
      <c r="W14" s="22">
        <v>0</v>
      </c>
      <c r="X14" s="22">
        <v>19955</v>
      </c>
      <c r="Y14" s="22">
        <v>0</v>
      </c>
      <c r="Z14" s="22">
        <v>0</v>
      </c>
      <c r="AA14" s="22">
        <v>0</v>
      </c>
      <c r="AB14" s="22">
        <v>20200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254882</v>
      </c>
      <c r="AJ14" s="22">
        <v>113333</v>
      </c>
      <c r="AK14" s="22">
        <v>0</v>
      </c>
      <c r="AL14" s="22">
        <v>1019872</v>
      </c>
      <c r="AM14" s="22">
        <v>0</v>
      </c>
      <c r="AN14" s="22">
        <v>0</v>
      </c>
      <c r="AO14" s="22">
        <v>0</v>
      </c>
      <c r="AP14" s="22">
        <v>7441139</v>
      </c>
    </row>
    <row r="15" spans="1:4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827065</v>
      </c>
      <c r="G15" s="22">
        <v>0</v>
      </c>
      <c r="H15" s="22">
        <v>15371</v>
      </c>
      <c r="I15" s="22">
        <v>932545</v>
      </c>
      <c r="J15" s="22">
        <v>0</v>
      </c>
      <c r="K15" s="22">
        <v>16134</v>
      </c>
      <c r="L15" s="22">
        <v>153</v>
      </c>
      <c r="M15" s="22">
        <v>0</v>
      </c>
      <c r="N15" s="22">
        <v>1730959</v>
      </c>
      <c r="O15" s="22">
        <v>11033542</v>
      </c>
      <c r="P15" s="22">
        <v>0</v>
      </c>
      <c r="Q15" s="22">
        <v>317117</v>
      </c>
      <c r="R15" s="22">
        <v>3041368</v>
      </c>
      <c r="S15" s="22">
        <v>0</v>
      </c>
      <c r="T15" s="22">
        <v>2720992</v>
      </c>
      <c r="U15" s="22">
        <v>2207161</v>
      </c>
      <c r="V15" s="22">
        <v>101255</v>
      </c>
      <c r="W15" s="22">
        <v>0</v>
      </c>
      <c r="X15" s="22">
        <v>7442</v>
      </c>
      <c r="Y15" s="22">
        <v>0</v>
      </c>
      <c r="Z15" s="22">
        <v>27068</v>
      </c>
      <c r="AA15" s="22">
        <v>0</v>
      </c>
      <c r="AB15" s="22">
        <v>2847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3634189</v>
      </c>
      <c r="AJ15" s="22">
        <v>98128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26713336</v>
      </c>
    </row>
    <row r="16" spans="1:4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3422000</v>
      </c>
      <c r="G16" s="22">
        <v>0</v>
      </c>
      <c r="H16" s="22">
        <v>1006000</v>
      </c>
      <c r="I16" s="22">
        <v>830000</v>
      </c>
      <c r="J16" s="22">
        <v>212000</v>
      </c>
      <c r="K16" s="22">
        <v>0</v>
      </c>
      <c r="L16" s="22">
        <v>38000</v>
      </c>
      <c r="M16" s="22">
        <v>0</v>
      </c>
      <c r="N16" s="22">
        <v>4651000</v>
      </c>
      <c r="O16" s="22">
        <v>14851000</v>
      </c>
      <c r="P16" s="22">
        <v>1568000</v>
      </c>
      <c r="Q16" s="22">
        <v>3283000</v>
      </c>
      <c r="R16" s="22">
        <v>3102000</v>
      </c>
      <c r="S16" s="22">
        <v>74000</v>
      </c>
      <c r="T16" s="22">
        <v>5759000</v>
      </c>
      <c r="U16" s="22">
        <v>4638000</v>
      </c>
      <c r="V16" s="22">
        <v>2246000</v>
      </c>
      <c r="W16" s="22">
        <v>0</v>
      </c>
      <c r="X16" s="22">
        <v>12000</v>
      </c>
      <c r="Y16" s="22">
        <v>0</v>
      </c>
      <c r="Z16" s="22">
        <v>158000</v>
      </c>
      <c r="AA16" s="22">
        <v>0</v>
      </c>
      <c r="AB16" s="22">
        <v>35000</v>
      </c>
      <c r="AC16" s="22">
        <v>9000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9089000</v>
      </c>
      <c r="AJ16" s="22">
        <v>2053000</v>
      </c>
      <c r="AK16" s="22">
        <v>0</v>
      </c>
      <c r="AL16" s="22">
        <v>0</v>
      </c>
      <c r="AM16" s="22">
        <v>0</v>
      </c>
      <c r="AN16" s="22">
        <v>10860000</v>
      </c>
      <c r="AO16" s="22">
        <v>0</v>
      </c>
      <c r="AP16" s="22">
        <v>67896000</v>
      </c>
    </row>
    <row r="17" spans="1:4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3579</v>
      </c>
      <c r="F17" s="22">
        <v>1769319</v>
      </c>
      <c r="G17" s="22">
        <v>0</v>
      </c>
      <c r="H17" s="22">
        <v>470619</v>
      </c>
      <c r="I17" s="22">
        <v>289120</v>
      </c>
      <c r="J17" s="22">
        <v>0</v>
      </c>
      <c r="K17" s="22">
        <v>0</v>
      </c>
      <c r="L17" s="22">
        <v>50721</v>
      </c>
      <c r="M17" s="22">
        <v>8095</v>
      </c>
      <c r="N17" s="22">
        <v>602839</v>
      </c>
      <c r="O17" s="22">
        <v>6833982</v>
      </c>
      <c r="P17" s="22">
        <v>555124</v>
      </c>
      <c r="Q17" s="22">
        <v>0</v>
      </c>
      <c r="R17" s="22">
        <v>1712578</v>
      </c>
      <c r="S17" s="22">
        <v>0</v>
      </c>
      <c r="T17" s="22">
        <v>3600151</v>
      </c>
      <c r="U17" s="22">
        <v>1409722</v>
      </c>
      <c r="V17" s="22">
        <v>1134987</v>
      </c>
      <c r="W17" s="22">
        <v>0</v>
      </c>
      <c r="X17" s="22">
        <v>0</v>
      </c>
      <c r="Y17" s="22">
        <v>0</v>
      </c>
      <c r="Z17" s="22">
        <v>30488</v>
      </c>
      <c r="AA17" s="22">
        <v>7697</v>
      </c>
      <c r="AB17" s="22">
        <v>48942</v>
      </c>
      <c r="AC17" s="22">
        <v>0</v>
      </c>
      <c r="AD17" s="22">
        <v>48546</v>
      </c>
      <c r="AE17" s="22">
        <v>0</v>
      </c>
      <c r="AF17" s="22">
        <v>0</v>
      </c>
      <c r="AG17" s="22">
        <v>0</v>
      </c>
      <c r="AH17" s="22">
        <v>0</v>
      </c>
      <c r="AI17" s="22">
        <v>2575567</v>
      </c>
      <c r="AJ17" s="22">
        <v>373932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21526008</v>
      </c>
    </row>
    <row r="18" spans="1:4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16000</v>
      </c>
      <c r="F18" s="22">
        <v>8275000</v>
      </c>
      <c r="G18" s="22">
        <v>0</v>
      </c>
      <c r="H18" s="22">
        <v>159000</v>
      </c>
      <c r="I18" s="22">
        <v>502000</v>
      </c>
      <c r="J18" s="22">
        <v>0</v>
      </c>
      <c r="K18" s="22">
        <v>0</v>
      </c>
      <c r="L18" s="22">
        <v>0</v>
      </c>
      <c r="M18" s="22">
        <v>0</v>
      </c>
      <c r="N18" s="22">
        <v>5890000</v>
      </c>
      <c r="O18" s="22">
        <v>14973000</v>
      </c>
      <c r="P18" s="22">
        <v>1518000</v>
      </c>
      <c r="Q18" s="22">
        <v>0</v>
      </c>
      <c r="R18" s="22">
        <v>0</v>
      </c>
      <c r="S18" s="22">
        <v>0</v>
      </c>
      <c r="T18" s="22">
        <v>5017000</v>
      </c>
      <c r="U18" s="22">
        <v>4693000</v>
      </c>
      <c r="V18" s="22">
        <v>755000</v>
      </c>
      <c r="W18" s="22">
        <v>0</v>
      </c>
      <c r="X18" s="22">
        <v>3431000</v>
      </c>
      <c r="Y18" s="22">
        <v>0</v>
      </c>
      <c r="Z18" s="22">
        <v>0</v>
      </c>
      <c r="AA18" s="22">
        <v>0</v>
      </c>
      <c r="AB18" s="22">
        <v>35000</v>
      </c>
      <c r="AC18" s="22">
        <v>0</v>
      </c>
      <c r="AD18" s="22">
        <v>309000</v>
      </c>
      <c r="AE18" s="22">
        <v>0</v>
      </c>
      <c r="AF18" s="22">
        <v>0</v>
      </c>
      <c r="AG18" s="22">
        <v>0</v>
      </c>
      <c r="AH18" s="22">
        <v>0</v>
      </c>
      <c r="AI18" s="22">
        <v>5421000</v>
      </c>
      <c r="AJ18" s="22">
        <v>0</v>
      </c>
      <c r="AK18" s="22">
        <v>0</v>
      </c>
      <c r="AL18" s="22">
        <v>0</v>
      </c>
      <c r="AM18" s="22">
        <v>10972000</v>
      </c>
      <c r="AN18" s="22">
        <v>26354000</v>
      </c>
      <c r="AO18" s="22">
        <v>0</v>
      </c>
      <c r="AP18" s="22">
        <v>88320000</v>
      </c>
    </row>
    <row r="19" spans="1:4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3304565</v>
      </c>
      <c r="G19" s="22">
        <v>0</v>
      </c>
      <c r="H19" s="22">
        <v>1211598</v>
      </c>
      <c r="I19" s="22">
        <v>1516977</v>
      </c>
      <c r="J19" s="22">
        <v>44</v>
      </c>
      <c r="K19" s="22">
        <v>192973</v>
      </c>
      <c r="L19" s="22">
        <v>279</v>
      </c>
      <c r="M19" s="22">
        <v>420133</v>
      </c>
      <c r="N19" s="22">
        <v>6126905</v>
      </c>
      <c r="O19" s="22">
        <v>25742453</v>
      </c>
      <c r="P19" s="22">
        <v>0</v>
      </c>
      <c r="Q19" s="22">
        <v>2201111</v>
      </c>
      <c r="R19" s="22">
        <v>4148763</v>
      </c>
      <c r="S19" s="22">
        <v>0</v>
      </c>
      <c r="T19" s="22">
        <v>8702634</v>
      </c>
      <c r="U19" s="22">
        <v>9917541</v>
      </c>
      <c r="V19" s="22">
        <v>624768</v>
      </c>
      <c r="W19" s="22">
        <v>0</v>
      </c>
      <c r="X19" s="22">
        <v>46037</v>
      </c>
      <c r="Y19" s="22">
        <v>0</v>
      </c>
      <c r="Z19" s="22">
        <v>0</v>
      </c>
      <c r="AA19" s="22">
        <v>0</v>
      </c>
      <c r="AB19" s="22">
        <v>0</v>
      </c>
      <c r="AC19" s="22">
        <v>75182</v>
      </c>
      <c r="AD19" s="22">
        <v>0</v>
      </c>
      <c r="AE19" s="22">
        <v>0</v>
      </c>
      <c r="AF19" s="22">
        <v>0</v>
      </c>
      <c r="AG19" s="22">
        <v>0</v>
      </c>
      <c r="AH19" s="22">
        <v>5436362</v>
      </c>
      <c r="AI19" s="22">
        <v>4359298</v>
      </c>
      <c r="AJ19" s="22">
        <v>1268259</v>
      </c>
      <c r="AK19" s="22">
        <v>0</v>
      </c>
      <c r="AL19" s="22">
        <v>0</v>
      </c>
      <c r="AM19" s="22">
        <v>0</v>
      </c>
      <c r="AN19" s="22">
        <v>4539129</v>
      </c>
      <c r="AO19" s="22">
        <v>0</v>
      </c>
      <c r="AP19" s="22">
        <v>79835011</v>
      </c>
    </row>
    <row r="20" spans="1:4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596327</v>
      </c>
      <c r="G20" s="22">
        <v>0</v>
      </c>
      <c r="H20" s="22">
        <v>223451</v>
      </c>
      <c r="I20" s="22">
        <v>684734</v>
      </c>
      <c r="J20" s="22">
        <v>0</v>
      </c>
      <c r="K20" s="22">
        <v>0</v>
      </c>
      <c r="L20" s="22">
        <v>105636</v>
      </c>
      <c r="M20" s="22">
        <v>0</v>
      </c>
      <c r="N20" s="22">
        <v>2249593</v>
      </c>
      <c r="O20" s="22">
        <v>7033072</v>
      </c>
      <c r="P20" s="22">
        <v>0</v>
      </c>
      <c r="Q20" s="22">
        <v>228769</v>
      </c>
      <c r="R20" s="22">
        <v>1631676</v>
      </c>
      <c r="S20" s="22">
        <v>0</v>
      </c>
      <c r="T20" s="22">
        <v>2898454</v>
      </c>
      <c r="U20" s="22">
        <v>879866</v>
      </c>
      <c r="V20" s="22">
        <v>24012</v>
      </c>
      <c r="W20" s="22">
        <v>0</v>
      </c>
      <c r="X20" s="22">
        <v>3990</v>
      </c>
      <c r="Y20" s="22">
        <v>0</v>
      </c>
      <c r="Z20" s="22">
        <v>0</v>
      </c>
      <c r="AA20" s="22">
        <v>0</v>
      </c>
      <c r="AB20" s="22">
        <v>39654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947125</v>
      </c>
      <c r="AJ20" s="22">
        <v>255818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17802177</v>
      </c>
    </row>
    <row r="21" spans="1:4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86234</v>
      </c>
      <c r="F21" s="22">
        <v>2084344</v>
      </c>
      <c r="G21" s="22">
        <v>0</v>
      </c>
      <c r="H21" s="22">
        <v>187771</v>
      </c>
      <c r="I21" s="22">
        <v>923842</v>
      </c>
      <c r="J21" s="22">
        <v>0</v>
      </c>
      <c r="K21" s="22">
        <v>8353</v>
      </c>
      <c r="L21" s="22">
        <v>3436</v>
      </c>
      <c r="M21" s="22">
        <v>0</v>
      </c>
      <c r="N21" s="22">
        <v>1955833</v>
      </c>
      <c r="O21" s="22">
        <v>15188476</v>
      </c>
      <c r="P21" s="22">
        <v>0</v>
      </c>
      <c r="Q21" s="22">
        <v>3353970</v>
      </c>
      <c r="R21" s="22">
        <v>2253249</v>
      </c>
      <c r="S21" s="22">
        <v>0</v>
      </c>
      <c r="T21" s="22">
        <v>2425750</v>
      </c>
      <c r="U21" s="22">
        <v>2236617</v>
      </c>
      <c r="V21" s="22">
        <v>61779</v>
      </c>
      <c r="W21" s="22">
        <v>0</v>
      </c>
      <c r="X21" s="22">
        <v>0</v>
      </c>
      <c r="Y21" s="22">
        <v>0</v>
      </c>
      <c r="Z21" s="22">
        <v>127</v>
      </c>
      <c r="AA21" s="22">
        <v>0</v>
      </c>
      <c r="AB21" s="22">
        <v>210789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5315789</v>
      </c>
      <c r="AJ21" s="22">
        <v>818078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37114437</v>
      </c>
    </row>
    <row r="22" spans="1:42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64726</v>
      </c>
      <c r="G22" s="22">
        <v>0</v>
      </c>
      <c r="H22" s="22">
        <v>0</v>
      </c>
      <c r="I22" s="22">
        <v>177718</v>
      </c>
      <c r="J22" s="22">
        <v>0</v>
      </c>
      <c r="K22" s="22">
        <v>0</v>
      </c>
      <c r="L22" s="22">
        <v>12794</v>
      </c>
      <c r="M22" s="22">
        <v>0</v>
      </c>
      <c r="N22" s="22">
        <v>0</v>
      </c>
      <c r="O22" s="22">
        <v>1589027</v>
      </c>
      <c r="P22" s="22">
        <v>0</v>
      </c>
      <c r="Q22" s="22">
        <v>0</v>
      </c>
      <c r="R22" s="22">
        <v>0</v>
      </c>
      <c r="S22" s="22">
        <v>0</v>
      </c>
      <c r="T22" s="22">
        <v>944455</v>
      </c>
      <c r="U22" s="22">
        <v>526260</v>
      </c>
      <c r="V22" s="22">
        <v>533</v>
      </c>
      <c r="W22" s="22">
        <v>0</v>
      </c>
      <c r="X22" s="22">
        <v>0</v>
      </c>
      <c r="Y22" s="22">
        <v>0</v>
      </c>
      <c r="Z22" s="22">
        <v>3163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721782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4040458</v>
      </c>
    </row>
    <row r="23" spans="1:42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37355</v>
      </c>
      <c r="G23" s="22">
        <v>0</v>
      </c>
      <c r="H23" s="22">
        <v>0</v>
      </c>
      <c r="I23" s="22">
        <v>302704</v>
      </c>
      <c r="J23" s="22">
        <v>0</v>
      </c>
      <c r="K23" s="22">
        <v>0</v>
      </c>
      <c r="L23" s="22">
        <v>10186</v>
      </c>
      <c r="M23" s="22">
        <v>0</v>
      </c>
      <c r="N23" s="22">
        <v>509459</v>
      </c>
      <c r="O23" s="22">
        <v>463663</v>
      </c>
      <c r="P23" s="22">
        <v>0</v>
      </c>
      <c r="Q23" s="22">
        <v>0</v>
      </c>
      <c r="R23" s="22">
        <v>0</v>
      </c>
      <c r="S23" s="22">
        <v>0</v>
      </c>
      <c r="T23" s="22">
        <v>234645</v>
      </c>
      <c r="U23" s="22">
        <v>451385</v>
      </c>
      <c r="V23" s="22">
        <v>8663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32163</v>
      </c>
      <c r="AG23" s="22">
        <v>0</v>
      </c>
      <c r="AH23" s="22">
        <v>0</v>
      </c>
      <c r="AI23" s="22">
        <v>500828</v>
      </c>
      <c r="AJ23" s="22">
        <v>221888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2772939</v>
      </c>
    </row>
    <row r="24" spans="1:42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579126</v>
      </c>
      <c r="G24" s="22">
        <v>0</v>
      </c>
      <c r="H24" s="22">
        <v>0</v>
      </c>
      <c r="I24" s="22">
        <v>254207</v>
      </c>
      <c r="J24" s="22">
        <v>0</v>
      </c>
      <c r="K24" s="22">
        <v>0</v>
      </c>
      <c r="L24" s="22">
        <v>197549</v>
      </c>
      <c r="M24" s="22">
        <v>0</v>
      </c>
      <c r="N24" s="22">
        <v>2550478</v>
      </c>
      <c r="O24" s="22">
        <v>9019064</v>
      </c>
      <c r="P24" s="22">
        <v>78440</v>
      </c>
      <c r="Q24" s="22">
        <v>0</v>
      </c>
      <c r="R24" s="22">
        <v>161194</v>
      </c>
      <c r="S24" s="22">
        <v>0</v>
      </c>
      <c r="T24" s="22">
        <v>1077515</v>
      </c>
      <c r="U24" s="22">
        <v>1614734</v>
      </c>
      <c r="V24" s="22">
        <v>303231</v>
      </c>
      <c r="W24" s="22">
        <v>24182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2959763</v>
      </c>
      <c r="AJ24" s="22">
        <v>85769</v>
      </c>
      <c r="AK24" s="22">
        <v>0</v>
      </c>
      <c r="AL24" s="22">
        <v>0</v>
      </c>
      <c r="AM24" s="22">
        <v>49217</v>
      </c>
      <c r="AN24" s="22">
        <v>0</v>
      </c>
      <c r="AO24" s="22">
        <v>0</v>
      </c>
      <c r="AP24" s="22">
        <v>18954469</v>
      </c>
    </row>
    <row r="25" spans="1:42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322004</v>
      </c>
      <c r="G25" s="22">
        <v>0</v>
      </c>
      <c r="H25" s="22">
        <v>0</v>
      </c>
      <c r="I25" s="22">
        <v>195023</v>
      </c>
      <c r="J25" s="22">
        <v>0</v>
      </c>
      <c r="K25" s="22">
        <v>12328</v>
      </c>
      <c r="L25" s="22">
        <v>6404</v>
      </c>
      <c r="M25" s="22">
        <v>0</v>
      </c>
      <c r="N25" s="22">
        <v>0</v>
      </c>
      <c r="O25" s="22">
        <v>6309770</v>
      </c>
      <c r="P25" s="22">
        <v>197221</v>
      </c>
      <c r="Q25" s="22">
        <v>0</v>
      </c>
      <c r="R25" s="22">
        <v>0</v>
      </c>
      <c r="S25" s="22">
        <v>0</v>
      </c>
      <c r="T25" s="22">
        <v>1410469</v>
      </c>
      <c r="U25" s="22">
        <v>698464</v>
      </c>
      <c r="V25" s="22">
        <v>18112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10783</v>
      </c>
      <c r="AC25" s="22">
        <v>40206</v>
      </c>
      <c r="AD25" s="22">
        <v>0</v>
      </c>
      <c r="AE25" s="22">
        <v>0</v>
      </c>
      <c r="AF25" s="22">
        <v>0</v>
      </c>
      <c r="AG25" s="22">
        <v>0</v>
      </c>
      <c r="AH25" s="22">
        <v>644710</v>
      </c>
      <c r="AI25" s="22">
        <v>113327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9978821</v>
      </c>
    </row>
    <row r="26" spans="1:42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5191707</v>
      </c>
      <c r="G26" s="22">
        <v>0</v>
      </c>
      <c r="H26" s="22">
        <v>700197</v>
      </c>
      <c r="I26" s="22">
        <v>1897624</v>
      </c>
      <c r="J26" s="22">
        <v>12369</v>
      </c>
      <c r="K26" s="22">
        <v>207697</v>
      </c>
      <c r="L26" s="22">
        <v>156472</v>
      </c>
      <c r="M26" s="22">
        <v>0</v>
      </c>
      <c r="N26" s="22">
        <v>783839</v>
      </c>
      <c r="O26" s="22">
        <v>27705115</v>
      </c>
      <c r="P26" s="22">
        <v>391580</v>
      </c>
      <c r="Q26" s="22">
        <v>3575696</v>
      </c>
      <c r="R26" s="22">
        <v>2336115</v>
      </c>
      <c r="S26" s="22">
        <v>1203851</v>
      </c>
      <c r="T26" s="22">
        <v>3379657</v>
      </c>
      <c r="U26" s="22">
        <v>1752895</v>
      </c>
      <c r="V26" s="22">
        <v>525978</v>
      </c>
      <c r="W26" s="22">
        <v>339864</v>
      </c>
      <c r="X26" s="22">
        <v>38114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1372609</v>
      </c>
      <c r="AF26" s="22">
        <v>0</v>
      </c>
      <c r="AG26" s="22">
        <v>0</v>
      </c>
      <c r="AH26" s="22">
        <v>0</v>
      </c>
      <c r="AI26" s="22">
        <v>10370073</v>
      </c>
      <c r="AJ26" s="22">
        <v>1709043</v>
      </c>
      <c r="AK26" s="22">
        <v>0</v>
      </c>
      <c r="AL26" s="22">
        <v>0</v>
      </c>
      <c r="AM26" s="22">
        <v>0</v>
      </c>
      <c r="AN26" s="22">
        <v>0</v>
      </c>
      <c r="AO26" s="22">
        <v>9970</v>
      </c>
      <c r="AP26" s="22">
        <v>63660465</v>
      </c>
    </row>
    <row r="27" spans="1:42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6468564</v>
      </c>
      <c r="G27" s="22">
        <v>81067</v>
      </c>
      <c r="H27" s="22">
        <v>1604794</v>
      </c>
      <c r="I27" s="22">
        <v>3323764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35511141</v>
      </c>
      <c r="P27" s="22">
        <v>0</v>
      </c>
      <c r="Q27" s="22">
        <v>9443550</v>
      </c>
      <c r="R27" s="22">
        <v>4203808</v>
      </c>
      <c r="S27" s="22">
        <v>0</v>
      </c>
      <c r="T27" s="22">
        <v>22015202</v>
      </c>
      <c r="U27" s="22">
        <v>22166444</v>
      </c>
      <c r="V27" s="22">
        <v>850477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6443005</v>
      </c>
      <c r="AF27" s="22">
        <v>0</v>
      </c>
      <c r="AG27" s="22">
        <v>0</v>
      </c>
      <c r="AH27" s="22">
        <v>0</v>
      </c>
      <c r="AI27" s="22">
        <v>25429828</v>
      </c>
      <c r="AJ27" s="22">
        <v>358349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137899993</v>
      </c>
    </row>
    <row r="28" spans="1:42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25619</v>
      </c>
      <c r="G28" s="22">
        <v>0</v>
      </c>
      <c r="H28" s="22">
        <v>0</v>
      </c>
      <c r="I28" s="22">
        <v>45965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167943</v>
      </c>
      <c r="P28" s="22">
        <v>0</v>
      </c>
      <c r="Q28" s="22">
        <v>0</v>
      </c>
      <c r="R28" s="22">
        <v>0</v>
      </c>
      <c r="S28" s="22">
        <v>0</v>
      </c>
      <c r="T28" s="22">
        <v>24715</v>
      </c>
      <c r="U28" s="22">
        <v>16067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12581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41762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334652</v>
      </c>
    </row>
    <row r="29" spans="1:42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177448</v>
      </c>
      <c r="G29" s="22">
        <v>0</v>
      </c>
      <c r="H29" s="22">
        <v>0</v>
      </c>
      <c r="I29" s="22">
        <v>214304</v>
      </c>
      <c r="J29" s="22">
        <v>0</v>
      </c>
      <c r="K29" s="22">
        <v>0</v>
      </c>
      <c r="L29" s="22">
        <v>0</v>
      </c>
      <c r="M29" s="22">
        <v>0</v>
      </c>
      <c r="N29" s="22">
        <v>1294786</v>
      </c>
      <c r="O29" s="22">
        <v>3209803</v>
      </c>
      <c r="P29" s="22">
        <v>85762</v>
      </c>
      <c r="Q29" s="22">
        <v>0</v>
      </c>
      <c r="R29" s="22">
        <v>0</v>
      </c>
      <c r="S29" s="22">
        <v>12544</v>
      </c>
      <c r="T29" s="22">
        <v>68450</v>
      </c>
      <c r="U29" s="22">
        <v>47674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24762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388735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5524268</v>
      </c>
    </row>
    <row r="30" spans="1:42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42834</v>
      </c>
      <c r="G30" s="22">
        <v>0</v>
      </c>
      <c r="H30" s="22">
        <v>0</v>
      </c>
      <c r="I30" s="22">
        <v>102359</v>
      </c>
      <c r="J30" s="22">
        <v>1620</v>
      </c>
      <c r="K30" s="22">
        <v>0</v>
      </c>
      <c r="L30" s="22">
        <v>0</v>
      </c>
      <c r="M30" s="22">
        <v>0</v>
      </c>
      <c r="N30" s="22">
        <v>0</v>
      </c>
      <c r="O30" s="22">
        <v>2911229</v>
      </c>
      <c r="P30" s="22">
        <v>14198</v>
      </c>
      <c r="Q30" s="22">
        <v>0</v>
      </c>
      <c r="R30" s="22">
        <v>0</v>
      </c>
      <c r="S30" s="22">
        <v>0</v>
      </c>
      <c r="T30" s="22">
        <v>49880</v>
      </c>
      <c r="U30" s="22">
        <v>49749</v>
      </c>
      <c r="V30" s="22">
        <v>21099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1927</v>
      </c>
      <c r="AC30" s="22">
        <v>27819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3061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3225775</v>
      </c>
    </row>
    <row r="31" spans="1:42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334067</v>
      </c>
      <c r="G31" s="22">
        <v>0</v>
      </c>
      <c r="H31" s="22">
        <v>18803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3094828</v>
      </c>
      <c r="P31" s="22">
        <v>0</v>
      </c>
      <c r="Q31" s="22">
        <v>0</v>
      </c>
      <c r="R31" s="22">
        <v>0</v>
      </c>
      <c r="S31" s="22">
        <v>0</v>
      </c>
      <c r="T31" s="22">
        <v>21208</v>
      </c>
      <c r="U31" s="22">
        <v>25678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90780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28124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3613488</v>
      </c>
    </row>
    <row r="32" spans="1:42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198190</v>
      </c>
      <c r="G32" s="22">
        <v>0</v>
      </c>
      <c r="H32" s="22">
        <v>0</v>
      </c>
      <c r="I32" s="22">
        <v>337264</v>
      </c>
      <c r="J32" s="22">
        <v>1825</v>
      </c>
      <c r="K32" s="22">
        <v>0</v>
      </c>
      <c r="L32" s="22">
        <v>20829</v>
      </c>
      <c r="M32" s="22">
        <v>0</v>
      </c>
      <c r="N32" s="22">
        <v>1181706</v>
      </c>
      <c r="O32" s="22">
        <v>5178257</v>
      </c>
      <c r="P32" s="22">
        <v>274381</v>
      </c>
      <c r="Q32" s="22">
        <v>0</v>
      </c>
      <c r="R32" s="22">
        <v>164998</v>
      </c>
      <c r="S32" s="22">
        <v>0</v>
      </c>
      <c r="T32" s="22">
        <v>1097882</v>
      </c>
      <c r="U32" s="22">
        <v>489678</v>
      </c>
      <c r="V32" s="22">
        <v>17092</v>
      </c>
      <c r="W32" s="22">
        <v>0</v>
      </c>
      <c r="X32" s="22">
        <v>10366</v>
      </c>
      <c r="Y32" s="22">
        <v>0</v>
      </c>
      <c r="Z32" s="22">
        <v>0</v>
      </c>
      <c r="AA32" s="22">
        <v>0</v>
      </c>
      <c r="AB32" s="22">
        <v>0</v>
      </c>
      <c r="AC32" s="22">
        <v>13476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8985944</v>
      </c>
    </row>
    <row r="33" spans="1:42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59381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1241068</v>
      </c>
      <c r="O33" s="22">
        <v>222519</v>
      </c>
      <c r="P33" s="22">
        <v>0</v>
      </c>
      <c r="Q33" s="22">
        <v>0</v>
      </c>
      <c r="R33" s="22">
        <v>0</v>
      </c>
      <c r="S33" s="22">
        <v>0</v>
      </c>
      <c r="T33" s="22">
        <v>314624</v>
      </c>
      <c r="U33" s="22">
        <v>89408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1927000</v>
      </c>
    </row>
    <row r="34" spans="1:42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37753</v>
      </c>
      <c r="G34" s="22">
        <v>0</v>
      </c>
      <c r="H34" s="22">
        <v>0</v>
      </c>
      <c r="I34" s="22">
        <v>67827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1880482</v>
      </c>
      <c r="P34" s="22">
        <v>0</v>
      </c>
      <c r="Q34" s="22">
        <v>0</v>
      </c>
      <c r="R34" s="22">
        <v>0</v>
      </c>
      <c r="S34" s="22">
        <v>0</v>
      </c>
      <c r="T34" s="22">
        <v>188208</v>
      </c>
      <c r="U34" s="22">
        <v>44370</v>
      </c>
      <c r="V34" s="22">
        <v>625</v>
      </c>
      <c r="W34" s="22">
        <v>0</v>
      </c>
      <c r="X34" s="22">
        <v>0</v>
      </c>
      <c r="Y34" s="22">
        <v>0</v>
      </c>
      <c r="Z34" s="22">
        <v>0</v>
      </c>
      <c r="AA34" s="22">
        <v>7009</v>
      </c>
      <c r="AB34" s="22">
        <v>0</v>
      </c>
      <c r="AC34" s="22">
        <v>34444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2260718</v>
      </c>
    </row>
    <row r="35" spans="1:42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238563</v>
      </c>
      <c r="G35" s="22">
        <v>0</v>
      </c>
      <c r="H35" s="22">
        <v>0</v>
      </c>
      <c r="I35" s="22">
        <v>636014</v>
      </c>
      <c r="J35" s="22">
        <v>4257</v>
      </c>
      <c r="K35" s="22">
        <v>87557</v>
      </c>
      <c r="L35" s="22">
        <v>143681</v>
      </c>
      <c r="M35" s="22">
        <v>0</v>
      </c>
      <c r="N35" s="22">
        <v>0</v>
      </c>
      <c r="O35" s="22">
        <v>16633841</v>
      </c>
      <c r="P35" s="22">
        <v>60517</v>
      </c>
      <c r="Q35" s="22">
        <v>0</v>
      </c>
      <c r="R35" s="22">
        <v>0</v>
      </c>
      <c r="S35" s="22">
        <v>0</v>
      </c>
      <c r="T35" s="22">
        <v>341227</v>
      </c>
      <c r="U35" s="22">
        <v>295983</v>
      </c>
      <c r="V35" s="22">
        <v>122829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58451</v>
      </c>
      <c r="AC35" s="22">
        <v>194760</v>
      </c>
      <c r="AD35" s="22">
        <v>0</v>
      </c>
      <c r="AE35" s="22">
        <v>0</v>
      </c>
      <c r="AF35" s="22">
        <v>0</v>
      </c>
      <c r="AG35" s="22">
        <v>0</v>
      </c>
      <c r="AH35" s="22">
        <v>429496</v>
      </c>
      <c r="AI35" s="22">
        <v>687016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19934192</v>
      </c>
    </row>
    <row r="36" spans="1:42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851454</v>
      </c>
      <c r="G36" s="22">
        <v>0</v>
      </c>
      <c r="H36" s="22">
        <v>15298</v>
      </c>
      <c r="I36" s="22">
        <v>244973</v>
      </c>
      <c r="J36" s="22">
        <v>750</v>
      </c>
      <c r="K36" s="22">
        <v>0</v>
      </c>
      <c r="L36" s="22">
        <v>0</v>
      </c>
      <c r="M36" s="22">
        <v>0</v>
      </c>
      <c r="N36" s="22">
        <v>1382784</v>
      </c>
      <c r="O36" s="22">
        <v>6213838</v>
      </c>
      <c r="P36" s="22">
        <v>0</v>
      </c>
      <c r="Q36" s="22">
        <v>0</v>
      </c>
      <c r="R36" s="22">
        <v>16778</v>
      </c>
      <c r="S36" s="22">
        <v>0</v>
      </c>
      <c r="T36" s="22">
        <v>294986</v>
      </c>
      <c r="U36" s="22">
        <v>371438</v>
      </c>
      <c r="V36" s="22">
        <v>28566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110401</v>
      </c>
      <c r="AD36" s="22">
        <v>5363</v>
      </c>
      <c r="AE36" s="22">
        <v>0</v>
      </c>
      <c r="AF36" s="22">
        <v>0</v>
      </c>
      <c r="AG36" s="22">
        <v>0</v>
      </c>
      <c r="AH36" s="22">
        <v>0</v>
      </c>
      <c r="AI36" s="22">
        <v>221372</v>
      </c>
      <c r="AJ36" s="22">
        <v>16854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9774855</v>
      </c>
    </row>
    <row r="37" spans="1:42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124178</v>
      </c>
      <c r="G37" s="22">
        <v>0</v>
      </c>
      <c r="H37" s="22">
        <v>25726</v>
      </c>
      <c r="I37" s="22">
        <v>103317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3208338</v>
      </c>
      <c r="P37" s="22">
        <v>0</v>
      </c>
      <c r="Q37" s="22">
        <v>0</v>
      </c>
      <c r="R37" s="22">
        <v>6578</v>
      </c>
      <c r="S37" s="22">
        <v>0</v>
      </c>
      <c r="T37" s="22">
        <v>277624</v>
      </c>
      <c r="U37" s="22">
        <v>113617</v>
      </c>
      <c r="V37" s="22">
        <v>340606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123512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82151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4405647</v>
      </c>
    </row>
    <row r="38" spans="1:42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28861</v>
      </c>
      <c r="G38" s="22">
        <v>0</v>
      </c>
      <c r="H38" s="22">
        <v>0</v>
      </c>
      <c r="I38" s="22">
        <v>49588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2417407</v>
      </c>
      <c r="P38" s="22">
        <v>0</v>
      </c>
      <c r="Q38" s="22">
        <v>0</v>
      </c>
      <c r="R38" s="22">
        <v>0</v>
      </c>
      <c r="S38" s="22">
        <v>0</v>
      </c>
      <c r="T38" s="22">
        <v>84617</v>
      </c>
      <c r="U38" s="22">
        <v>0</v>
      </c>
      <c r="V38" s="22">
        <v>7077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88338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836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2676724</v>
      </c>
    </row>
    <row r="39" spans="1:42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37761</v>
      </c>
      <c r="G39" s="22">
        <v>0</v>
      </c>
      <c r="H39" s="22">
        <v>0</v>
      </c>
      <c r="I39" s="22">
        <v>66543</v>
      </c>
      <c r="J39" s="22">
        <v>0</v>
      </c>
      <c r="K39" s="22">
        <v>0</v>
      </c>
      <c r="L39" s="22">
        <v>0</v>
      </c>
      <c r="M39" s="22">
        <v>0</v>
      </c>
      <c r="N39" s="22">
        <v>104457</v>
      </c>
      <c r="O39" s="22">
        <v>3516171</v>
      </c>
      <c r="P39" s="22">
        <v>0</v>
      </c>
      <c r="Q39" s="22">
        <v>0</v>
      </c>
      <c r="R39" s="22">
        <v>0</v>
      </c>
      <c r="S39" s="22">
        <v>0</v>
      </c>
      <c r="T39" s="22">
        <v>403594</v>
      </c>
      <c r="U39" s="22">
        <v>15196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17660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4161382</v>
      </c>
    </row>
    <row r="40" spans="1:42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213745</v>
      </c>
      <c r="G40" s="22">
        <v>0</v>
      </c>
      <c r="H40" s="22">
        <v>0</v>
      </c>
      <c r="I40" s="22">
        <v>412095</v>
      </c>
      <c r="J40" s="22">
        <v>0</v>
      </c>
      <c r="K40" s="22">
        <v>0</v>
      </c>
      <c r="L40" s="22">
        <v>0</v>
      </c>
      <c r="M40" s="22">
        <v>40180</v>
      </c>
      <c r="N40" s="22">
        <v>0</v>
      </c>
      <c r="O40" s="22">
        <v>19432200</v>
      </c>
      <c r="P40" s="22">
        <v>13994</v>
      </c>
      <c r="Q40" s="22">
        <v>0</v>
      </c>
      <c r="R40" s="22">
        <v>0</v>
      </c>
      <c r="S40" s="22">
        <v>0</v>
      </c>
      <c r="T40" s="22">
        <v>119600</v>
      </c>
      <c r="U40" s="22">
        <v>335965</v>
      </c>
      <c r="V40" s="22">
        <v>1330718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123176</v>
      </c>
      <c r="AC40" s="22">
        <v>198707</v>
      </c>
      <c r="AD40" s="22">
        <v>0</v>
      </c>
      <c r="AE40" s="22">
        <v>0</v>
      </c>
      <c r="AF40" s="22">
        <v>0</v>
      </c>
      <c r="AG40" s="22">
        <v>158603</v>
      </c>
      <c r="AH40" s="22">
        <v>0</v>
      </c>
      <c r="AI40" s="22">
        <v>81085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22460068</v>
      </c>
    </row>
    <row r="41" spans="1:42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227714</v>
      </c>
      <c r="G41" s="22">
        <v>0</v>
      </c>
      <c r="H41" s="22">
        <v>0</v>
      </c>
      <c r="I41" s="22">
        <v>426149</v>
      </c>
      <c r="J41" s="22">
        <v>0</v>
      </c>
      <c r="K41" s="22">
        <v>0</v>
      </c>
      <c r="L41" s="22">
        <v>0</v>
      </c>
      <c r="M41" s="22">
        <v>0</v>
      </c>
      <c r="N41" s="22">
        <v>1392597</v>
      </c>
      <c r="O41" s="22">
        <v>3201953</v>
      </c>
      <c r="P41" s="22">
        <v>0</v>
      </c>
      <c r="Q41" s="22">
        <v>0</v>
      </c>
      <c r="R41" s="22">
        <v>0</v>
      </c>
      <c r="S41" s="22">
        <v>0</v>
      </c>
      <c r="T41" s="22">
        <v>1866488</v>
      </c>
      <c r="U41" s="22">
        <v>217221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164768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7496890</v>
      </c>
    </row>
    <row r="42" spans="1:42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34627</v>
      </c>
      <c r="G42" s="22">
        <v>0</v>
      </c>
      <c r="H42" s="22">
        <v>0</v>
      </c>
      <c r="I42" s="22">
        <v>28529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1026796</v>
      </c>
      <c r="P42" s="22">
        <v>66873</v>
      </c>
      <c r="Q42" s="22">
        <v>0</v>
      </c>
      <c r="R42" s="22">
        <v>0</v>
      </c>
      <c r="S42" s="22">
        <v>0</v>
      </c>
      <c r="T42" s="22">
        <v>111947</v>
      </c>
      <c r="U42" s="22">
        <v>12735</v>
      </c>
      <c r="V42" s="22">
        <v>0</v>
      </c>
      <c r="W42" s="22">
        <v>0</v>
      </c>
      <c r="X42" s="22">
        <v>0</v>
      </c>
      <c r="Y42" s="22">
        <v>0</v>
      </c>
      <c r="Z42" s="22">
        <v>5933</v>
      </c>
      <c r="AA42" s="22">
        <v>0</v>
      </c>
      <c r="AB42" s="22">
        <v>0</v>
      </c>
      <c r="AC42" s="22">
        <v>36197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18261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1341898</v>
      </c>
    </row>
    <row r="43" spans="1:42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285508</v>
      </c>
      <c r="G43" s="22">
        <v>0</v>
      </c>
      <c r="H43" s="22">
        <v>11712</v>
      </c>
      <c r="I43" s="22">
        <v>0</v>
      </c>
      <c r="J43" s="22">
        <v>1871</v>
      </c>
      <c r="K43" s="22">
        <v>0</v>
      </c>
      <c r="L43" s="22">
        <v>0</v>
      </c>
      <c r="M43" s="22">
        <v>3579</v>
      </c>
      <c r="N43" s="22">
        <v>0</v>
      </c>
      <c r="O43" s="22">
        <v>3937871</v>
      </c>
      <c r="P43" s="22">
        <v>16192</v>
      </c>
      <c r="Q43" s="22">
        <v>0</v>
      </c>
      <c r="R43" s="22">
        <v>0</v>
      </c>
      <c r="S43" s="22">
        <v>0</v>
      </c>
      <c r="T43" s="22">
        <v>104859</v>
      </c>
      <c r="U43" s="22">
        <v>69221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82482</v>
      </c>
      <c r="AD43" s="22">
        <v>3142</v>
      </c>
      <c r="AE43" s="22">
        <v>0</v>
      </c>
      <c r="AF43" s="22">
        <v>0</v>
      </c>
      <c r="AG43" s="22">
        <v>0</v>
      </c>
      <c r="AH43" s="22">
        <v>0</v>
      </c>
      <c r="AI43" s="22">
        <v>61708</v>
      </c>
      <c r="AJ43" s="22">
        <v>11707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4589852</v>
      </c>
    </row>
    <row r="44" spans="1:42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194721</v>
      </c>
      <c r="G44" s="22">
        <v>0</v>
      </c>
      <c r="H44" s="22">
        <v>0</v>
      </c>
      <c r="I44" s="22">
        <v>772531</v>
      </c>
      <c r="J44" s="22">
        <v>63774</v>
      </c>
      <c r="K44" s="22">
        <v>20369</v>
      </c>
      <c r="L44" s="22">
        <v>0</v>
      </c>
      <c r="M44" s="22">
        <v>0</v>
      </c>
      <c r="N44" s="22">
        <v>0</v>
      </c>
      <c r="O44" s="22">
        <v>14048488</v>
      </c>
      <c r="P44" s="22">
        <v>10737</v>
      </c>
      <c r="Q44" s="22">
        <v>0</v>
      </c>
      <c r="R44" s="22">
        <v>0</v>
      </c>
      <c r="S44" s="22">
        <v>0</v>
      </c>
      <c r="T44" s="22">
        <v>937745</v>
      </c>
      <c r="U44" s="22">
        <v>107392</v>
      </c>
      <c r="V44" s="22">
        <v>4802</v>
      </c>
      <c r="W44" s="22">
        <v>0</v>
      </c>
      <c r="X44" s="22">
        <v>0</v>
      </c>
      <c r="Y44" s="22">
        <v>0</v>
      </c>
      <c r="Z44" s="22">
        <v>41577</v>
      </c>
      <c r="AA44" s="22">
        <v>0</v>
      </c>
      <c r="AB44" s="22">
        <v>0</v>
      </c>
      <c r="AC44" s="22">
        <v>4346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876757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17083239</v>
      </c>
    </row>
    <row r="45" spans="1:42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172936</v>
      </c>
      <c r="G45" s="22">
        <v>0</v>
      </c>
      <c r="H45" s="22">
        <v>0</v>
      </c>
      <c r="I45" s="22">
        <v>109647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1817656</v>
      </c>
      <c r="P45" s="22">
        <v>0</v>
      </c>
      <c r="Q45" s="22">
        <v>0</v>
      </c>
      <c r="R45" s="22">
        <v>0</v>
      </c>
      <c r="S45" s="22">
        <v>0</v>
      </c>
      <c r="T45" s="22">
        <v>207650</v>
      </c>
      <c r="U45" s="22">
        <v>32639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1197</v>
      </c>
      <c r="AC45" s="22">
        <v>31203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72842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2445770</v>
      </c>
    </row>
    <row r="46" spans="1:42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463586</v>
      </c>
      <c r="G46" s="22">
        <v>553377</v>
      </c>
      <c r="H46" s="22">
        <v>0</v>
      </c>
      <c r="I46" s="22">
        <v>849383</v>
      </c>
      <c r="J46" s="22">
        <v>0</v>
      </c>
      <c r="K46" s="22">
        <v>0</v>
      </c>
      <c r="L46" s="22">
        <v>123848</v>
      </c>
      <c r="M46" s="22">
        <v>0</v>
      </c>
      <c r="N46" s="22">
        <v>0</v>
      </c>
      <c r="O46" s="22">
        <v>21704159</v>
      </c>
      <c r="P46" s="22">
        <v>0</v>
      </c>
      <c r="Q46" s="22">
        <v>19905</v>
      </c>
      <c r="R46" s="22">
        <v>0</v>
      </c>
      <c r="S46" s="22">
        <v>0</v>
      </c>
      <c r="T46" s="22">
        <v>124504</v>
      </c>
      <c r="U46" s="22">
        <v>114624</v>
      </c>
      <c r="V46" s="22">
        <v>641297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53306</v>
      </c>
      <c r="AC46" s="22">
        <v>221845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2539765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27409599</v>
      </c>
    </row>
    <row r="47" spans="1:42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761283</v>
      </c>
      <c r="G47" s="22">
        <v>0</v>
      </c>
      <c r="H47" s="22">
        <v>0</v>
      </c>
      <c r="I47" s="22">
        <v>1801572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17441075</v>
      </c>
      <c r="P47" s="22">
        <v>29022</v>
      </c>
      <c r="Q47" s="22">
        <v>0</v>
      </c>
      <c r="R47" s="22">
        <v>0</v>
      </c>
      <c r="S47" s="22">
        <v>0</v>
      </c>
      <c r="T47" s="22">
        <v>1268019</v>
      </c>
      <c r="U47" s="22">
        <v>591854</v>
      </c>
      <c r="V47" s="22">
        <v>263198</v>
      </c>
      <c r="W47" s="22">
        <v>0</v>
      </c>
      <c r="X47" s="22">
        <v>19257</v>
      </c>
      <c r="Y47" s="22">
        <v>0</v>
      </c>
      <c r="Z47" s="22">
        <v>3928</v>
      </c>
      <c r="AA47" s="22">
        <v>0</v>
      </c>
      <c r="AB47" s="22">
        <v>0</v>
      </c>
      <c r="AC47" s="22">
        <v>366553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2077370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24623131</v>
      </c>
    </row>
    <row r="48" spans="1:42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127605</v>
      </c>
      <c r="G48" s="22">
        <v>0</v>
      </c>
      <c r="H48" s="22">
        <v>0</v>
      </c>
      <c r="I48" s="22">
        <v>408394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4102078</v>
      </c>
      <c r="P48" s="22">
        <v>0</v>
      </c>
      <c r="Q48" s="22">
        <v>0</v>
      </c>
      <c r="R48" s="22">
        <v>0</v>
      </c>
      <c r="S48" s="22">
        <v>0</v>
      </c>
      <c r="T48" s="22">
        <v>975816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98153</v>
      </c>
      <c r="AB48" s="22">
        <v>0</v>
      </c>
      <c r="AC48" s="22">
        <v>68400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261712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6042158</v>
      </c>
    </row>
    <row r="49" spans="1:42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384534</v>
      </c>
      <c r="G49" s="22">
        <v>85381</v>
      </c>
      <c r="H49" s="22">
        <v>0</v>
      </c>
      <c r="I49" s="22">
        <v>196987</v>
      </c>
      <c r="J49" s="22">
        <v>2300</v>
      </c>
      <c r="K49" s="22">
        <v>0</v>
      </c>
      <c r="L49" s="22">
        <v>11255</v>
      </c>
      <c r="M49" s="22">
        <v>0</v>
      </c>
      <c r="N49" s="22">
        <v>0</v>
      </c>
      <c r="O49" s="22">
        <v>3749522</v>
      </c>
      <c r="P49" s="22">
        <v>14613</v>
      </c>
      <c r="Q49" s="22">
        <v>10989</v>
      </c>
      <c r="R49" s="22">
        <v>0</v>
      </c>
      <c r="S49" s="22">
        <v>0</v>
      </c>
      <c r="T49" s="22">
        <v>19292</v>
      </c>
      <c r="U49" s="22">
        <v>102305</v>
      </c>
      <c r="V49" s="22">
        <v>68205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37599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107981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4790963</v>
      </c>
    </row>
    <row r="50" spans="1:42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281435</v>
      </c>
      <c r="G50" s="22">
        <v>0</v>
      </c>
      <c r="H50" s="22">
        <v>46459</v>
      </c>
      <c r="I50" s="22">
        <v>319878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19834108</v>
      </c>
      <c r="P50" s="22">
        <v>0</v>
      </c>
      <c r="Q50" s="22">
        <v>0</v>
      </c>
      <c r="R50" s="22">
        <v>0</v>
      </c>
      <c r="S50" s="22">
        <v>0</v>
      </c>
      <c r="T50" s="22">
        <v>216630</v>
      </c>
      <c r="U50" s="22">
        <v>301231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2070</v>
      </c>
      <c r="AC50" s="22">
        <v>104818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224252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21330881</v>
      </c>
    </row>
    <row r="51" spans="1:42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73659</v>
      </c>
      <c r="G51" s="22">
        <v>0</v>
      </c>
      <c r="H51" s="22">
        <v>0</v>
      </c>
      <c r="I51" s="22">
        <v>263072</v>
      </c>
      <c r="J51" s="22">
        <v>10772</v>
      </c>
      <c r="K51" s="22">
        <v>0</v>
      </c>
      <c r="L51" s="22">
        <v>7723</v>
      </c>
      <c r="M51" s="22">
        <v>0</v>
      </c>
      <c r="N51" s="22">
        <v>0</v>
      </c>
      <c r="O51" s="22">
        <v>2265096</v>
      </c>
      <c r="P51" s="22">
        <v>0</v>
      </c>
      <c r="Q51" s="22">
        <v>0</v>
      </c>
      <c r="R51" s="22">
        <v>0</v>
      </c>
      <c r="S51" s="22">
        <v>0</v>
      </c>
      <c r="T51" s="22">
        <v>179702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107838</v>
      </c>
      <c r="AD51" s="22">
        <v>0</v>
      </c>
      <c r="AE51" s="22">
        <v>0</v>
      </c>
      <c r="AF51" s="22">
        <v>0</v>
      </c>
      <c r="AG51" s="22">
        <v>12750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2920612</v>
      </c>
    </row>
    <row r="52" spans="1:42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254569</v>
      </c>
      <c r="G52" s="22">
        <v>0</v>
      </c>
      <c r="H52" s="22">
        <v>6785</v>
      </c>
      <c r="I52" s="22">
        <v>1020487</v>
      </c>
      <c r="J52" s="22">
        <v>82876</v>
      </c>
      <c r="K52" s="22">
        <v>4466</v>
      </c>
      <c r="L52" s="22">
        <v>0</v>
      </c>
      <c r="M52" s="22">
        <v>0</v>
      </c>
      <c r="N52" s="22">
        <v>0</v>
      </c>
      <c r="O52" s="22">
        <v>14140435</v>
      </c>
      <c r="P52" s="22">
        <v>0</v>
      </c>
      <c r="Q52" s="22">
        <v>115071</v>
      </c>
      <c r="R52" s="22">
        <v>0</v>
      </c>
      <c r="S52" s="22">
        <v>0</v>
      </c>
      <c r="T52" s="22">
        <v>747429</v>
      </c>
      <c r="U52" s="22">
        <v>522977</v>
      </c>
      <c r="V52" s="22">
        <v>29209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3211</v>
      </c>
      <c r="AC52" s="22">
        <v>63681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266254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17257450</v>
      </c>
    </row>
    <row r="53" spans="1:42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78499</v>
      </c>
      <c r="G53" s="22">
        <v>0</v>
      </c>
      <c r="H53" s="22">
        <v>0</v>
      </c>
      <c r="I53" s="22">
        <v>230639</v>
      </c>
      <c r="J53" s="22">
        <v>0</v>
      </c>
      <c r="K53" s="22">
        <v>0</v>
      </c>
      <c r="L53" s="22">
        <v>2619</v>
      </c>
      <c r="M53" s="22">
        <v>0</v>
      </c>
      <c r="N53" s="22">
        <v>347446</v>
      </c>
      <c r="O53" s="22">
        <v>4650816</v>
      </c>
      <c r="P53" s="22">
        <v>0</v>
      </c>
      <c r="Q53" s="22">
        <v>0</v>
      </c>
      <c r="R53" s="22">
        <v>0</v>
      </c>
      <c r="S53" s="22">
        <v>0</v>
      </c>
      <c r="T53" s="22">
        <v>794602</v>
      </c>
      <c r="U53" s="22">
        <v>569076</v>
      </c>
      <c r="V53" s="22">
        <v>16708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4656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288110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6983171</v>
      </c>
    </row>
    <row r="54" spans="1:42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115178</v>
      </c>
      <c r="H54" s="22">
        <v>0</v>
      </c>
      <c r="I54" s="22">
        <v>7706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5655882</v>
      </c>
      <c r="P54" s="22">
        <v>0</v>
      </c>
      <c r="Q54" s="22">
        <v>0</v>
      </c>
      <c r="R54" s="22">
        <v>0</v>
      </c>
      <c r="S54" s="22">
        <v>0</v>
      </c>
      <c r="T54" s="22">
        <v>826336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21165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1832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6628099</v>
      </c>
    </row>
    <row r="55" spans="1:42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38389</v>
      </c>
      <c r="G55" s="22">
        <v>0</v>
      </c>
      <c r="H55" s="22">
        <v>0</v>
      </c>
      <c r="I55" s="22">
        <v>161044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1236408</v>
      </c>
      <c r="P55" s="22">
        <v>0</v>
      </c>
      <c r="Q55" s="22">
        <v>0</v>
      </c>
      <c r="R55" s="22">
        <v>0</v>
      </c>
      <c r="S55" s="22">
        <v>0</v>
      </c>
      <c r="T55" s="22">
        <v>36824</v>
      </c>
      <c r="U55" s="22">
        <v>23961</v>
      </c>
      <c r="V55" s="22">
        <v>38234</v>
      </c>
      <c r="W55" s="22">
        <v>0</v>
      </c>
      <c r="X55" s="22">
        <v>0</v>
      </c>
      <c r="Y55" s="22">
        <v>0</v>
      </c>
      <c r="Z55" s="22">
        <v>1034</v>
      </c>
      <c r="AA55" s="22">
        <v>0</v>
      </c>
      <c r="AB55" s="22">
        <v>3839</v>
      </c>
      <c r="AC55" s="22">
        <v>29885</v>
      </c>
      <c r="AD55" s="22">
        <v>0</v>
      </c>
      <c r="AE55" s="22">
        <v>0</v>
      </c>
      <c r="AF55" s="22">
        <v>0</v>
      </c>
      <c r="AG55" s="22">
        <v>0</v>
      </c>
      <c r="AH55" s="22">
        <v>9526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1579144</v>
      </c>
    </row>
    <row r="56" spans="1:42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230211</v>
      </c>
      <c r="H56" s="22">
        <v>12285</v>
      </c>
      <c r="I56" s="22">
        <v>121110</v>
      </c>
      <c r="J56" s="22">
        <v>0</v>
      </c>
      <c r="K56" s="22">
        <v>0</v>
      </c>
      <c r="L56" s="22">
        <v>5694</v>
      </c>
      <c r="M56" s="22">
        <v>0</v>
      </c>
      <c r="N56" s="22">
        <v>0</v>
      </c>
      <c r="O56" s="22">
        <v>12808174</v>
      </c>
      <c r="P56" s="22">
        <v>111881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3406</v>
      </c>
      <c r="AC56" s="22">
        <v>70933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10568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13374262</v>
      </c>
    </row>
    <row r="57" spans="1:42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630461</v>
      </c>
      <c r="G57" s="22">
        <v>0</v>
      </c>
      <c r="H57" s="22">
        <v>0</v>
      </c>
      <c r="I57" s="22">
        <v>258904</v>
      </c>
      <c r="J57" s="22">
        <v>721</v>
      </c>
      <c r="K57" s="22">
        <v>0</v>
      </c>
      <c r="L57" s="22">
        <v>25799</v>
      </c>
      <c r="M57" s="22">
        <v>0</v>
      </c>
      <c r="N57" s="22">
        <v>10370</v>
      </c>
      <c r="O57" s="22">
        <v>4924216</v>
      </c>
      <c r="P57" s="22">
        <v>8987</v>
      </c>
      <c r="Q57" s="22">
        <v>11922</v>
      </c>
      <c r="R57" s="22">
        <v>0</v>
      </c>
      <c r="S57" s="22">
        <v>0</v>
      </c>
      <c r="T57" s="22">
        <v>923256</v>
      </c>
      <c r="U57" s="22">
        <v>194799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270743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30262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7290440</v>
      </c>
    </row>
    <row r="58" spans="1:42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88855</v>
      </c>
      <c r="G58" s="22">
        <v>0</v>
      </c>
      <c r="H58" s="22">
        <v>0</v>
      </c>
      <c r="I58" s="22">
        <v>99675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2016543</v>
      </c>
      <c r="P58" s="22">
        <v>117728</v>
      </c>
      <c r="Q58" s="22">
        <v>0</v>
      </c>
      <c r="R58" s="22">
        <v>0</v>
      </c>
      <c r="S58" s="22">
        <v>0</v>
      </c>
      <c r="T58" s="22">
        <v>1368861</v>
      </c>
      <c r="U58" s="22">
        <v>49416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9126</v>
      </c>
      <c r="AC58" s="22">
        <v>5025</v>
      </c>
      <c r="AD58" s="22">
        <v>0</v>
      </c>
      <c r="AE58" s="22">
        <v>0</v>
      </c>
      <c r="AF58" s="22">
        <v>0</v>
      </c>
      <c r="AG58" s="22">
        <v>0</v>
      </c>
      <c r="AH58" s="22">
        <v>1242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3756471</v>
      </c>
    </row>
    <row r="59" spans="1:42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554992</v>
      </c>
      <c r="G59" s="22">
        <v>0</v>
      </c>
      <c r="H59" s="22">
        <v>0</v>
      </c>
      <c r="I59" s="22">
        <v>159486</v>
      </c>
      <c r="J59" s="22">
        <v>0</v>
      </c>
      <c r="K59" s="22">
        <v>0</v>
      </c>
      <c r="L59" s="22">
        <v>0</v>
      </c>
      <c r="M59" s="22">
        <v>0</v>
      </c>
      <c r="N59" s="22">
        <v>570064</v>
      </c>
      <c r="O59" s="22">
        <v>5295763</v>
      </c>
      <c r="P59" s="22">
        <v>0</v>
      </c>
      <c r="Q59" s="22">
        <v>0</v>
      </c>
      <c r="R59" s="22">
        <v>421614</v>
      </c>
      <c r="S59" s="22">
        <v>0</v>
      </c>
      <c r="T59" s="22">
        <v>588984</v>
      </c>
      <c r="U59" s="22">
        <v>214291</v>
      </c>
      <c r="V59" s="22">
        <v>395775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246016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142596</v>
      </c>
      <c r="AJ59" s="22">
        <v>199747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8789328</v>
      </c>
    </row>
    <row r="60" spans="1:42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456293</v>
      </c>
      <c r="G60" s="22">
        <v>0</v>
      </c>
      <c r="H60" s="22">
        <v>0</v>
      </c>
      <c r="I60" s="22">
        <v>509240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5533998</v>
      </c>
      <c r="P60" s="22">
        <v>0</v>
      </c>
      <c r="Q60" s="22">
        <v>0</v>
      </c>
      <c r="R60" s="22">
        <v>0</v>
      </c>
      <c r="S60" s="22">
        <v>0</v>
      </c>
      <c r="T60" s="22">
        <v>3213656</v>
      </c>
      <c r="U60" s="22">
        <v>0</v>
      </c>
      <c r="V60" s="22">
        <v>0</v>
      </c>
      <c r="W60" s="22">
        <v>0</v>
      </c>
      <c r="X60" s="22">
        <v>0</v>
      </c>
      <c r="Y60" s="22">
        <v>320670</v>
      </c>
      <c r="Z60" s="22">
        <v>0</v>
      </c>
      <c r="AA60" s="22">
        <v>0</v>
      </c>
      <c r="AB60" s="22">
        <v>13130</v>
      </c>
      <c r="AC60" s="22">
        <v>0</v>
      </c>
      <c r="AD60" s="22">
        <v>0</v>
      </c>
      <c r="AE60" s="22">
        <v>793614</v>
      </c>
      <c r="AF60" s="22">
        <v>0</v>
      </c>
      <c r="AG60" s="22">
        <v>0</v>
      </c>
      <c r="AH60" s="22">
        <v>0</v>
      </c>
      <c r="AI60" s="22">
        <v>2699034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13539635</v>
      </c>
    </row>
    <row r="61" spans="1:42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1899</v>
      </c>
      <c r="F61" s="22">
        <v>130480</v>
      </c>
      <c r="G61" s="22">
        <v>0</v>
      </c>
      <c r="H61" s="22">
        <v>55522</v>
      </c>
      <c r="I61" s="22">
        <v>0</v>
      </c>
      <c r="J61" s="22">
        <v>0</v>
      </c>
      <c r="K61" s="22">
        <v>0</v>
      </c>
      <c r="L61" s="22">
        <v>6397</v>
      </c>
      <c r="M61" s="22">
        <v>0</v>
      </c>
      <c r="N61" s="22">
        <v>0</v>
      </c>
      <c r="O61" s="22">
        <v>1479063</v>
      </c>
      <c r="P61" s="22">
        <v>0</v>
      </c>
      <c r="Q61" s="22">
        <v>0</v>
      </c>
      <c r="R61" s="22">
        <v>0</v>
      </c>
      <c r="S61" s="22">
        <v>0</v>
      </c>
      <c r="T61" s="22">
        <v>270839</v>
      </c>
      <c r="U61" s="22">
        <v>72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92820</v>
      </c>
      <c r="AD61" s="22">
        <v>38145</v>
      </c>
      <c r="AE61" s="22">
        <v>0</v>
      </c>
      <c r="AF61" s="22">
        <v>0</v>
      </c>
      <c r="AG61" s="22">
        <v>0</v>
      </c>
      <c r="AH61" s="22">
        <v>0</v>
      </c>
      <c r="AI61" s="22">
        <v>22298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2097535</v>
      </c>
    </row>
    <row r="62" spans="1:42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818017</v>
      </c>
      <c r="G62" s="22">
        <v>0</v>
      </c>
      <c r="H62" s="22">
        <v>0</v>
      </c>
      <c r="I62" s="22">
        <v>310167</v>
      </c>
      <c r="J62" s="22">
        <v>82864</v>
      </c>
      <c r="K62" s="22">
        <v>182453</v>
      </c>
      <c r="L62" s="22">
        <v>24103</v>
      </c>
      <c r="M62" s="22">
        <v>0</v>
      </c>
      <c r="N62" s="22">
        <v>3005361</v>
      </c>
      <c r="O62" s="22">
        <v>0</v>
      </c>
      <c r="P62" s="22">
        <v>0</v>
      </c>
      <c r="Q62" s="22">
        <v>0</v>
      </c>
      <c r="R62" s="22">
        <v>805595</v>
      </c>
      <c r="S62" s="22">
        <v>141158</v>
      </c>
      <c r="T62" s="22">
        <v>868272</v>
      </c>
      <c r="U62" s="22">
        <v>969021</v>
      </c>
      <c r="V62" s="22">
        <v>411298</v>
      </c>
      <c r="W62" s="22">
        <v>0</v>
      </c>
      <c r="X62" s="22">
        <v>0</v>
      </c>
      <c r="Y62" s="22">
        <v>0</v>
      </c>
      <c r="Z62" s="22">
        <v>921</v>
      </c>
      <c r="AA62" s="22">
        <v>32755</v>
      </c>
      <c r="AB62" s="22">
        <v>9921947</v>
      </c>
      <c r="AC62" s="22">
        <v>62001</v>
      </c>
      <c r="AD62" s="22">
        <v>0</v>
      </c>
      <c r="AE62" s="22">
        <v>0</v>
      </c>
      <c r="AF62" s="22">
        <v>0</v>
      </c>
      <c r="AG62" s="22">
        <v>10805</v>
      </c>
      <c r="AH62" s="22">
        <v>0</v>
      </c>
      <c r="AI62" s="22">
        <v>820414</v>
      </c>
      <c r="AJ62" s="22">
        <v>56326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18523478</v>
      </c>
    </row>
    <row r="63" spans="1:42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72204</v>
      </c>
      <c r="G63" s="22">
        <v>0</v>
      </c>
      <c r="H63" s="22">
        <v>0</v>
      </c>
      <c r="I63" s="22">
        <v>52501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562998</v>
      </c>
      <c r="P63" s="22">
        <v>0</v>
      </c>
      <c r="Q63" s="22">
        <v>0</v>
      </c>
      <c r="R63" s="22">
        <v>0</v>
      </c>
      <c r="S63" s="22">
        <v>0</v>
      </c>
      <c r="T63" s="22">
        <v>33932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69876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43522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835033</v>
      </c>
    </row>
    <row r="64" spans="1:42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169056</v>
      </c>
      <c r="G64" s="22">
        <v>0</v>
      </c>
      <c r="H64" s="22">
        <v>0</v>
      </c>
      <c r="I64" s="22">
        <v>1464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1860075</v>
      </c>
      <c r="P64" s="22">
        <v>777033</v>
      </c>
      <c r="Q64" s="22">
        <v>0</v>
      </c>
      <c r="R64" s="22">
        <v>0</v>
      </c>
      <c r="S64" s="22">
        <v>0</v>
      </c>
      <c r="T64" s="22">
        <v>739099</v>
      </c>
      <c r="U64" s="22">
        <v>49187</v>
      </c>
      <c r="V64" s="22">
        <v>0</v>
      </c>
      <c r="W64" s="22">
        <v>32068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1416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3629398</v>
      </c>
    </row>
    <row r="65" spans="1:42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57796</v>
      </c>
      <c r="G65" s="22">
        <v>0</v>
      </c>
      <c r="H65" s="22">
        <v>0</v>
      </c>
      <c r="I65" s="22">
        <v>184209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3858238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198073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39833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4338149</v>
      </c>
    </row>
    <row r="66" spans="1:42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41937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8353996</v>
      </c>
      <c r="P66" s="22">
        <v>0</v>
      </c>
      <c r="Q66" s="22">
        <v>0</v>
      </c>
      <c r="R66" s="22">
        <v>0</v>
      </c>
      <c r="S66" s="22">
        <v>0</v>
      </c>
      <c r="T66" s="22">
        <v>56270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172474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56400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309488</v>
      </c>
      <c r="AP66" s="22">
        <v>8990565</v>
      </c>
    </row>
    <row r="67" spans="1:42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23580</v>
      </c>
      <c r="G67" s="22">
        <v>0</v>
      </c>
      <c r="H67" s="22">
        <v>0</v>
      </c>
      <c r="I67" s="22">
        <v>2465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271369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2415</v>
      </c>
      <c r="W67" s="22">
        <v>0</v>
      </c>
      <c r="X67" s="22">
        <v>0</v>
      </c>
      <c r="Y67" s="22">
        <v>0</v>
      </c>
      <c r="Z67" s="22">
        <v>0</v>
      </c>
      <c r="AA67" s="22">
        <v>424</v>
      </c>
      <c r="AB67" s="22">
        <v>0</v>
      </c>
      <c r="AC67" s="22">
        <v>17062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6013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323328</v>
      </c>
    </row>
    <row r="68" spans="1:42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666482</v>
      </c>
      <c r="G68" s="22">
        <v>0</v>
      </c>
      <c r="H68" s="22">
        <v>0</v>
      </c>
      <c r="I68" s="22">
        <v>586389</v>
      </c>
      <c r="J68" s="22">
        <v>26433</v>
      </c>
      <c r="K68" s="22">
        <v>0</v>
      </c>
      <c r="L68" s="22">
        <v>105669</v>
      </c>
      <c r="M68" s="22">
        <v>107552</v>
      </c>
      <c r="N68" s="22">
        <v>0</v>
      </c>
      <c r="O68" s="22">
        <v>29390855</v>
      </c>
      <c r="P68" s="22">
        <v>0</v>
      </c>
      <c r="Q68" s="22">
        <v>0</v>
      </c>
      <c r="R68" s="22">
        <v>221576</v>
      </c>
      <c r="S68" s="22">
        <v>552660</v>
      </c>
      <c r="T68" s="22">
        <v>642578</v>
      </c>
      <c r="U68" s="22">
        <v>344622</v>
      </c>
      <c r="V68" s="22">
        <v>0</v>
      </c>
      <c r="W68" s="22">
        <v>7813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142590</v>
      </c>
      <c r="AD68" s="22">
        <v>0</v>
      </c>
      <c r="AE68" s="22">
        <v>0</v>
      </c>
      <c r="AF68" s="22">
        <v>0</v>
      </c>
      <c r="AG68" s="22">
        <v>23274</v>
      </c>
      <c r="AH68" s="22">
        <v>0</v>
      </c>
      <c r="AI68" s="22">
        <v>0</v>
      </c>
      <c r="AJ68" s="22">
        <v>0</v>
      </c>
      <c r="AK68" s="22">
        <v>0</v>
      </c>
      <c r="AL68" s="22">
        <v>238494</v>
      </c>
      <c r="AM68" s="22">
        <v>0</v>
      </c>
      <c r="AN68" s="22">
        <v>0</v>
      </c>
      <c r="AO68" s="22">
        <v>0</v>
      </c>
      <c r="AP68" s="22">
        <v>33056987</v>
      </c>
    </row>
    <row r="69" spans="1:42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2040424</v>
      </c>
      <c r="G69" s="22">
        <v>22381</v>
      </c>
      <c r="H69" s="22">
        <v>62846</v>
      </c>
      <c r="I69" s="22">
        <v>1108224</v>
      </c>
      <c r="J69" s="22">
        <v>6891</v>
      </c>
      <c r="K69" s="22">
        <v>0</v>
      </c>
      <c r="L69" s="22">
        <v>0</v>
      </c>
      <c r="M69" s="22">
        <v>0</v>
      </c>
      <c r="N69" s="22">
        <v>1161759</v>
      </c>
      <c r="O69" s="22">
        <v>16679372</v>
      </c>
      <c r="P69" s="22">
        <v>0</v>
      </c>
      <c r="Q69" s="22">
        <v>0</v>
      </c>
      <c r="R69" s="22">
        <v>953831</v>
      </c>
      <c r="S69" s="22">
        <v>0</v>
      </c>
      <c r="T69" s="22">
        <v>1885723</v>
      </c>
      <c r="U69" s="22">
        <v>2115978</v>
      </c>
      <c r="V69" s="22">
        <v>38546</v>
      </c>
      <c r="W69" s="22">
        <v>0</v>
      </c>
      <c r="X69" s="22">
        <v>0</v>
      </c>
      <c r="Y69" s="22">
        <v>0</v>
      </c>
      <c r="Z69" s="22">
        <v>57918</v>
      </c>
      <c r="AA69" s="22">
        <v>0</v>
      </c>
      <c r="AB69" s="22">
        <v>0</v>
      </c>
      <c r="AC69" s="22">
        <v>6004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495608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26635505</v>
      </c>
    </row>
    <row r="70" spans="1:42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396539</v>
      </c>
      <c r="G70" s="22">
        <v>0</v>
      </c>
      <c r="H70" s="22">
        <v>0</v>
      </c>
      <c r="I70" s="22">
        <v>358405</v>
      </c>
      <c r="J70" s="22">
        <v>0</v>
      </c>
      <c r="K70" s="22">
        <v>63471</v>
      </c>
      <c r="L70" s="22">
        <v>18251</v>
      </c>
      <c r="M70" s="22">
        <v>0</v>
      </c>
      <c r="N70" s="22">
        <v>6048</v>
      </c>
      <c r="O70" s="22">
        <v>3035119</v>
      </c>
      <c r="P70" s="22">
        <v>0</v>
      </c>
      <c r="Q70" s="22">
        <v>0</v>
      </c>
      <c r="R70" s="22">
        <v>0</v>
      </c>
      <c r="S70" s="22">
        <v>0</v>
      </c>
      <c r="T70" s="22">
        <v>797018</v>
      </c>
      <c r="U70" s="22">
        <v>38102</v>
      </c>
      <c r="V70" s="22">
        <v>85746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102860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43065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4944624</v>
      </c>
    </row>
    <row r="71" spans="1:42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95968</v>
      </c>
      <c r="G71" s="22">
        <v>0</v>
      </c>
      <c r="H71" s="22">
        <v>0</v>
      </c>
      <c r="I71" s="22">
        <v>102603</v>
      </c>
      <c r="J71" s="22">
        <v>4323</v>
      </c>
      <c r="K71" s="22">
        <v>0</v>
      </c>
      <c r="L71" s="22">
        <v>9413</v>
      </c>
      <c r="M71" s="22">
        <v>0</v>
      </c>
      <c r="N71" s="22">
        <v>0</v>
      </c>
      <c r="O71" s="22">
        <v>1525326</v>
      </c>
      <c r="P71" s="22">
        <v>0</v>
      </c>
      <c r="Q71" s="22">
        <v>0</v>
      </c>
      <c r="R71" s="22">
        <v>0</v>
      </c>
      <c r="S71" s="22">
        <v>0</v>
      </c>
      <c r="T71" s="22">
        <v>126352</v>
      </c>
      <c r="U71" s="22">
        <v>21195</v>
      </c>
      <c r="V71" s="22">
        <v>64131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60965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46422</v>
      </c>
      <c r="AJ71" s="22">
        <v>0</v>
      </c>
      <c r="AK71" s="22">
        <v>0</v>
      </c>
      <c r="AL71" s="22">
        <v>0</v>
      </c>
      <c r="AM71" s="22">
        <v>243414</v>
      </c>
      <c r="AN71" s="22">
        <v>0</v>
      </c>
      <c r="AO71" s="22">
        <v>0</v>
      </c>
      <c r="AP71" s="22">
        <v>2300112</v>
      </c>
    </row>
    <row r="72" spans="1:42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25762</v>
      </c>
      <c r="G72" s="22">
        <v>0</v>
      </c>
      <c r="H72" s="22">
        <v>0</v>
      </c>
      <c r="I72" s="22">
        <v>178773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2357984</v>
      </c>
      <c r="P72" s="22">
        <v>26117</v>
      </c>
      <c r="Q72" s="22">
        <v>0</v>
      </c>
      <c r="R72" s="22">
        <v>80936</v>
      </c>
      <c r="S72" s="22">
        <v>0</v>
      </c>
      <c r="T72" s="22">
        <v>18682</v>
      </c>
      <c r="U72" s="22">
        <v>29685</v>
      </c>
      <c r="V72" s="22">
        <v>13271</v>
      </c>
      <c r="W72" s="22">
        <v>0</v>
      </c>
      <c r="X72" s="22">
        <v>0</v>
      </c>
      <c r="Y72" s="22">
        <v>0</v>
      </c>
      <c r="Z72" s="22">
        <v>0</v>
      </c>
      <c r="AA72" s="22">
        <v>2226</v>
      </c>
      <c r="AB72" s="22">
        <v>0</v>
      </c>
      <c r="AC72" s="22">
        <v>51195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63106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2847737</v>
      </c>
    </row>
    <row r="73" spans="1:42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31659</v>
      </c>
      <c r="G73" s="22">
        <v>0</v>
      </c>
      <c r="H73" s="22">
        <v>0</v>
      </c>
      <c r="I73" s="22">
        <v>895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1520584</v>
      </c>
      <c r="P73" s="22">
        <v>0</v>
      </c>
      <c r="Q73" s="22">
        <v>0</v>
      </c>
      <c r="R73" s="22">
        <v>0</v>
      </c>
      <c r="S73" s="22">
        <v>0</v>
      </c>
      <c r="T73" s="22">
        <v>2960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1708</v>
      </c>
      <c r="AA73" s="22">
        <v>21762</v>
      </c>
      <c r="AB73" s="22">
        <v>0</v>
      </c>
      <c r="AC73" s="22">
        <v>22492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1602060</v>
      </c>
    </row>
    <row r="74" spans="1:42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60842</v>
      </c>
      <c r="G74" s="22">
        <v>0</v>
      </c>
      <c r="H74" s="22">
        <v>0</v>
      </c>
      <c r="I74" s="22">
        <v>185494</v>
      </c>
      <c r="J74" s="22">
        <v>0</v>
      </c>
      <c r="K74" s="22">
        <v>3520</v>
      </c>
      <c r="L74" s="22">
        <v>0</v>
      </c>
      <c r="M74" s="22">
        <v>0</v>
      </c>
      <c r="N74" s="22">
        <v>0</v>
      </c>
      <c r="O74" s="22">
        <v>5168205</v>
      </c>
      <c r="P74" s="22">
        <v>0</v>
      </c>
      <c r="Q74" s="22">
        <v>0</v>
      </c>
      <c r="R74" s="22">
        <v>0</v>
      </c>
      <c r="S74" s="22">
        <v>0</v>
      </c>
      <c r="T74" s="22">
        <v>283922</v>
      </c>
      <c r="U74" s="22">
        <v>160985</v>
      </c>
      <c r="V74" s="22">
        <v>106295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68516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69140</v>
      </c>
      <c r="AJ74" s="22">
        <v>9101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6116020</v>
      </c>
    </row>
    <row r="75" spans="1:42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98577</v>
      </c>
      <c r="G75" s="22">
        <v>0</v>
      </c>
      <c r="H75" s="22">
        <v>0</v>
      </c>
      <c r="I75" s="22">
        <v>123245</v>
      </c>
      <c r="J75" s="22">
        <v>0</v>
      </c>
      <c r="K75" s="22">
        <v>0</v>
      </c>
      <c r="L75" s="22">
        <v>28461</v>
      </c>
      <c r="M75" s="22">
        <v>0</v>
      </c>
      <c r="N75" s="22">
        <v>0</v>
      </c>
      <c r="O75" s="22">
        <v>2077244</v>
      </c>
      <c r="P75" s="22">
        <v>0</v>
      </c>
      <c r="Q75" s="22">
        <v>0</v>
      </c>
      <c r="R75" s="22">
        <v>0</v>
      </c>
      <c r="S75" s="22">
        <v>0</v>
      </c>
      <c r="T75" s="22">
        <v>311345</v>
      </c>
      <c r="U75" s="22">
        <v>34963</v>
      </c>
      <c r="V75" s="22">
        <v>157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31938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70583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2776513</v>
      </c>
    </row>
    <row r="76" spans="1:42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72640</v>
      </c>
      <c r="G76" s="22">
        <v>0</v>
      </c>
      <c r="H76" s="22">
        <v>0</v>
      </c>
      <c r="I76" s="22">
        <v>169001</v>
      </c>
      <c r="J76" s="22">
        <v>0</v>
      </c>
      <c r="K76" s="22">
        <v>0</v>
      </c>
      <c r="L76" s="22">
        <v>12932</v>
      </c>
      <c r="M76" s="22">
        <v>0</v>
      </c>
      <c r="N76" s="22">
        <v>0</v>
      </c>
      <c r="O76" s="22">
        <v>2659300</v>
      </c>
      <c r="P76" s="22">
        <v>0</v>
      </c>
      <c r="Q76" s="22">
        <v>0</v>
      </c>
      <c r="R76" s="22">
        <v>0</v>
      </c>
      <c r="S76" s="22">
        <v>0</v>
      </c>
      <c r="T76" s="22">
        <v>237741</v>
      </c>
      <c r="U76" s="22">
        <v>203355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29142</v>
      </c>
      <c r="AD76" s="22">
        <v>11688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3395799</v>
      </c>
    </row>
    <row r="77" spans="1:42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171814</v>
      </c>
      <c r="G77" s="22">
        <v>0</v>
      </c>
      <c r="H77" s="22">
        <v>0</v>
      </c>
      <c r="I77" s="22">
        <v>552019</v>
      </c>
      <c r="J77" s="22">
        <v>0</v>
      </c>
      <c r="K77" s="22">
        <v>0</v>
      </c>
      <c r="L77" s="22">
        <v>57736</v>
      </c>
      <c r="M77" s="22">
        <v>0</v>
      </c>
      <c r="N77" s="22">
        <v>99069</v>
      </c>
      <c r="O77" s="22">
        <v>10984724</v>
      </c>
      <c r="P77" s="22">
        <v>0</v>
      </c>
      <c r="Q77" s="22">
        <v>6703</v>
      </c>
      <c r="R77" s="22">
        <v>251151</v>
      </c>
      <c r="S77" s="22">
        <v>0</v>
      </c>
      <c r="T77" s="22">
        <v>990559</v>
      </c>
      <c r="U77" s="22">
        <v>520177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192658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321662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14148272</v>
      </c>
    </row>
    <row r="78" spans="1:42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61231</v>
      </c>
      <c r="G78" s="22">
        <v>0</v>
      </c>
      <c r="H78" s="22">
        <v>0</v>
      </c>
      <c r="I78" s="22">
        <v>167310</v>
      </c>
      <c r="J78" s="22">
        <v>0</v>
      </c>
      <c r="K78" s="22">
        <v>0</v>
      </c>
      <c r="L78" s="22">
        <v>1226</v>
      </c>
      <c r="M78" s="22">
        <v>0</v>
      </c>
      <c r="N78" s="22">
        <v>0</v>
      </c>
      <c r="O78" s="22">
        <v>3653179</v>
      </c>
      <c r="P78" s="22">
        <v>0</v>
      </c>
      <c r="Q78" s="22">
        <v>0</v>
      </c>
      <c r="R78" s="22">
        <v>0</v>
      </c>
      <c r="S78" s="22">
        <v>0</v>
      </c>
      <c r="T78" s="22">
        <v>259303</v>
      </c>
      <c r="U78" s="22">
        <v>0</v>
      </c>
      <c r="V78" s="22">
        <v>27290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5304</v>
      </c>
      <c r="AC78" s="22">
        <v>162183</v>
      </c>
      <c r="AD78" s="22">
        <v>0</v>
      </c>
      <c r="AE78" s="22">
        <v>0</v>
      </c>
      <c r="AF78" s="22">
        <v>3874</v>
      </c>
      <c r="AG78" s="22">
        <v>2895</v>
      </c>
      <c r="AH78" s="22">
        <v>0</v>
      </c>
      <c r="AI78" s="22">
        <v>116584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4460379</v>
      </c>
    </row>
    <row r="79" spans="1:42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170212</v>
      </c>
      <c r="G79" s="22">
        <v>0</v>
      </c>
      <c r="H79" s="22">
        <v>0</v>
      </c>
      <c r="I79" s="22">
        <v>116356</v>
      </c>
      <c r="J79" s="22">
        <v>20865</v>
      </c>
      <c r="K79" s="22">
        <v>0</v>
      </c>
      <c r="L79" s="22">
        <v>0</v>
      </c>
      <c r="M79" s="22">
        <v>0</v>
      </c>
      <c r="N79" s="22">
        <v>0</v>
      </c>
      <c r="O79" s="22">
        <v>1887312</v>
      </c>
      <c r="P79" s="22">
        <v>0</v>
      </c>
      <c r="Q79" s="22">
        <v>0</v>
      </c>
      <c r="R79" s="22">
        <v>0</v>
      </c>
      <c r="S79" s="22">
        <v>0</v>
      </c>
      <c r="T79" s="22">
        <v>91534</v>
      </c>
      <c r="U79" s="22">
        <v>182491</v>
      </c>
      <c r="V79" s="22">
        <v>53334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21265</v>
      </c>
      <c r="AC79" s="22">
        <v>14865</v>
      </c>
      <c r="AD79" s="22">
        <v>0</v>
      </c>
      <c r="AE79" s="22">
        <v>0</v>
      </c>
      <c r="AF79" s="22">
        <v>0</v>
      </c>
      <c r="AG79" s="22">
        <v>0</v>
      </c>
      <c r="AH79" s="22">
        <v>53961</v>
      </c>
      <c r="AI79" s="22">
        <v>0</v>
      </c>
      <c r="AJ79" s="22">
        <v>0</v>
      </c>
      <c r="AK79" s="22">
        <v>0</v>
      </c>
      <c r="AL79" s="22">
        <v>0</v>
      </c>
      <c r="AM79" s="22">
        <v>191913</v>
      </c>
      <c r="AN79" s="22">
        <v>0</v>
      </c>
      <c r="AO79" s="22">
        <v>0</v>
      </c>
      <c r="AP79" s="22">
        <v>2804108</v>
      </c>
    </row>
    <row r="80" spans="1:42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8844</v>
      </c>
      <c r="G80" s="22">
        <v>0</v>
      </c>
      <c r="H80" s="22">
        <v>0</v>
      </c>
      <c r="I80" s="22">
        <v>59565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2517692</v>
      </c>
      <c r="P80" s="22">
        <v>0</v>
      </c>
      <c r="Q80" s="22">
        <v>0</v>
      </c>
      <c r="R80" s="22">
        <v>0</v>
      </c>
      <c r="S80" s="22">
        <v>0</v>
      </c>
      <c r="T80" s="22">
        <v>81619</v>
      </c>
      <c r="U80" s="22">
        <v>0</v>
      </c>
      <c r="V80" s="22">
        <v>37778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9178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18851</v>
      </c>
      <c r="AJ80" s="22">
        <v>0</v>
      </c>
      <c r="AK80" s="22">
        <v>0</v>
      </c>
      <c r="AL80" s="22">
        <v>0</v>
      </c>
      <c r="AM80" s="22">
        <v>233261</v>
      </c>
      <c r="AN80" s="22">
        <v>0</v>
      </c>
      <c r="AO80" s="22">
        <v>0</v>
      </c>
      <c r="AP80" s="22">
        <v>2966788</v>
      </c>
    </row>
    <row r="81" spans="1:42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203398</v>
      </c>
      <c r="G81" s="22">
        <v>0</v>
      </c>
      <c r="H81" s="22">
        <v>47782</v>
      </c>
      <c r="I81" s="22">
        <v>230134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8939691</v>
      </c>
      <c r="P81" s="22">
        <v>0</v>
      </c>
      <c r="Q81" s="22">
        <v>0</v>
      </c>
      <c r="R81" s="22">
        <v>0</v>
      </c>
      <c r="S81" s="22">
        <v>0</v>
      </c>
      <c r="T81" s="22">
        <v>220685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51234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1491232</v>
      </c>
      <c r="AN81" s="22">
        <v>0</v>
      </c>
      <c r="AO81" s="22">
        <v>0</v>
      </c>
      <c r="AP81" s="22">
        <v>11184156</v>
      </c>
    </row>
    <row r="82" spans="1:42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111923</v>
      </c>
      <c r="G82" s="22">
        <v>0</v>
      </c>
      <c r="H82" s="22">
        <v>75822</v>
      </c>
      <c r="I82" s="22">
        <v>502083</v>
      </c>
      <c r="J82" s="22">
        <v>3919</v>
      </c>
      <c r="K82" s="22">
        <v>9369</v>
      </c>
      <c r="L82" s="22">
        <v>14297</v>
      </c>
      <c r="M82" s="22">
        <v>0</v>
      </c>
      <c r="N82" s="22">
        <v>51394</v>
      </c>
      <c r="O82" s="22">
        <v>3903596</v>
      </c>
      <c r="P82" s="22">
        <v>0</v>
      </c>
      <c r="Q82" s="22">
        <v>0</v>
      </c>
      <c r="R82" s="22">
        <v>0</v>
      </c>
      <c r="S82" s="22">
        <v>0</v>
      </c>
      <c r="T82" s="22">
        <v>29294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116918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4818615</v>
      </c>
    </row>
    <row r="83" spans="1:42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36856</v>
      </c>
      <c r="G83" s="22">
        <v>0</v>
      </c>
      <c r="H83" s="22">
        <v>0</v>
      </c>
      <c r="I83" s="22">
        <v>175579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16160386</v>
      </c>
      <c r="P83" s="22">
        <v>0</v>
      </c>
      <c r="Q83" s="22">
        <v>0</v>
      </c>
      <c r="R83" s="22">
        <v>0</v>
      </c>
      <c r="S83" s="22">
        <v>0</v>
      </c>
      <c r="T83" s="22">
        <v>32125</v>
      </c>
      <c r="U83" s="22">
        <v>32601</v>
      </c>
      <c r="V83" s="22">
        <v>18880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61894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107363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16625684</v>
      </c>
    </row>
    <row r="84" spans="1:42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18444</v>
      </c>
      <c r="G84" s="22">
        <v>0</v>
      </c>
      <c r="H84" s="22">
        <v>0</v>
      </c>
      <c r="I84" s="22">
        <v>49780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2130678</v>
      </c>
      <c r="P84" s="22">
        <v>0</v>
      </c>
      <c r="Q84" s="22">
        <v>0</v>
      </c>
      <c r="R84" s="22">
        <v>0</v>
      </c>
      <c r="S84" s="22">
        <v>0</v>
      </c>
      <c r="T84" s="22">
        <v>82916</v>
      </c>
      <c r="U84" s="22">
        <v>0</v>
      </c>
      <c r="V84" s="22">
        <v>0</v>
      </c>
      <c r="W84" s="22">
        <v>13854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134266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41853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2471791</v>
      </c>
    </row>
    <row r="85" spans="1:42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32665</v>
      </c>
      <c r="G85" s="22">
        <v>0</v>
      </c>
      <c r="H85" s="22">
        <v>0</v>
      </c>
      <c r="I85" s="22">
        <v>103465</v>
      </c>
      <c r="J85" s="22">
        <v>0</v>
      </c>
      <c r="K85" s="22">
        <v>0</v>
      </c>
      <c r="L85" s="22">
        <v>22776</v>
      </c>
      <c r="M85" s="22">
        <v>0</v>
      </c>
      <c r="N85" s="22">
        <v>0</v>
      </c>
      <c r="O85" s="22">
        <v>1181736</v>
      </c>
      <c r="P85" s="22">
        <v>25961</v>
      </c>
      <c r="Q85" s="22">
        <v>0</v>
      </c>
      <c r="R85" s="22">
        <v>0</v>
      </c>
      <c r="S85" s="22">
        <v>0</v>
      </c>
      <c r="T85" s="22">
        <v>372361</v>
      </c>
      <c r="U85" s="22">
        <v>0</v>
      </c>
      <c r="V85" s="22">
        <v>4643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12952</v>
      </c>
      <c r="AC85" s="22">
        <v>23248</v>
      </c>
      <c r="AD85" s="22">
        <v>8375</v>
      </c>
      <c r="AE85" s="22">
        <v>0</v>
      </c>
      <c r="AF85" s="22">
        <v>0</v>
      </c>
      <c r="AG85" s="22">
        <v>0</v>
      </c>
      <c r="AH85" s="22">
        <v>57998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3599</v>
      </c>
      <c r="AP85" s="22">
        <v>1849779</v>
      </c>
    </row>
    <row r="86" spans="1:42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229815</v>
      </c>
      <c r="G86" s="22">
        <v>0</v>
      </c>
      <c r="H86" s="22">
        <v>0</v>
      </c>
      <c r="I86" s="22">
        <v>233172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5290348</v>
      </c>
      <c r="P86" s="22">
        <v>0</v>
      </c>
      <c r="Q86" s="22">
        <v>0</v>
      </c>
      <c r="R86" s="22">
        <v>0</v>
      </c>
      <c r="S86" s="22">
        <v>0</v>
      </c>
      <c r="T86" s="22">
        <v>198787</v>
      </c>
      <c r="U86" s="22">
        <v>362643</v>
      </c>
      <c r="V86" s="22">
        <v>84023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16096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6414884</v>
      </c>
    </row>
    <row r="87" spans="1:42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455804</v>
      </c>
      <c r="G87" s="22">
        <v>0</v>
      </c>
      <c r="H87" s="22">
        <v>0</v>
      </c>
      <c r="I87" s="22">
        <v>168181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12388283</v>
      </c>
      <c r="P87" s="22">
        <v>0</v>
      </c>
      <c r="Q87" s="22">
        <v>0</v>
      </c>
      <c r="R87" s="22">
        <v>0</v>
      </c>
      <c r="S87" s="22">
        <v>0</v>
      </c>
      <c r="T87" s="22">
        <v>650573</v>
      </c>
      <c r="U87" s="22">
        <v>391990</v>
      </c>
      <c r="V87" s="22">
        <v>16473</v>
      </c>
      <c r="W87" s="22">
        <v>0</v>
      </c>
      <c r="X87" s="22">
        <v>0</v>
      </c>
      <c r="Y87" s="22">
        <v>0</v>
      </c>
      <c r="Z87" s="22">
        <v>1274</v>
      </c>
      <c r="AA87" s="22">
        <v>0</v>
      </c>
      <c r="AB87" s="22">
        <v>0</v>
      </c>
      <c r="AC87" s="22">
        <v>42723</v>
      </c>
      <c r="AD87" s="22">
        <v>46910</v>
      </c>
      <c r="AE87" s="22">
        <v>0</v>
      </c>
      <c r="AF87" s="22">
        <v>0</v>
      </c>
      <c r="AG87" s="22">
        <v>0</v>
      </c>
      <c r="AH87" s="22">
        <v>0</v>
      </c>
      <c r="AI87" s="22">
        <v>43843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14206054</v>
      </c>
    </row>
    <row r="88" spans="1:42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140261</v>
      </c>
      <c r="G88" s="22">
        <v>0</v>
      </c>
      <c r="H88" s="22">
        <v>0</v>
      </c>
      <c r="I88" s="22">
        <v>320430</v>
      </c>
      <c r="J88" s="22">
        <v>0</v>
      </c>
      <c r="K88" s="22">
        <v>0</v>
      </c>
      <c r="L88" s="22">
        <v>43440</v>
      </c>
      <c r="M88" s="22">
        <v>0</v>
      </c>
      <c r="N88" s="22">
        <v>0</v>
      </c>
      <c r="O88" s="22">
        <v>6678788</v>
      </c>
      <c r="P88" s="22">
        <v>0</v>
      </c>
      <c r="Q88" s="22">
        <v>0</v>
      </c>
      <c r="R88" s="22">
        <v>0</v>
      </c>
      <c r="S88" s="22">
        <v>0</v>
      </c>
      <c r="T88" s="22">
        <v>9123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35113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12150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7239305</v>
      </c>
    </row>
    <row r="89" spans="1:42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104590</v>
      </c>
      <c r="G89" s="22">
        <v>0</v>
      </c>
      <c r="H89" s="22">
        <v>2466</v>
      </c>
      <c r="I89" s="22">
        <v>222295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5980764</v>
      </c>
      <c r="P89" s="22">
        <v>296351</v>
      </c>
      <c r="Q89" s="22">
        <v>0</v>
      </c>
      <c r="R89" s="22">
        <v>0</v>
      </c>
      <c r="S89" s="22">
        <v>0</v>
      </c>
      <c r="T89" s="22">
        <v>286540</v>
      </c>
      <c r="U89" s="22">
        <v>73822</v>
      </c>
      <c r="V89" s="22">
        <v>3853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46247</v>
      </c>
      <c r="AD89" s="22">
        <v>0</v>
      </c>
      <c r="AE89" s="22">
        <v>0</v>
      </c>
      <c r="AF89" s="22">
        <v>0</v>
      </c>
      <c r="AG89" s="22">
        <v>1778</v>
      </c>
      <c r="AH89" s="22">
        <v>0</v>
      </c>
      <c r="AI89" s="22">
        <v>77238</v>
      </c>
      <c r="AJ89" s="22">
        <v>13717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7109661</v>
      </c>
    </row>
    <row r="90" spans="1:42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1064855</v>
      </c>
      <c r="G90" s="22">
        <v>0</v>
      </c>
      <c r="H90" s="22">
        <v>0</v>
      </c>
      <c r="I90" s="22">
        <v>1021108</v>
      </c>
      <c r="J90" s="22">
        <v>0</v>
      </c>
      <c r="K90" s="22">
        <v>0</v>
      </c>
      <c r="L90" s="22">
        <v>66585</v>
      </c>
      <c r="M90" s="22">
        <v>5788</v>
      </c>
      <c r="N90" s="22">
        <v>0</v>
      </c>
      <c r="O90" s="22">
        <v>14093244</v>
      </c>
      <c r="P90" s="22">
        <v>0</v>
      </c>
      <c r="Q90" s="22">
        <v>0</v>
      </c>
      <c r="R90" s="22">
        <v>0</v>
      </c>
      <c r="S90" s="22">
        <v>0</v>
      </c>
      <c r="T90" s="22">
        <v>522101</v>
      </c>
      <c r="U90" s="22">
        <v>351908</v>
      </c>
      <c r="V90" s="22">
        <v>41984</v>
      </c>
      <c r="W90" s="22">
        <v>0</v>
      </c>
      <c r="X90" s="22">
        <v>3549</v>
      </c>
      <c r="Y90" s="22">
        <v>0</v>
      </c>
      <c r="Z90" s="22">
        <v>782</v>
      </c>
      <c r="AA90" s="22">
        <v>0</v>
      </c>
      <c r="AB90" s="22">
        <v>0</v>
      </c>
      <c r="AC90" s="22">
        <v>55203</v>
      </c>
      <c r="AD90" s="22">
        <v>0</v>
      </c>
      <c r="AE90" s="22">
        <v>0</v>
      </c>
      <c r="AF90" s="22">
        <v>0</v>
      </c>
      <c r="AG90" s="22">
        <v>0</v>
      </c>
      <c r="AH90" s="22">
        <v>792448</v>
      </c>
      <c r="AI90" s="22">
        <v>72985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18092540</v>
      </c>
    </row>
    <row r="91" spans="1:42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27522</v>
      </c>
      <c r="G91" s="22">
        <v>0</v>
      </c>
      <c r="H91" s="22">
        <v>0</v>
      </c>
      <c r="I91" s="22">
        <v>57156</v>
      </c>
      <c r="J91" s="22">
        <v>0</v>
      </c>
      <c r="K91" s="22">
        <v>0</v>
      </c>
      <c r="L91" s="22">
        <v>7494</v>
      </c>
      <c r="M91" s="22">
        <v>0</v>
      </c>
      <c r="N91" s="22">
        <v>0</v>
      </c>
      <c r="O91" s="22">
        <v>490708</v>
      </c>
      <c r="P91" s="22">
        <v>0</v>
      </c>
      <c r="Q91" s="22">
        <v>0</v>
      </c>
      <c r="R91" s="22">
        <v>15471</v>
      </c>
      <c r="S91" s="22">
        <v>0</v>
      </c>
      <c r="T91" s="22">
        <v>204016</v>
      </c>
      <c r="U91" s="22">
        <v>259993</v>
      </c>
      <c r="V91" s="22">
        <v>0</v>
      </c>
      <c r="W91" s="22">
        <v>0</v>
      </c>
      <c r="X91" s="22">
        <v>0</v>
      </c>
      <c r="Y91" s="22">
        <v>0</v>
      </c>
      <c r="Z91" s="22">
        <v>1372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362520</v>
      </c>
      <c r="AJ91" s="22">
        <v>0</v>
      </c>
      <c r="AK91" s="22">
        <v>0</v>
      </c>
      <c r="AL91" s="22">
        <v>7916</v>
      </c>
      <c r="AM91" s="22">
        <v>0</v>
      </c>
      <c r="AN91" s="22">
        <v>0</v>
      </c>
      <c r="AO91" s="22">
        <v>0</v>
      </c>
      <c r="AP91" s="22">
        <v>1434168</v>
      </c>
    </row>
    <row r="92" spans="1:42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14276</v>
      </c>
      <c r="F92" s="22">
        <v>54594</v>
      </c>
      <c r="G92" s="22">
        <v>0</v>
      </c>
      <c r="H92" s="22">
        <v>0</v>
      </c>
      <c r="I92" s="22">
        <v>248131</v>
      </c>
      <c r="J92" s="22">
        <v>0</v>
      </c>
      <c r="K92" s="22">
        <v>0</v>
      </c>
      <c r="L92" s="22">
        <v>109451</v>
      </c>
      <c r="M92" s="22">
        <v>0</v>
      </c>
      <c r="N92" s="22">
        <v>228667</v>
      </c>
      <c r="O92" s="22">
        <v>1544562</v>
      </c>
      <c r="P92" s="22">
        <v>0</v>
      </c>
      <c r="Q92" s="22">
        <v>254146</v>
      </c>
      <c r="R92" s="22">
        <v>92144</v>
      </c>
      <c r="S92" s="22">
        <v>0</v>
      </c>
      <c r="T92" s="22">
        <v>578145</v>
      </c>
      <c r="U92" s="22">
        <v>2010855</v>
      </c>
      <c r="V92" s="22">
        <v>384347</v>
      </c>
      <c r="W92" s="22">
        <v>1765</v>
      </c>
      <c r="X92" s="22">
        <v>64082</v>
      </c>
      <c r="Y92" s="22">
        <v>0</v>
      </c>
      <c r="Z92" s="22">
        <v>13068</v>
      </c>
      <c r="AA92" s="22">
        <v>0</v>
      </c>
      <c r="AB92" s="22">
        <v>8985</v>
      </c>
      <c r="AC92" s="22">
        <v>952</v>
      </c>
      <c r="AD92" s="22">
        <v>0</v>
      </c>
      <c r="AE92" s="22">
        <v>201151</v>
      </c>
      <c r="AF92" s="22">
        <v>77155</v>
      </c>
      <c r="AG92" s="22">
        <v>0</v>
      </c>
      <c r="AH92" s="22">
        <v>0</v>
      </c>
      <c r="AI92" s="22">
        <v>895228</v>
      </c>
      <c r="AJ92" s="22">
        <v>31480</v>
      </c>
      <c r="AK92" s="22">
        <v>0</v>
      </c>
      <c r="AL92" s="22">
        <v>405071</v>
      </c>
      <c r="AM92" s="22">
        <v>0</v>
      </c>
      <c r="AN92" s="22">
        <v>0</v>
      </c>
      <c r="AO92" s="22">
        <v>0</v>
      </c>
      <c r="AP92" s="22">
        <v>7218255</v>
      </c>
    </row>
    <row r="93" spans="1:42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64720</v>
      </c>
      <c r="G93" s="22">
        <v>0</v>
      </c>
      <c r="H93" s="22">
        <v>17082</v>
      </c>
      <c r="I93" s="22">
        <v>144004</v>
      </c>
      <c r="J93" s="22">
        <v>365</v>
      </c>
      <c r="K93" s="22">
        <v>0</v>
      </c>
      <c r="L93" s="22">
        <v>12501</v>
      </c>
      <c r="M93" s="22">
        <v>0</v>
      </c>
      <c r="N93" s="22">
        <v>205205</v>
      </c>
      <c r="O93" s="22">
        <v>268513</v>
      </c>
      <c r="P93" s="22">
        <v>5124</v>
      </c>
      <c r="Q93" s="22">
        <v>0</v>
      </c>
      <c r="R93" s="22">
        <v>24140</v>
      </c>
      <c r="S93" s="22">
        <v>0</v>
      </c>
      <c r="T93" s="22">
        <v>204621</v>
      </c>
      <c r="U93" s="22">
        <v>236670</v>
      </c>
      <c r="V93" s="22">
        <v>134530</v>
      </c>
      <c r="W93" s="22">
        <v>0</v>
      </c>
      <c r="X93" s="22">
        <v>0</v>
      </c>
      <c r="Y93" s="22">
        <v>0</v>
      </c>
      <c r="Z93" s="22">
        <v>719</v>
      </c>
      <c r="AA93" s="22">
        <v>0</v>
      </c>
      <c r="AB93" s="22">
        <v>0</v>
      </c>
      <c r="AC93" s="22">
        <v>760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629169</v>
      </c>
      <c r="AJ93" s="22">
        <v>18493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1966616</v>
      </c>
    </row>
    <row r="94" spans="1:42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14477</v>
      </c>
      <c r="G94" s="22">
        <v>0</v>
      </c>
      <c r="H94" s="22">
        <v>0</v>
      </c>
      <c r="I94" s="22">
        <v>4825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201094</v>
      </c>
      <c r="P94" s="22">
        <v>651</v>
      </c>
      <c r="Q94" s="22">
        <v>0</v>
      </c>
      <c r="R94" s="22">
        <v>0</v>
      </c>
      <c r="S94" s="22">
        <v>0</v>
      </c>
      <c r="T94" s="22">
        <v>45626</v>
      </c>
      <c r="U94" s="22">
        <v>92203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894</v>
      </c>
      <c r="AH94" s="22">
        <v>0</v>
      </c>
      <c r="AI94" s="22">
        <v>24825</v>
      </c>
      <c r="AJ94" s="22">
        <v>71844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456439</v>
      </c>
    </row>
    <row r="95" spans="1:42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18264</v>
      </c>
      <c r="G95" s="22">
        <v>0</v>
      </c>
      <c r="H95" s="22">
        <v>0</v>
      </c>
      <c r="I95" s="22">
        <v>12560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154975</v>
      </c>
      <c r="P95" s="22">
        <v>18774</v>
      </c>
      <c r="Q95" s="22">
        <v>0</v>
      </c>
      <c r="R95" s="22">
        <v>0</v>
      </c>
      <c r="S95" s="22">
        <v>0</v>
      </c>
      <c r="T95" s="22">
        <v>136584</v>
      </c>
      <c r="U95" s="22">
        <v>109981</v>
      </c>
      <c r="V95" s="22">
        <v>3217</v>
      </c>
      <c r="W95" s="22">
        <v>0</v>
      </c>
      <c r="X95" s="22">
        <v>0</v>
      </c>
      <c r="Y95" s="22">
        <v>0</v>
      </c>
      <c r="Z95" s="22">
        <v>604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79474</v>
      </c>
      <c r="AJ95" s="22">
        <v>11702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546135</v>
      </c>
    </row>
    <row r="96" spans="1:42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8476</v>
      </c>
      <c r="G96" s="22">
        <v>0</v>
      </c>
      <c r="H96" s="22">
        <v>0</v>
      </c>
      <c r="I96" s="22">
        <v>33567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364741</v>
      </c>
      <c r="P96" s="22">
        <v>0</v>
      </c>
      <c r="Q96" s="22">
        <v>0</v>
      </c>
      <c r="R96" s="22">
        <v>0</v>
      </c>
      <c r="S96" s="22">
        <v>0</v>
      </c>
      <c r="T96" s="22">
        <v>304249</v>
      </c>
      <c r="U96" s="22">
        <v>67700</v>
      </c>
      <c r="V96" s="22">
        <v>17484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263561</v>
      </c>
      <c r="AJ96" s="22">
        <v>817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1060595</v>
      </c>
    </row>
    <row r="97" spans="1:42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19178</v>
      </c>
      <c r="G97" s="22">
        <v>21965</v>
      </c>
      <c r="H97" s="22">
        <v>0</v>
      </c>
      <c r="I97" s="22">
        <v>34140</v>
      </c>
      <c r="J97" s="22">
        <v>1008</v>
      </c>
      <c r="K97" s="22">
        <v>0</v>
      </c>
      <c r="L97" s="22">
        <v>0</v>
      </c>
      <c r="M97" s="22">
        <v>0</v>
      </c>
      <c r="N97" s="22">
        <v>0</v>
      </c>
      <c r="O97" s="22">
        <v>206188</v>
      </c>
      <c r="P97" s="22">
        <v>0</v>
      </c>
      <c r="Q97" s="22">
        <v>0</v>
      </c>
      <c r="R97" s="22">
        <v>0</v>
      </c>
      <c r="S97" s="22">
        <v>0</v>
      </c>
      <c r="T97" s="22">
        <v>68377</v>
      </c>
      <c r="U97" s="22">
        <v>144055</v>
      </c>
      <c r="V97" s="22">
        <v>5843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61313</v>
      </c>
      <c r="AJ97" s="22">
        <v>4167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566234</v>
      </c>
    </row>
    <row r="98" spans="1:42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141707</v>
      </c>
      <c r="G98" s="22">
        <v>0</v>
      </c>
      <c r="H98" s="22">
        <v>102604</v>
      </c>
      <c r="I98" s="22">
        <v>135856</v>
      </c>
      <c r="J98" s="22">
        <v>0</v>
      </c>
      <c r="K98" s="22">
        <v>0</v>
      </c>
      <c r="L98" s="22">
        <v>8684</v>
      </c>
      <c r="M98" s="22">
        <v>0</v>
      </c>
      <c r="N98" s="22">
        <v>0</v>
      </c>
      <c r="O98" s="22">
        <v>2458529</v>
      </c>
      <c r="P98" s="22">
        <v>0</v>
      </c>
      <c r="Q98" s="22">
        <v>4542</v>
      </c>
      <c r="R98" s="22">
        <v>183230</v>
      </c>
      <c r="S98" s="22">
        <v>0</v>
      </c>
      <c r="T98" s="22">
        <v>878612</v>
      </c>
      <c r="U98" s="22">
        <v>392163</v>
      </c>
      <c r="V98" s="22">
        <v>1857</v>
      </c>
      <c r="W98" s="22">
        <v>0</v>
      </c>
      <c r="X98" s="22">
        <v>0</v>
      </c>
      <c r="Y98" s="22">
        <v>0</v>
      </c>
      <c r="Z98" s="22">
        <v>383</v>
      </c>
      <c r="AA98" s="22">
        <v>0</v>
      </c>
      <c r="AB98" s="22">
        <v>31799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1677004</v>
      </c>
      <c r="AJ98" s="22">
        <v>19750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6036720</v>
      </c>
    </row>
    <row r="99" spans="1:42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28360</v>
      </c>
      <c r="G99" s="22">
        <v>0</v>
      </c>
      <c r="H99" s="22">
        <v>0</v>
      </c>
      <c r="I99" s="22">
        <v>0</v>
      </c>
      <c r="J99" s="22">
        <v>363</v>
      </c>
      <c r="K99" s="22">
        <v>0</v>
      </c>
      <c r="L99" s="22">
        <v>0</v>
      </c>
      <c r="M99" s="22">
        <v>0</v>
      </c>
      <c r="N99" s="22">
        <v>0</v>
      </c>
      <c r="O99" s="22">
        <v>210337</v>
      </c>
      <c r="P99" s="22">
        <v>0</v>
      </c>
      <c r="Q99" s="22">
        <v>0</v>
      </c>
      <c r="R99" s="22">
        <v>10868</v>
      </c>
      <c r="S99" s="22">
        <v>0</v>
      </c>
      <c r="T99" s="22">
        <v>121422</v>
      </c>
      <c r="U99" s="22">
        <v>82069</v>
      </c>
      <c r="V99" s="22">
        <v>0</v>
      </c>
      <c r="W99" s="22">
        <v>0</v>
      </c>
      <c r="X99" s="22">
        <v>0</v>
      </c>
      <c r="Y99" s="22">
        <v>0</v>
      </c>
      <c r="Z99" s="22">
        <v>255</v>
      </c>
      <c r="AA99" s="22">
        <v>0</v>
      </c>
      <c r="AB99" s="22">
        <v>44940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67248</v>
      </c>
      <c r="AJ99" s="22">
        <v>0</v>
      </c>
      <c r="AK99" s="22">
        <v>0</v>
      </c>
      <c r="AL99" s="22">
        <v>0</v>
      </c>
      <c r="AM99" s="22">
        <v>0</v>
      </c>
      <c r="AN99" s="22">
        <v>50383</v>
      </c>
      <c r="AO99" s="22">
        <v>0</v>
      </c>
      <c r="AP99" s="22">
        <v>616245</v>
      </c>
    </row>
    <row r="100" spans="1:42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224397</v>
      </c>
      <c r="G100" s="22">
        <v>0</v>
      </c>
      <c r="H100" s="22">
        <v>133913</v>
      </c>
      <c r="I100" s="22">
        <v>99252</v>
      </c>
      <c r="J100" s="22">
        <v>0</v>
      </c>
      <c r="K100" s="22">
        <v>10407</v>
      </c>
      <c r="L100" s="22">
        <v>0</v>
      </c>
      <c r="M100" s="22">
        <v>0</v>
      </c>
      <c r="N100" s="22">
        <v>208007</v>
      </c>
      <c r="O100" s="22">
        <v>2964076</v>
      </c>
      <c r="P100" s="22">
        <v>0</v>
      </c>
      <c r="Q100" s="22">
        <v>0</v>
      </c>
      <c r="R100" s="22">
        <v>101582</v>
      </c>
      <c r="S100" s="22">
        <v>0</v>
      </c>
      <c r="T100" s="22">
        <v>391446</v>
      </c>
      <c r="U100" s="22">
        <v>888139</v>
      </c>
      <c r="V100" s="22">
        <v>7590</v>
      </c>
      <c r="W100" s="22">
        <v>0</v>
      </c>
      <c r="X100" s="22">
        <v>32761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685518</v>
      </c>
      <c r="AJ100" s="22">
        <v>15983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5763071</v>
      </c>
    </row>
    <row r="101" spans="1:42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111060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496948</v>
      </c>
      <c r="P101" s="22">
        <v>0</v>
      </c>
      <c r="Q101" s="22">
        <v>0</v>
      </c>
      <c r="R101" s="22">
        <v>0</v>
      </c>
      <c r="S101" s="22">
        <v>0</v>
      </c>
      <c r="T101" s="22">
        <v>260490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868498</v>
      </c>
    </row>
    <row r="102" spans="1:42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96213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218507</v>
      </c>
      <c r="P102" s="22">
        <v>0</v>
      </c>
      <c r="Q102" s="22">
        <v>0</v>
      </c>
      <c r="R102" s="22">
        <v>0</v>
      </c>
      <c r="S102" s="22">
        <v>0</v>
      </c>
      <c r="T102" s="22">
        <v>80579</v>
      </c>
      <c r="U102" s="22">
        <v>60279</v>
      </c>
      <c r="V102" s="22">
        <v>0</v>
      </c>
      <c r="W102" s="22">
        <v>405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24550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480533</v>
      </c>
    </row>
    <row r="103" spans="1:42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26574</v>
      </c>
      <c r="G103" s="22">
        <v>0</v>
      </c>
      <c r="H103" s="22">
        <v>0</v>
      </c>
      <c r="I103" s="22">
        <v>64132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274173</v>
      </c>
      <c r="P103" s="22">
        <v>0</v>
      </c>
      <c r="Q103" s="22">
        <v>0</v>
      </c>
      <c r="R103" s="22">
        <v>0</v>
      </c>
      <c r="S103" s="22">
        <v>0</v>
      </c>
      <c r="T103" s="22">
        <v>14073</v>
      </c>
      <c r="U103" s="22">
        <v>24245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1100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91994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496291</v>
      </c>
    </row>
    <row r="104" spans="1:42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30358</v>
      </c>
      <c r="G104" s="22">
        <v>0</v>
      </c>
      <c r="H104" s="22">
        <v>0</v>
      </c>
      <c r="I104" s="22">
        <v>138226</v>
      </c>
      <c r="J104" s="22">
        <v>181502</v>
      </c>
      <c r="K104" s="22">
        <v>0</v>
      </c>
      <c r="L104" s="22">
        <v>12258</v>
      </c>
      <c r="M104" s="22">
        <v>0</v>
      </c>
      <c r="N104" s="22">
        <v>14133</v>
      </c>
      <c r="O104" s="22">
        <v>358664</v>
      </c>
      <c r="P104" s="22">
        <v>0</v>
      </c>
      <c r="Q104" s="22">
        <v>27513</v>
      </c>
      <c r="R104" s="22">
        <v>0</v>
      </c>
      <c r="S104" s="22">
        <v>0</v>
      </c>
      <c r="T104" s="22">
        <v>214594</v>
      </c>
      <c r="U104" s="22">
        <v>73099</v>
      </c>
      <c r="V104" s="22">
        <v>0</v>
      </c>
      <c r="W104" s="22">
        <v>33839</v>
      </c>
      <c r="X104" s="22">
        <v>0</v>
      </c>
      <c r="Y104" s="22">
        <v>0</v>
      </c>
      <c r="Z104" s="22">
        <v>0</v>
      </c>
      <c r="AA104" s="22">
        <v>0</v>
      </c>
      <c r="AB104" s="22">
        <v>3341</v>
      </c>
      <c r="AC104" s="22">
        <v>403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243078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1331008</v>
      </c>
    </row>
    <row r="105" spans="1:42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44673</v>
      </c>
      <c r="G105" s="22">
        <v>0</v>
      </c>
      <c r="H105" s="22">
        <v>0</v>
      </c>
      <c r="I105" s="22">
        <v>15931</v>
      </c>
      <c r="J105" s="22">
        <v>0</v>
      </c>
      <c r="K105" s="22">
        <v>0</v>
      </c>
      <c r="L105" s="22">
        <v>38176</v>
      </c>
      <c r="M105" s="22">
        <v>0</v>
      </c>
      <c r="N105" s="22">
        <v>0</v>
      </c>
      <c r="O105" s="22">
        <v>507090</v>
      </c>
      <c r="P105" s="22">
        <v>0</v>
      </c>
      <c r="Q105" s="22">
        <v>0</v>
      </c>
      <c r="R105" s="22">
        <v>0</v>
      </c>
      <c r="S105" s="22">
        <v>0</v>
      </c>
      <c r="T105" s="22">
        <v>206030</v>
      </c>
      <c r="U105" s="22">
        <v>132116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112882</v>
      </c>
      <c r="AJ105" s="22">
        <v>12861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1069759</v>
      </c>
    </row>
    <row r="106" spans="1:42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485556</v>
      </c>
      <c r="G106" s="22">
        <v>0</v>
      </c>
      <c r="H106" s="22">
        <v>0</v>
      </c>
      <c r="I106" s="22">
        <v>292285</v>
      </c>
      <c r="J106" s="22">
        <v>35231</v>
      </c>
      <c r="K106" s="22">
        <v>0</v>
      </c>
      <c r="L106" s="22">
        <v>24425</v>
      </c>
      <c r="M106" s="22">
        <v>0</v>
      </c>
      <c r="N106" s="22">
        <v>0</v>
      </c>
      <c r="O106" s="22">
        <v>2282747</v>
      </c>
      <c r="P106" s="22">
        <v>0</v>
      </c>
      <c r="Q106" s="22">
        <v>0</v>
      </c>
      <c r="R106" s="22">
        <v>0</v>
      </c>
      <c r="S106" s="22">
        <v>0</v>
      </c>
      <c r="T106" s="22">
        <v>1089877</v>
      </c>
      <c r="U106" s="22">
        <v>1787121</v>
      </c>
      <c r="V106" s="22">
        <v>1502548</v>
      </c>
      <c r="W106" s="22">
        <v>0</v>
      </c>
      <c r="X106" s="22">
        <v>13947</v>
      </c>
      <c r="Y106" s="22">
        <v>0</v>
      </c>
      <c r="Z106" s="22">
        <v>2417</v>
      </c>
      <c r="AA106" s="22">
        <v>2866</v>
      </c>
      <c r="AB106" s="22">
        <v>0</v>
      </c>
      <c r="AC106" s="22">
        <v>2012</v>
      </c>
      <c r="AD106" s="22">
        <v>0</v>
      </c>
      <c r="AE106" s="22">
        <v>507506</v>
      </c>
      <c r="AF106" s="22">
        <v>0</v>
      </c>
      <c r="AG106" s="22">
        <v>0</v>
      </c>
      <c r="AH106" s="22">
        <v>0</v>
      </c>
      <c r="AI106" s="22">
        <v>2751286</v>
      </c>
      <c r="AJ106" s="22">
        <v>25580</v>
      </c>
      <c r="AK106" s="22">
        <v>0</v>
      </c>
      <c r="AL106" s="22">
        <v>178431</v>
      </c>
      <c r="AM106" s="22">
        <v>0</v>
      </c>
      <c r="AN106" s="22">
        <v>0</v>
      </c>
      <c r="AO106" s="22">
        <v>0</v>
      </c>
      <c r="AP106" s="22">
        <v>10983835</v>
      </c>
    </row>
    <row r="107" spans="1:42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18517</v>
      </c>
      <c r="G107" s="22">
        <v>0</v>
      </c>
      <c r="H107" s="22">
        <v>0</v>
      </c>
      <c r="I107" s="22">
        <v>2472</v>
      </c>
      <c r="J107" s="22">
        <v>0</v>
      </c>
      <c r="K107" s="22">
        <v>4581</v>
      </c>
      <c r="L107" s="22">
        <v>13321</v>
      </c>
      <c r="M107" s="22">
        <v>0</v>
      </c>
      <c r="N107" s="22">
        <v>0</v>
      </c>
      <c r="O107" s="22">
        <v>733355</v>
      </c>
      <c r="P107" s="22">
        <v>0</v>
      </c>
      <c r="Q107" s="22">
        <v>0</v>
      </c>
      <c r="R107" s="22">
        <v>0</v>
      </c>
      <c r="S107" s="22">
        <v>0</v>
      </c>
      <c r="T107" s="22">
        <v>391983</v>
      </c>
      <c r="U107" s="22">
        <v>449383</v>
      </c>
      <c r="V107" s="22">
        <v>10577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490367</v>
      </c>
      <c r="AJ107" s="22">
        <v>34009</v>
      </c>
      <c r="AK107" s="22">
        <v>0</v>
      </c>
      <c r="AL107" s="22">
        <v>0</v>
      </c>
      <c r="AM107" s="22">
        <v>0</v>
      </c>
      <c r="AN107" s="22">
        <v>485730</v>
      </c>
      <c r="AO107" s="22">
        <v>0</v>
      </c>
      <c r="AP107" s="22">
        <v>2634295</v>
      </c>
    </row>
    <row r="108" spans="1:42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167488</v>
      </c>
      <c r="G108" s="22">
        <v>0</v>
      </c>
      <c r="H108" s="22">
        <v>0</v>
      </c>
      <c r="I108" s="22">
        <v>92667</v>
      </c>
      <c r="J108" s="22">
        <v>1125</v>
      </c>
      <c r="K108" s="22">
        <v>0</v>
      </c>
      <c r="L108" s="22">
        <v>19342</v>
      </c>
      <c r="M108" s="22">
        <v>0</v>
      </c>
      <c r="N108" s="22">
        <v>0</v>
      </c>
      <c r="O108" s="22">
        <v>1274904</v>
      </c>
      <c r="P108" s="22">
        <v>0</v>
      </c>
      <c r="Q108" s="22">
        <v>0</v>
      </c>
      <c r="R108" s="22">
        <v>76201</v>
      </c>
      <c r="S108" s="22">
        <v>0</v>
      </c>
      <c r="T108" s="22">
        <v>125422</v>
      </c>
      <c r="U108" s="22">
        <v>173890</v>
      </c>
      <c r="V108" s="22">
        <v>7111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4256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246023</v>
      </c>
      <c r="AJ108" s="22">
        <v>28485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2216914</v>
      </c>
    </row>
    <row r="109" spans="1:42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14487</v>
      </c>
      <c r="G109" s="22">
        <v>0</v>
      </c>
      <c r="H109" s="22">
        <v>0</v>
      </c>
      <c r="I109" s="22">
        <v>119927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129241</v>
      </c>
      <c r="P109" s="22">
        <v>916</v>
      </c>
      <c r="Q109" s="22">
        <v>0</v>
      </c>
      <c r="R109" s="22">
        <v>0</v>
      </c>
      <c r="S109" s="22">
        <v>0</v>
      </c>
      <c r="T109" s="22">
        <v>118778</v>
      </c>
      <c r="U109" s="22">
        <v>29216</v>
      </c>
      <c r="V109" s="22">
        <v>17990</v>
      </c>
      <c r="W109" s="22">
        <v>0</v>
      </c>
      <c r="X109" s="22">
        <v>0</v>
      </c>
      <c r="Y109" s="22">
        <v>0</v>
      </c>
      <c r="Z109" s="22">
        <v>3453</v>
      </c>
      <c r="AA109" s="22">
        <v>1642</v>
      </c>
      <c r="AB109" s="22">
        <v>0</v>
      </c>
      <c r="AC109" s="22">
        <v>201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83414</v>
      </c>
      <c r="AJ109" s="22">
        <v>2600</v>
      </c>
      <c r="AK109" s="22">
        <v>0</v>
      </c>
      <c r="AL109" s="22">
        <v>0</v>
      </c>
      <c r="AM109" s="22">
        <v>25999</v>
      </c>
      <c r="AN109" s="22">
        <v>0</v>
      </c>
      <c r="AO109" s="22">
        <v>0</v>
      </c>
      <c r="AP109" s="22">
        <v>547864</v>
      </c>
    </row>
    <row r="110" spans="1:42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132877</v>
      </c>
      <c r="G110" s="22">
        <v>0</v>
      </c>
      <c r="H110" s="22">
        <v>0</v>
      </c>
      <c r="I110" s="22">
        <v>25368</v>
      </c>
      <c r="J110" s="22">
        <v>0</v>
      </c>
      <c r="K110" s="22">
        <v>0</v>
      </c>
      <c r="L110" s="22">
        <v>12370</v>
      </c>
      <c r="M110" s="22">
        <v>0</v>
      </c>
      <c r="N110" s="22">
        <v>98272</v>
      </c>
      <c r="O110" s="22">
        <v>305853</v>
      </c>
      <c r="P110" s="22">
        <v>0</v>
      </c>
      <c r="Q110" s="22">
        <v>0</v>
      </c>
      <c r="R110" s="22">
        <v>252613</v>
      </c>
      <c r="S110" s="22">
        <v>0</v>
      </c>
      <c r="T110" s="22">
        <v>335418</v>
      </c>
      <c r="U110" s="22">
        <v>362857</v>
      </c>
      <c r="V110" s="22">
        <v>12721</v>
      </c>
      <c r="W110" s="22">
        <v>0</v>
      </c>
      <c r="X110" s="22">
        <v>0</v>
      </c>
      <c r="Y110" s="22">
        <v>0</v>
      </c>
      <c r="Z110" s="22">
        <v>424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291090</v>
      </c>
      <c r="AJ110" s="22">
        <v>51994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1881857</v>
      </c>
    </row>
    <row r="111" spans="1:42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20150</v>
      </c>
      <c r="G111" s="22">
        <v>0</v>
      </c>
      <c r="H111" s="22">
        <v>0</v>
      </c>
      <c r="I111" s="22">
        <v>201694</v>
      </c>
      <c r="J111" s="22">
        <v>10144</v>
      </c>
      <c r="K111" s="22">
        <v>0</v>
      </c>
      <c r="L111" s="22">
        <v>2057</v>
      </c>
      <c r="M111" s="22">
        <v>0</v>
      </c>
      <c r="N111" s="22">
        <v>218508</v>
      </c>
      <c r="O111" s="22">
        <v>1170066</v>
      </c>
      <c r="P111" s="22">
        <v>0</v>
      </c>
      <c r="Q111" s="22">
        <v>0</v>
      </c>
      <c r="R111" s="22">
        <v>409359</v>
      </c>
      <c r="S111" s="22">
        <v>0</v>
      </c>
      <c r="T111" s="22">
        <v>349631</v>
      </c>
      <c r="U111" s="22">
        <v>566379</v>
      </c>
      <c r="V111" s="22">
        <v>0</v>
      </c>
      <c r="W111" s="22">
        <v>0</v>
      </c>
      <c r="X111" s="22">
        <v>0</v>
      </c>
      <c r="Y111" s="22">
        <v>0</v>
      </c>
      <c r="Z111" s="22">
        <v>751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405980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3354719</v>
      </c>
    </row>
    <row r="112" spans="1:42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1042220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1042220</v>
      </c>
    </row>
    <row r="113" spans="1:42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645953</v>
      </c>
      <c r="G113" s="22">
        <v>0</v>
      </c>
      <c r="H113" s="22">
        <v>0</v>
      </c>
      <c r="I113" s="22">
        <v>274724</v>
      </c>
      <c r="J113" s="22">
        <v>0</v>
      </c>
      <c r="K113" s="22">
        <v>0</v>
      </c>
      <c r="L113" s="22">
        <v>0</v>
      </c>
      <c r="M113" s="22">
        <v>0</v>
      </c>
      <c r="N113" s="22">
        <v>144188</v>
      </c>
      <c r="O113" s="22">
        <v>2807076</v>
      </c>
      <c r="P113" s="22">
        <v>0</v>
      </c>
      <c r="Q113" s="22">
        <v>0</v>
      </c>
      <c r="R113" s="22">
        <v>797927</v>
      </c>
      <c r="S113" s="22">
        <v>0</v>
      </c>
      <c r="T113" s="22">
        <v>1952140</v>
      </c>
      <c r="U113" s="22">
        <v>1329597</v>
      </c>
      <c r="V113" s="22">
        <v>135259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17910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2901381</v>
      </c>
      <c r="AJ113" s="22">
        <v>954107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11960262</v>
      </c>
    </row>
    <row r="114" spans="1:42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19253</v>
      </c>
      <c r="G114" s="22">
        <v>0</v>
      </c>
      <c r="H114" s="22">
        <v>0</v>
      </c>
      <c r="I114" s="22">
        <v>36325</v>
      </c>
      <c r="J114" s="22">
        <v>388</v>
      </c>
      <c r="K114" s="22">
        <v>7616</v>
      </c>
      <c r="L114" s="22">
        <v>0</v>
      </c>
      <c r="M114" s="22">
        <v>0</v>
      </c>
      <c r="N114" s="22">
        <v>34441</v>
      </c>
      <c r="O114" s="22">
        <v>179549</v>
      </c>
      <c r="P114" s="22">
        <v>745</v>
      </c>
      <c r="Q114" s="22">
        <v>0</v>
      </c>
      <c r="R114" s="22">
        <v>0</v>
      </c>
      <c r="S114" s="22">
        <v>0</v>
      </c>
      <c r="T114" s="22">
        <v>82946</v>
      </c>
      <c r="U114" s="22">
        <v>22898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1005</v>
      </c>
      <c r="AE114" s="22">
        <v>0</v>
      </c>
      <c r="AF114" s="22">
        <v>0</v>
      </c>
      <c r="AG114" s="22">
        <v>0</v>
      </c>
      <c r="AH114" s="22">
        <v>0</v>
      </c>
      <c r="AI114" s="22">
        <v>87236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472402</v>
      </c>
    </row>
    <row r="115" spans="1:42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96413</v>
      </c>
      <c r="G115" s="22">
        <v>0</v>
      </c>
      <c r="H115" s="22">
        <v>0</v>
      </c>
      <c r="I115" s="22">
        <v>148319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738900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542993</v>
      </c>
      <c r="V115" s="22">
        <v>8841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282373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1817839</v>
      </c>
    </row>
    <row r="116" spans="1:42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9052</v>
      </c>
      <c r="G116" s="22">
        <v>0</v>
      </c>
      <c r="H116" s="22">
        <v>0</v>
      </c>
      <c r="I116" s="22">
        <v>2138</v>
      </c>
      <c r="J116" s="22">
        <v>0</v>
      </c>
      <c r="K116" s="22">
        <v>0</v>
      </c>
      <c r="L116" s="22">
        <v>0</v>
      </c>
      <c r="M116" s="22">
        <v>0</v>
      </c>
      <c r="N116" s="22">
        <v>55296</v>
      </c>
      <c r="O116" s="22">
        <v>60224</v>
      </c>
      <c r="P116" s="22">
        <v>0</v>
      </c>
      <c r="Q116" s="22">
        <v>0</v>
      </c>
      <c r="R116" s="22">
        <v>5111</v>
      </c>
      <c r="S116" s="22">
        <v>0</v>
      </c>
      <c r="T116" s="22">
        <v>122879</v>
      </c>
      <c r="U116" s="22">
        <v>116202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75333</v>
      </c>
      <c r="AJ116" s="22">
        <v>2743</v>
      </c>
      <c r="AK116" s="22">
        <v>0</v>
      </c>
      <c r="AL116" s="22">
        <v>0</v>
      </c>
      <c r="AM116" s="22">
        <v>21738</v>
      </c>
      <c r="AN116" s="22">
        <v>0</v>
      </c>
      <c r="AO116" s="22">
        <v>0</v>
      </c>
      <c r="AP116" s="22">
        <v>470716</v>
      </c>
    </row>
    <row r="117" spans="1:42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286092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156437</v>
      </c>
      <c r="N117" s="22">
        <v>0</v>
      </c>
      <c r="O117" s="22">
        <v>1100095</v>
      </c>
      <c r="P117" s="22">
        <v>0</v>
      </c>
      <c r="Q117" s="22">
        <v>0</v>
      </c>
      <c r="R117" s="22">
        <v>0</v>
      </c>
      <c r="S117" s="22">
        <v>0</v>
      </c>
      <c r="T117" s="22">
        <v>280580</v>
      </c>
      <c r="U117" s="22">
        <v>800606</v>
      </c>
      <c r="V117" s="22">
        <v>20137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542750</v>
      </c>
      <c r="AJ117" s="22">
        <v>0</v>
      </c>
      <c r="AK117" s="22">
        <v>0</v>
      </c>
      <c r="AL117" s="22">
        <v>56307</v>
      </c>
      <c r="AM117" s="22">
        <v>81000</v>
      </c>
      <c r="AN117" s="22">
        <v>0</v>
      </c>
      <c r="AO117" s="22">
        <v>0</v>
      </c>
      <c r="AP117" s="22">
        <v>3324004</v>
      </c>
    </row>
    <row r="118" spans="1:42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62352</v>
      </c>
      <c r="G118" s="22">
        <v>0</v>
      </c>
      <c r="H118" s="22">
        <v>31402</v>
      </c>
      <c r="I118" s="22">
        <v>193485</v>
      </c>
      <c r="J118" s="22">
        <v>0</v>
      </c>
      <c r="K118" s="22">
        <v>0</v>
      </c>
      <c r="L118" s="22">
        <v>13128</v>
      </c>
      <c r="M118" s="22">
        <v>0</v>
      </c>
      <c r="N118" s="22">
        <v>0</v>
      </c>
      <c r="O118" s="22">
        <v>904555</v>
      </c>
      <c r="P118" s="22">
        <v>0</v>
      </c>
      <c r="Q118" s="22">
        <v>0</v>
      </c>
      <c r="R118" s="22">
        <v>0</v>
      </c>
      <c r="S118" s="22">
        <v>0</v>
      </c>
      <c r="T118" s="22">
        <v>117769</v>
      </c>
      <c r="U118" s="22">
        <v>533381</v>
      </c>
      <c r="V118" s="22">
        <v>3864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376468</v>
      </c>
      <c r="AJ118" s="22">
        <v>10180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2246584</v>
      </c>
    </row>
    <row r="119" spans="1:42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206260</v>
      </c>
      <c r="G119" s="22">
        <v>0</v>
      </c>
      <c r="H119" s="22">
        <v>0</v>
      </c>
      <c r="I119" s="22">
        <v>22496</v>
      </c>
      <c r="J119" s="22">
        <v>0</v>
      </c>
      <c r="K119" s="22">
        <v>0</v>
      </c>
      <c r="L119" s="22">
        <v>0</v>
      </c>
      <c r="M119" s="22">
        <v>0</v>
      </c>
      <c r="N119" s="22">
        <v>504733</v>
      </c>
      <c r="O119" s="22">
        <v>2709614</v>
      </c>
      <c r="P119" s="22">
        <v>90661</v>
      </c>
      <c r="Q119" s="22">
        <v>0</v>
      </c>
      <c r="R119" s="22">
        <v>34316</v>
      </c>
      <c r="S119" s="22">
        <v>0</v>
      </c>
      <c r="T119" s="22">
        <v>1669023</v>
      </c>
      <c r="U119" s="22">
        <v>680375</v>
      </c>
      <c r="V119" s="22">
        <v>199294</v>
      </c>
      <c r="W119" s="22">
        <v>0</v>
      </c>
      <c r="X119" s="22">
        <v>0</v>
      </c>
      <c r="Y119" s="22">
        <v>0</v>
      </c>
      <c r="Z119" s="22">
        <v>0</v>
      </c>
      <c r="AA119" s="22">
        <v>334428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260713</v>
      </c>
      <c r="AH119" s="22">
        <v>0</v>
      </c>
      <c r="AI119" s="22">
        <v>883491</v>
      </c>
      <c r="AJ119" s="22">
        <v>30274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7625678</v>
      </c>
    </row>
    <row r="120" spans="1:42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150821</v>
      </c>
      <c r="G120" s="22">
        <v>0</v>
      </c>
      <c r="H120" s="22">
        <v>30132</v>
      </c>
      <c r="I120" s="22">
        <v>160060</v>
      </c>
      <c r="J120" s="22">
        <v>5311</v>
      </c>
      <c r="K120" s="22">
        <v>0</v>
      </c>
      <c r="L120" s="22">
        <v>0</v>
      </c>
      <c r="M120" s="22">
        <v>0</v>
      </c>
      <c r="N120" s="22">
        <v>0</v>
      </c>
      <c r="O120" s="22">
        <v>1192968</v>
      </c>
      <c r="P120" s="22">
        <v>6593</v>
      </c>
      <c r="Q120" s="22">
        <v>0</v>
      </c>
      <c r="R120" s="22">
        <v>0</v>
      </c>
      <c r="S120" s="22">
        <v>0</v>
      </c>
      <c r="T120" s="22">
        <v>1275856</v>
      </c>
      <c r="U120" s="22">
        <v>694047</v>
      </c>
      <c r="V120" s="22">
        <v>0</v>
      </c>
      <c r="W120" s="22">
        <v>0</v>
      </c>
      <c r="X120" s="22">
        <v>398</v>
      </c>
      <c r="Y120" s="22">
        <v>0</v>
      </c>
      <c r="Z120" s="22">
        <v>5441</v>
      </c>
      <c r="AA120" s="22">
        <v>0</v>
      </c>
      <c r="AB120" s="22">
        <v>0</v>
      </c>
      <c r="AC120" s="22">
        <v>0</v>
      </c>
      <c r="AD120" s="22">
        <v>12688</v>
      </c>
      <c r="AE120" s="22">
        <v>91212</v>
      </c>
      <c r="AF120" s="22">
        <v>0</v>
      </c>
      <c r="AG120" s="22">
        <v>0</v>
      </c>
      <c r="AH120" s="22">
        <v>0</v>
      </c>
      <c r="AI120" s="22">
        <v>378254</v>
      </c>
      <c r="AJ120" s="22">
        <v>1360791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5364572</v>
      </c>
    </row>
    <row r="121" spans="1:42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16305</v>
      </c>
      <c r="G121" s="22">
        <v>0</v>
      </c>
      <c r="H121" s="22">
        <v>0</v>
      </c>
      <c r="I121" s="22">
        <v>16568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266842</v>
      </c>
      <c r="P121" s="22">
        <v>0</v>
      </c>
      <c r="Q121" s="22">
        <v>0</v>
      </c>
      <c r="R121" s="22">
        <v>0</v>
      </c>
      <c r="S121" s="22">
        <v>0</v>
      </c>
      <c r="T121" s="22">
        <v>77570</v>
      </c>
      <c r="U121" s="22">
        <v>79250</v>
      </c>
      <c r="V121" s="22">
        <v>8297</v>
      </c>
      <c r="W121" s="22">
        <v>0</v>
      </c>
      <c r="X121" s="22">
        <v>0</v>
      </c>
      <c r="Y121" s="22">
        <v>0</v>
      </c>
      <c r="Z121" s="22">
        <v>856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81060</v>
      </c>
      <c r="AJ121" s="22">
        <v>34655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581403</v>
      </c>
    </row>
    <row r="122" spans="1:42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23062</v>
      </c>
      <c r="G122" s="22">
        <v>0</v>
      </c>
      <c r="H122" s="22">
        <v>0</v>
      </c>
      <c r="I122" s="22">
        <v>86274</v>
      </c>
      <c r="J122" s="22">
        <v>0</v>
      </c>
      <c r="K122" s="22">
        <v>0</v>
      </c>
      <c r="L122" s="22">
        <v>0</v>
      </c>
      <c r="M122" s="22">
        <v>0</v>
      </c>
      <c r="N122" s="22">
        <v>447628</v>
      </c>
      <c r="O122" s="22">
        <v>1238828</v>
      </c>
      <c r="P122" s="22">
        <v>234259</v>
      </c>
      <c r="Q122" s="22">
        <v>0</v>
      </c>
      <c r="R122" s="22">
        <v>0</v>
      </c>
      <c r="S122" s="22">
        <v>0</v>
      </c>
      <c r="T122" s="22">
        <v>639016</v>
      </c>
      <c r="U122" s="22">
        <v>623196</v>
      </c>
      <c r="V122" s="22">
        <v>215046</v>
      </c>
      <c r="W122" s="22">
        <v>0</v>
      </c>
      <c r="X122" s="22">
        <v>0</v>
      </c>
      <c r="Y122" s="22">
        <v>0</v>
      </c>
      <c r="Z122" s="22">
        <v>4987</v>
      </c>
      <c r="AA122" s="22">
        <v>88783</v>
      </c>
      <c r="AB122" s="22">
        <v>620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457039</v>
      </c>
      <c r="AJ122" s="22">
        <v>87226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4145964</v>
      </c>
    </row>
    <row r="123" spans="1:42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8949</v>
      </c>
      <c r="G123" s="22">
        <v>0</v>
      </c>
      <c r="H123" s="22">
        <v>0</v>
      </c>
      <c r="I123" s="22">
        <v>36393</v>
      </c>
      <c r="J123" s="22">
        <v>0</v>
      </c>
      <c r="K123" s="22">
        <v>0</v>
      </c>
      <c r="L123" s="22">
        <v>0</v>
      </c>
      <c r="M123" s="22">
        <v>0</v>
      </c>
      <c r="N123" s="22">
        <v>8121</v>
      </c>
      <c r="O123" s="22">
        <v>351365</v>
      </c>
      <c r="P123" s="22">
        <v>160403</v>
      </c>
      <c r="Q123" s="22">
        <v>0</v>
      </c>
      <c r="R123" s="22">
        <v>65147</v>
      </c>
      <c r="S123" s="22">
        <v>0</v>
      </c>
      <c r="T123" s="22">
        <v>170597</v>
      </c>
      <c r="U123" s="22">
        <v>93788</v>
      </c>
      <c r="V123" s="22">
        <v>3000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12741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88285</v>
      </c>
      <c r="AJ123" s="22">
        <v>4030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1002819</v>
      </c>
    </row>
    <row r="124" spans="1:42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12548</v>
      </c>
      <c r="G124" s="22">
        <v>0</v>
      </c>
      <c r="H124" s="22">
        <v>0</v>
      </c>
      <c r="I124" s="22">
        <v>103004</v>
      </c>
      <c r="J124" s="22">
        <v>0</v>
      </c>
      <c r="K124" s="22">
        <v>0</v>
      </c>
      <c r="L124" s="22">
        <v>5369</v>
      </c>
      <c r="M124" s="22">
        <v>0</v>
      </c>
      <c r="N124" s="22">
        <v>106089</v>
      </c>
      <c r="O124" s="22">
        <v>476540</v>
      </c>
      <c r="P124" s="22">
        <v>0</v>
      </c>
      <c r="Q124" s="22">
        <v>0</v>
      </c>
      <c r="R124" s="22">
        <v>30156</v>
      </c>
      <c r="S124" s="22">
        <v>0</v>
      </c>
      <c r="T124" s="22">
        <v>645389</v>
      </c>
      <c r="U124" s="22">
        <v>146539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17845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419520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1962999</v>
      </c>
    </row>
    <row r="125" spans="1:42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8599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21311</v>
      </c>
      <c r="O125" s="22">
        <v>193978</v>
      </c>
      <c r="P125" s="22">
        <v>0</v>
      </c>
      <c r="Q125" s="22">
        <v>0</v>
      </c>
      <c r="R125" s="22">
        <v>15222</v>
      </c>
      <c r="S125" s="22">
        <v>0</v>
      </c>
      <c r="T125" s="22">
        <v>39687</v>
      </c>
      <c r="U125" s="22">
        <v>24415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632</v>
      </c>
      <c r="AB125" s="22">
        <v>0</v>
      </c>
      <c r="AC125" s="22">
        <v>680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157813</v>
      </c>
      <c r="AJ125" s="22">
        <v>923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463260</v>
      </c>
    </row>
    <row r="126" spans="1:42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66655</v>
      </c>
      <c r="G126" s="22">
        <v>0</v>
      </c>
      <c r="H126" s="22">
        <v>0</v>
      </c>
      <c r="I126" s="22">
        <v>27461</v>
      </c>
      <c r="J126" s="22">
        <v>0</v>
      </c>
      <c r="K126" s="22">
        <v>0</v>
      </c>
      <c r="L126" s="22">
        <v>7503</v>
      </c>
      <c r="M126" s="22">
        <v>0</v>
      </c>
      <c r="N126" s="22">
        <v>0</v>
      </c>
      <c r="O126" s="22">
        <v>704801</v>
      </c>
      <c r="P126" s="22">
        <v>0</v>
      </c>
      <c r="Q126" s="22">
        <v>0</v>
      </c>
      <c r="R126" s="22">
        <v>0</v>
      </c>
      <c r="S126" s="22">
        <v>0</v>
      </c>
      <c r="T126" s="22">
        <v>346999</v>
      </c>
      <c r="U126" s="22">
        <v>345346</v>
      </c>
      <c r="V126" s="22">
        <v>19046</v>
      </c>
      <c r="W126" s="22">
        <v>0</v>
      </c>
      <c r="X126" s="22">
        <v>0</v>
      </c>
      <c r="Y126" s="22">
        <v>0</v>
      </c>
      <c r="Z126" s="22">
        <v>14211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266247</v>
      </c>
      <c r="AJ126" s="22">
        <v>93809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1892078</v>
      </c>
    </row>
    <row r="127" spans="1:42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69954</v>
      </c>
      <c r="G127" s="22">
        <v>0</v>
      </c>
      <c r="H127" s="22">
        <v>0</v>
      </c>
      <c r="I127" s="22">
        <v>38126</v>
      </c>
      <c r="J127" s="22">
        <v>0</v>
      </c>
      <c r="K127" s="22">
        <v>0</v>
      </c>
      <c r="L127" s="22">
        <v>0</v>
      </c>
      <c r="M127" s="22">
        <v>0</v>
      </c>
      <c r="N127" s="22">
        <v>178317</v>
      </c>
      <c r="O127" s="22">
        <v>411233</v>
      </c>
      <c r="P127" s="22">
        <v>0</v>
      </c>
      <c r="Q127" s="22">
        <v>0</v>
      </c>
      <c r="R127" s="22">
        <v>0</v>
      </c>
      <c r="S127" s="22">
        <v>0</v>
      </c>
      <c r="T127" s="22">
        <v>113893</v>
      </c>
      <c r="U127" s="22">
        <v>219819</v>
      </c>
      <c r="V127" s="22">
        <v>0</v>
      </c>
      <c r="W127" s="22">
        <v>0</v>
      </c>
      <c r="X127" s="22">
        <v>0</v>
      </c>
      <c r="Y127" s="22">
        <v>0</v>
      </c>
      <c r="Z127" s="22">
        <v>8332</v>
      </c>
      <c r="AA127" s="22">
        <v>0</v>
      </c>
      <c r="AB127" s="22">
        <v>37882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307635</v>
      </c>
      <c r="AJ127" s="22">
        <v>156314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1541505</v>
      </c>
    </row>
    <row r="128" spans="1:42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30967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46780</v>
      </c>
      <c r="N128" s="22">
        <v>0</v>
      </c>
      <c r="O128" s="22">
        <v>634275</v>
      </c>
      <c r="P128" s="22">
        <v>0</v>
      </c>
      <c r="Q128" s="22">
        <v>0</v>
      </c>
      <c r="R128" s="22">
        <v>0</v>
      </c>
      <c r="S128" s="22">
        <v>0</v>
      </c>
      <c r="T128" s="22">
        <v>143679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394478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1250179</v>
      </c>
    </row>
    <row r="129" spans="1:42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55967</v>
      </c>
      <c r="G129" s="22">
        <v>0</v>
      </c>
      <c r="H129" s="22">
        <v>0</v>
      </c>
      <c r="I129" s="22">
        <v>181656</v>
      </c>
      <c r="J129" s="22">
        <v>523</v>
      </c>
      <c r="K129" s="22">
        <v>0</v>
      </c>
      <c r="L129" s="22">
        <v>1417</v>
      </c>
      <c r="M129" s="22">
        <v>0</v>
      </c>
      <c r="N129" s="22">
        <v>106810</v>
      </c>
      <c r="O129" s="22">
        <v>224143</v>
      </c>
      <c r="P129" s="22">
        <v>37314</v>
      </c>
      <c r="Q129" s="22">
        <v>0</v>
      </c>
      <c r="R129" s="22">
        <v>15467</v>
      </c>
      <c r="S129" s="22">
        <v>0</v>
      </c>
      <c r="T129" s="22">
        <v>84378</v>
      </c>
      <c r="U129" s="22">
        <v>91329</v>
      </c>
      <c r="V129" s="22">
        <v>0</v>
      </c>
      <c r="W129" s="22">
        <v>0</v>
      </c>
      <c r="X129" s="22">
        <v>0</v>
      </c>
      <c r="Y129" s="22">
        <v>0</v>
      </c>
      <c r="Z129" s="22">
        <v>1988</v>
      </c>
      <c r="AA129" s="22">
        <v>0</v>
      </c>
      <c r="AB129" s="22">
        <v>0</v>
      </c>
      <c r="AC129" s="22">
        <v>15017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308310</v>
      </c>
      <c r="AJ129" s="22">
        <v>26608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1150927</v>
      </c>
    </row>
    <row r="130" spans="1:42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17218</v>
      </c>
      <c r="G130" s="22">
        <v>0</v>
      </c>
      <c r="H130" s="22">
        <v>0</v>
      </c>
      <c r="I130" s="22">
        <v>1795</v>
      </c>
      <c r="J130" s="22">
        <v>0</v>
      </c>
      <c r="K130" s="22">
        <v>0</v>
      </c>
      <c r="L130" s="22">
        <v>0</v>
      </c>
      <c r="M130" s="22">
        <v>0</v>
      </c>
      <c r="N130" s="22">
        <v>14338</v>
      </c>
      <c r="O130" s="22">
        <v>77504</v>
      </c>
      <c r="P130" s="22">
        <v>19538</v>
      </c>
      <c r="Q130" s="22">
        <v>0</v>
      </c>
      <c r="R130" s="22">
        <v>1709</v>
      </c>
      <c r="S130" s="22">
        <v>0</v>
      </c>
      <c r="T130" s="22">
        <v>77882</v>
      </c>
      <c r="U130" s="22">
        <v>55529</v>
      </c>
      <c r="V130" s="22">
        <v>0</v>
      </c>
      <c r="W130" s="22">
        <v>0</v>
      </c>
      <c r="X130" s="22">
        <v>0</v>
      </c>
      <c r="Y130" s="22">
        <v>0</v>
      </c>
      <c r="Z130" s="22">
        <v>1848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11893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279254</v>
      </c>
    </row>
    <row r="131" spans="1:42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76343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164789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754693</v>
      </c>
      <c r="T131" s="22">
        <v>0</v>
      </c>
      <c r="U131" s="22">
        <v>0</v>
      </c>
      <c r="V131" s="22">
        <v>0</v>
      </c>
      <c r="W131" s="22">
        <v>897522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11057</v>
      </c>
      <c r="AH131" s="22">
        <v>0</v>
      </c>
      <c r="AI131" s="22">
        <v>0</v>
      </c>
      <c r="AJ131" s="22">
        <v>0</v>
      </c>
      <c r="AK131" s="22">
        <v>0</v>
      </c>
      <c r="AL131" s="22">
        <v>350169</v>
      </c>
      <c r="AM131" s="22">
        <v>0</v>
      </c>
      <c r="AN131" s="22">
        <v>0</v>
      </c>
      <c r="AO131" s="22">
        <v>0</v>
      </c>
      <c r="AP131" s="22">
        <v>2254573</v>
      </c>
    </row>
    <row r="132" spans="1:42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251699</v>
      </c>
      <c r="G132" s="22">
        <v>0</v>
      </c>
      <c r="H132" s="22">
        <v>48642</v>
      </c>
      <c r="I132" s="22">
        <v>421794</v>
      </c>
      <c r="J132" s="22">
        <v>0</v>
      </c>
      <c r="K132" s="22">
        <v>0</v>
      </c>
      <c r="L132" s="22">
        <v>18092</v>
      </c>
      <c r="M132" s="22">
        <v>23810</v>
      </c>
      <c r="N132" s="22">
        <v>0</v>
      </c>
      <c r="O132" s="22">
        <v>3395941</v>
      </c>
      <c r="P132" s="22">
        <v>0</v>
      </c>
      <c r="Q132" s="22">
        <v>0</v>
      </c>
      <c r="R132" s="22">
        <v>0</v>
      </c>
      <c r="S132" s="22">
        <v>0</v>
      </c>
      <c r="T132" s="22">
        <v>874707</v>
      </c>
      <c r="U132" s="22">
        <v>2837198</v>
      </c>
      <c r="V132" s="22">
        <v>173360</v>
      </c>
      <c r="W132" s="22">
        <v>0</v>
      </c>
      <c r="X132" s="22">
        <v>32677</v>
      </c>
      <c r="Y132" s="22">
        <v>0</v>
      </c>
      <c r="Z132" s="22">
        <v>4648</v>
      </c>
      <c r="AA132" s="22">
        <v>92863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858900</v>
      </c>
      <c r="AJ132" s="22">
        <v>415565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9449896</v>
      </c>
    </row>
    <row r="133" spans="1:42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38634</v>
      </c>
      <c r="G133" s="22">
        <v>0</v>
      </c>
      <c r="H133" s="22">
        <v>1968</v>
      </c>
      <c r="I133" s="22">
        <v>163130</v>
      </c>
      <c r="J133" s="22">
        <v>0</v>
      </c>
      <c r="K133" s="22">
        <v>0</v>
      </c>
      <c r="L133" s="22">
        <v>4889</v>
      </c>
      <c r="M133" s="22">
        <v>0</v>
      </c>
      <c r="N133" s="22">
        <v>1329589</v>
      </c>
      <c r="O133" s="22">
        <v>1282640</v>
      </c>
      <c r="P133" s="22">
        <v>0</v>
      </c>
      <c r="Q133" s="22">
        <v>0</v>
      </c>
      <c r="R133" s="22">
        <v>171515</v>
      </c>
      <c r="S133" s="22">
        <v>448897</v>
      </c>
      <c r="T133" s="22">
        <v>822270</v>
      </c>
      <c r="U133" s="22">
        <v>305503</v>
      </c>
      <c r="V133" s="22">
        <v>167485</v>
      </c>
      <c r="W133" s="22">
        <v>0</v>
      </c>
      <c r="X133" s="22">
        <v>0</v>
      </c>
      <c r="Y133" s="22">
        <v>0</v>
      </c>
      <c r="Z133" s="22">
        <v>0</v>
      </c>
      <c r="AA133" s="22">
        <v>3806</v>
      </c>
      <c r="AB133" s="22">
        <v>42402</v>
      </c>
      <c r="AC133" s="22">
        <v>0</v>
      </c>
      <c r="AD133" s="22">
        <v>0</v>
      </c>
      <c r="AE133" s="22">
        <v>2764</v>
      </c>
      <c r="AF133" s="22">
        <v>0</v>
      </c>
      <c r="AG133" s="22">
        <v>0</v>
      </c>
      <c r="AH133" s="22">
        <v>0</v>
      </c>
      <c r="AI133" s="22">
        <v>332464</v>
      </c>
      <c r="AJ133" s="22">
        <v>9204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5127160</v>
      </c>
    </row>
    <row r="134" spans="1:42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5051</v>
      </c>
      <c r="G134" s="22">
        <v>0</v>
      </c>
      <c r="H134" s="22">
        <v>0</v>
      </c>
      <c r="I134" s="22">
        <v>70343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1620758</v>
      </c>
      <c r="P134" s="22">
        <v>0</v>
      </c>
      <c r="Q134" s="22">
        <v>0</v>
      </c>
      <c r="R134" s="22">
        <v>0</v>
      </c>
      <c r="S134" s="22">
        <v>0</v>
      </c>
      <c r="T134" s="22">
        <v>1026159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425296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3147607</v>
      </c>
    </row>
    <row r="135" spans="1:42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43105</v>
      </c>
      <c r="G135" s="22">
        <v>0</v>
      </c>
      <c r="H135" s="22">
        <v>0</v>
      </c>
      <c r="I135" s="22">
        <v>8177</v>
      </c>
      <c r="J135" s="22">
        <v>0</v>
      </c>
      <c r="K135" s="22">
        <v>0</v>
      </c>
      <c r="L135" s="22">
        <v>0</v>
      </c>
      <c r="M135" s="22">
        <v>0</v>
      </c>
      <c r="N135" s="22">
        <v>58836</v>
      </c>
      <c r="O135" s="22">
        <v>149338</v>
      </c>
      <c r="P135" s="22">
        <v>0</v>
      </c>
      <c r="Q135" s="22">
        <v>0</v>
      </c>
      <c r="R135" s="22">
        <v>1924</v>
      </c>
      <c r="S135" s="22">
        <v>0</v>
      </c>
      <c r="T135" s="22">
        <v>85213</v>
      </c>
      <c r="U135" s="22">
        <v>79778</v>
      </c>
      <c r="V135" s="22">
        <v>1085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58971</v>
      </c>
      <c r="AJ135" s="22">
        <v>36496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522923</v>
      </c>
    </row>
    <row r="136" spans="1:42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21681</v>
      </c>
      <c r="G136" s="22">
        <v>0</v>
      </c>
      <c r="H136" s="22">
        <v>0</v>
      </c>
      <c r="I136" s="22">
        <v>8343</v>
      </c>
      <c r="J136" s="22">
        <v>0</v>
      </c>
      <c r="K136" s="22">
        <v>0</v>
      </c>
      <c r="L136" s="22">
        <v>0</v>
      </c>
      <c r="M136" s="22">
        <v>0</v>
      </c>
      <c r="N136" s="22">
        <v>35560</v>
      </c>
      <c r="O136" s="22">
        <v>223364</v>
      </c>
      <c r="P136" s="22">
        <v>0</v>
      </c>
      <c r="Q136" s="22">
        <v>0</v>
      </c>
      <c r="R136" s="22">
        <v>729</v>
      </c>
      <c r="S136" s="22">
        <v>0</v>
      </c>
      <c r="T136" s="22">
        <v>59666</v>
      </c>
      <c r="U136" s="22">
        <v>62259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20490</v>
      </c>
      <c r="AJ136" s="22">
        <v>0</v>
      </c>
      <c r="AK136" s="22">
        <v>0</v>
      </c>
      <c r="AL136" s="22">
        <v>0</v>
      </c>
      <c r="AM136" s="22">
        <v>11500</v>
      </c>
      <c r="AN136" s="22">
        <v>0</v>
      </c>
      <c r="AO136" s="22">
        <v>0</v>
      </c>
      <c r="AP136" s="22">
        <v>443592</v>
      </c>
    </row>
    <row r="137" spans="1:42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24844</v>
      </c>
      <c r="G137" s="22">
        <v>0</v>
      </c>
      <c r="H137" s="22">
        <v>0</v>
      </c>
      <c r="I137" s="22">
        <v>18600</v>
      </c>
      <c r="J137" s="22">
        <v>0</v>
      </c>
      <c r="K137" s="22">
        <v>0</v>
      </c>
      <c r="L137" s="22">
        <v>0</v>
      </c>
      <c r="M137" s="22">
        <v>0</v>
      </c>
      <c r="N137" s="22">
        <v>48217</v>
      </c>
      <c r="O137" s="22">
        <v>341711</v>
      </c>
      <c r="P137" s="22">
        <v>0</v>
      </c>
      <c r="Q137" s="22">
        <v>0</v>
      </c>
      <c r="R137" s="22">
        <v>687</v>
      </c>
      <c r="S137" s="22">
        <v>0</v>
      </c>
      <c r="T137" s="22">
        <v>190747</v>
      </c>
      <c r="U137" s="22">
        <v>190993</v>
      </c>
      <c r="V137" s="22">
        <v>117644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933443</v>
      </c>
    </row>
    <row r="138" spans="1:42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3720</v>
      </c>
      <c r="G138" s="22">
        <v>0</v>
      </c>
      <c r="H138" s="22">
        <v>0</v>
      </c>
      <c r="I138" s="22">
        <v>13025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211304</v>
      </c>
      <c r="P138" s="22">
        <v>0</v>
      </c>
      <c r="Q138" s="22">
        <v>0</v>
      </c>
      <c r="R138" s="22">
        <v>0</v>
      </c>
      <c r="S138" s="22">
        <v>0</v>
      </c>
      <c r="T138" s="22">
        <v>163463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99549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491061</v>
      </c>
    </row>
    <row r="139" spans="1:42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5529</v>
      </c>
      <c r="G139" s="22">
        <v>0</v>
      </c>
      <c r="H139" s="22">
        <v>0</v>
      </c>
      <c r="I139" s="22">
        <v>18037</v>
      </c>
      <c r="J139" s="22">
        <v>0</v>
      </c>
      <c r="K139" s="22">
        <v>0</v>
      </c>
      <c r="L139" s="22">
        <v>0</v>
      </c>
      <c r="M139" s="22">
        <v>0</v>
      </c>
      <c r="N139" s="22">
        <v>111835</v>
      </c>
      <c r="O139" s="22">
        <v>248961</v>
      </c>
      <c r="P139" s="22">
        <v>0</v>
      </c>
      <c r="Q139" s="22">
        <v>0</v>
      </c>
      <c r="R139" s="22">
        <v>99170</v>
      </c>
      <c r="S139" s="22">
        <v>0</v>
      </c>
      <c r="T139" s="22">
        <v>86398</v>
      </c>
      <c r="U139" s="22">
        <v>127516</v>
      </c>
      <c r="V139" s="22">
        <v>12769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103219</v>
      </c>
      <c r="AJ139" s="22">
        <v>0</v>
      </c>
      <c r="AK139" s="22">
        <v>71811</v>
      </c>
      <c r="AL139" s="22">
        <v>0</v>
      </c>
      <c r="AM139" s="22">
        <v>0</v>
      </c>
      <c r="AN139" s="22">
        <v>0</v>
      </c>
      <c r="AO139" s="22">
        <v>0</v>
      </c>
      <c r="AP139" s="22">
        <v>885245</v>
      </c>
    </row>
    <row r="140" spans="1:42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10112</v>
      </c>
      <c r="G140" s="22">
        <v>0</v>
      </c>
      <c r="H140" s="22">
        <v>0</v>
      </c>
      <c r="I140" s="22">
        <v>121607</v>
      </c>
      <c r="J140" s="22">
        <v>0</v>
      </c>
      <c r="K140" s="22">
        <v>0</v>
      </c>
      <c r="L140" s="22">
        <v>0</v>
      </c>
      <c r="M140" s="22">
        <v>0</v>
      </c>
      <c r="N140" s="22">
        <v>11991</v>
      </c>
      <c r="O140" s="22">
        <v>302236</v>
      </c>
      <c r="P140" s="22">
        <v>0</v>
      </c>
      <c r="Q140" s="22">
        <v>0</v>
      </c>
      <c r="R140" s="22">
        <v>6050</v>
      </c>
      <c r="S140" s="22">
        <v>0</v>
      </c>
      <c r="T140" s="22">
        <v>308852</v>
      </c>
      <c r="U140" s="22">
        <v>82130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202566</v>
      </c>
      <c r="AJ140" s="22">
        <v>24339</v>
      </c>
      <c r="AK140" s="22">
        <v>0</v>
      </c>
      <c r="AL140" s="22">
        <v>0</v>
      </c>
      <c r="AM140" s="22">
        <v>30242</v>
      </c>
      <c r="AN140" s="22">
        <v>0</v>
      </c>
      <c r="AO140" s="22">
        <v>0</v>
      </c>
      <c r="AP140" s="22">
        <v>1100125</v>
      </c>
    </row>
    <row r="141" spans="1:42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50086</v>
      </c>
      <c r="F141" s="22">
        <v>0</v>
      </c>
      <c r="G141" s="22">
        <v>0</v>
      </c>
      <c r="H141" s="22">
        <v>0</v>
      </c>
      <c r="I141" s="22">
        <v>33395</v>
      </c>
      <c r="J141" s="22">
        <v>3759</v>
      </c>
      <c r="K141" s="22">
        <v>0</v>
      </c>
      <c r="L141" s="22">
        <v>3465</v>
      </c>
      <c r="M141" s="22">
        <v>0</v>
      </c>
      <c r="N141" s="22">
        <v>0</v>
      </c>
      <c r="O141" s="22">
        <v>399338</v>
      </c>
      <c r="P141" s="22">
        <v>0</v>
      </c>
      <c r="Q141" s="22">
        <v>0</v>
      </c>
      <c r="R141" s="22">
        <v>18378</v>
      </c>
      <c r="S141" s="22">
        <v>0</v>
      </c>
      <c r="T141" s="22">
        <v>271497</v>
      </c>
      <c r="U141" s="22">
        <v>64946</v>
      </c>
      <c r="V141" s="22">
        <v>0</v>
      </c>
      <c r="W141" s="22">
        <v>0</v>
      </c>
      <c r="X141" s="22">
        <v>0</v>
      </c>
      <c r="Y141" s="22">
        <v>0</v>
      </c>
      <c r="Z141" s="22">
        <v>177</v>
      </c>
      <c r="AA141" s="22">
        <v>0</v>
      </c>
      <c r="AB141" s="22">
        <v>0</v>
      </c>
      <c r="AC141" s="22">
        <v>2061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252296</v>
      </c>
      <c r="AJ141" s="22">
        <v>38179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1137577</v>
      </c>
    </row>
    <row r="142" spans="1:42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16408</v>
      </c>
      <c r="G142" s="22">
        <v>0</v>
      </c>
      <c r="H142" s="22">
        <v>0</v>
      </c>
      <c r="I142" s="22">
        <v>1895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187782</v>
      </c>
      <c r="P142" s="22">
        <v>0</v>
      </c>
      <c r="Q142" s="22">
        <v>0</v>
      </c>
      <c r="R142" s="22">
        <v>0</v>
      </c>
      <c r="S142" s="22">
        <v>0</v>
      </c>
      <c r="T142" s="22">
        <v>65498</v>
      </c>
      <c r="U142" s="22">
        <v>16994</v>
      </c>
      <c r="V142" s="22">
        <v>0</v>
      </c>
      <c r="W142" s="22">
        <v>0</v>
      </c>
      <c r="X142" s="22">
        <v>0</v>
      </c>
      <c r="Y142" s="22">
        <v>0</v>
      </c>
      <c r="Z142" s="22">
        <v>679</v>
      </c>
      <c r="AA142" s="22">
        <v>441</v>
      </c>
      <c r="AB142" s="22">
        <v>0</v>
      </c>
      <c r="AC142" s="22">
        <v>1005</v>
      </c>
      <c r="AD142" s="22">
        <v>0</v>
      </c>
      <c r="AE142" s="22">
        <v>0</v>
      </c>
      <c r="AF142" s="22">
        <v>12469</v>
      </c>
      <c r="AG142" s="22">
        <v>0</v>
      </c>
      <c r="AH142" s="22">
        <v>0</v>
      </c>
      <c r="AI142" s="22">
        <v>36504</v>
      </c>
      <c r="AJ142" s="22">
        <v>1213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340888</v>
      </c>
    </row>
    <row r="143" spans="1:42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14817</v>
      </c>
      <c r="G143" s="22">
        <v>0</v>
      </c>
      <c r="H143" s="22">
        <v>0</v>
      </c>
      <c r="I143" s="22">
        <v>35794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138858</v>
      </c>
      <c r="P143" s="22">
        <v>0</v>
      </c>
      <c r="Q143" s="22">
        <v>0</v>
      </c>
      <c r="R143" s="22">
        <v>0</v>
      </c>
      <c r="S143" s="22">
        <v>0</v>
      </c>
      <c r="T143" s="22">
        <v>240104</v>
      </c>
      <c r="U143" s="22">
        <v>122950</v>
      </c>
      <c r="V143" s="22">
        <v>31357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51072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634952</v>
      </c>
    </row>
    <row r="144" spans="1:42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123073</v>
      </c>
      <c r="G144" s="22">
        <v>0</v>
      </c>
      <c r="H144" s="22">
        <v>0</v>
      </c>
      <c r="I144" s="22">
        <v>27583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340126</v>
      </c>
      <c r="P144" s="22">
        <v>0</v>
      </c>
      <c r="Q144" s="22">
        <v>0</v>
      </c>
      <c r="R144" s="22">
        <v>0</v>
      </c>
      <c r="S144" s="22">
        <v>0</v>
      </c>
      <c r="T144" s="22">
        <v>173033</v>
      </c>
      <c r="U144" s="22">
        <v>338983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169982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1172780</v>
      </c>
    </row>
    <row r="145" spans="1:42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807905</v>
      </c>
      <c r="G145" s="22">
        <v>0</v>
      </c>
      <c r="H145" s="22">
        <v>27780</v>
      </c>
      <c r="I145" s="22">
        <v>196550</v>
      </c>
      <c r="J145" s="22">
        <v>0</v>
      </c>
      <c r="K145" s="22">
        <v>23916</v>
      </c>
      <c r="L145" s="22">
        <v>0</v>
      </c>
      <c r="M145" s="22">
        <v>0</v>
      </c>
      <c r="N145" s="22">
        <v>0</v>
      </c>
      <c r="O145" s="22">
        <v>3291785</v>
      </c>
      <c r="P145" s="22">
        <v>0</v>
      </c>
      <c r="Q145" s="22">
        <v>11730</v>
      </c>
      <c r="R145" s="22">
        <v>479445</v>
      </c>
      <c r="S145" s="22">
        <v>0</v>
      </c>
      <c r="T145" s="22">
        <v>513987</v>
      </c>
      <c r="U145" s="22">
        <v>550313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1055312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6958723</v>
      </c>
    </row>
    <row r="146" spans="1:42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21670</v>
      </c>
      <c r="G146" s="22">
        <v>0</v>
      </c>
      <c r="H146" s="22">
        <v>0</v>
      </c>
      <c r="I146" s="22">
        <v>3852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419056</v>
      </c>
      <c r="P146" s="22">
        <v>0</v>
      </c>
      <c r="Q146" s="22">
        <v>0</v>
      </c>
      <c r="R146" s="22">
        <v>0</v>
      </c>
      <c r="S146" s="22">
        <v>0</v>
      </c>
      <c r="T146" s="22">
        <v>54226</v>
      </c>
      <c r="U146" s="22">
        <v>65541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35801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600146</v>
      </c>
    </row>
    <row r="147" spans="1:42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16207</v>
      </c>
      <c r="F147" s="22">
        <v>0</v>
      </c>
      <c r="G147" s="22">
        <v>0</v>
      </c>
      <c r="H147" s="22">
        <v>0</v>
      </c>
      <c r="I147" s="22">
        <v>65407</v>
      </c>
      <c r="J147" s="22">
        <v>0</v>
      </c>
      <c r="K147" s="22">
        <v>0</v>
      </c>
      <c r="L147" s="22">
        <v>750</v>
      </c>
      <c r="M147" s="22">
        <v>0</v>
      </c>
      <c r="N147" s="22">
        <v>56376</v>
      </c>
      <c r="O147" s="22">
        <v>277036</v>
      </c>
      <c r="P147" s="22">
        <v>0</v>
      </c>
      <c r="Q147" s="22">
        <v>0</v>
      </c>
      <c r="R147" s="22">
        <v>0</v>
      </c>
      <c r="S147" s="22">
        <v>0</v>
      </c>
      <c r="T147" s="22">
        <v>314748</v>
      </c>
      <c r="U147" s="22">
        <v>387119</v>
      </c>
      <c r="V147" s="22">
        <v>14994</v>
      </c>
      <c r="W147" s="22">
        <v>0</v>
      </c>
      <c r="X147" s="22">
        <v>0</v>
      </c>
      <c r="Y147" s="22">
        <v>0</v>
      </c>
      <c r="Z147" s="22">
        <v>1006</v>
      </c>
      <c r="AA147" s="22">
        <v>3061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276511</v>
      </c>
      <c r="AJ147" s="22">
        <v>714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1413929</v>
      </c>
    </row>
    <row r="148" spans="1:42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10300</v>
      </c>
      <c r="G148" s="22">
        <v>0</v>
      </c>
      <c r="H148" s="22">
        <v>0</v>
      </c>
      <c r="I148" s="22">
        <v>43012</v>
      </c>
      <c r="J148" s="22">
        <v>0</v>
      </c>
      <c r="K148" s="22">
        <v>0</v>
      </c>
      <c r="L148" s="22">
        <v>0</v>
      </c>
      <c r="M148" s="22">
        <v>0</v>
      </c>
      <c r="N148" s="22">
        <v>18068</v>
      </c>
      <c r="O148" s="22">
        <v>134912</v>
      </c>
      <c r="P148" s="22">
        <v>0</v>
      </c>
      <c r="Q148" s="22">
        <v>0</v>
      </c>
      <c r="R148" s="22">
        <v>0</v>
      </c>
      <c r="S148" s="22">
        <v>0</v>
      </c>
      <c r="T148" s="22">
        <v>177406</v>
      </c>
      <c r="U148" s="22">
        <v>60832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67563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512093</v>
      </c>
    </row>
    <row r="149" spans="1:42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998873</v>
      </c>
      <c r="G149" s="22">
        <v>0</v>
      </c>
      <c r="H149" s="22">
        <v>141042</v>
      </c>
      <c r="I149" s="22">
        <v>390578</v>
      </c>
      <c r="J149" s="22">
        <v>0</v>
      </c>
      <c r="K149" s="22">
        <v>0</v>
      </c>
      <c r="L149" s="22">
        <v>72501</v>
      </c>
      <c r="M149" s="22">
        <v>0</v>
      </c>
      <c r="N149" s="22">
        <v>11661</v>
      </c>
      <c r="O149" s="22">
        <v>3553760</v>
      </c>
      <c r="P149" s="22">
        <v>0</v>
      </c>
      <c r="Q149" s="22">
        <v>129220</v>
      </c>
      <c r="R149" s="22">
        <v>860517</v>
      </c>
      <c r="S149" s="22">
        <v>0</v>
      </c>
      <c r="T149" s="22">
        <v>1498358</v>
      </c>
      <c r="U149" s="22">
        <v>1469391</v>
      </c>
      <c r="V149" s="22">
        <v>253347</v>
      </c>
      <c r="W149" s="22">
        <v>0</v>
      </c>
      <c r="X149" s="22">
        <v>0</v>
      </c>
      <c r="Y149" s="22">
        <v>0</v>
      </c>
      <c r="Z149" s="22">
        <v>79919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2790404</v>
      </c>
      <c r="AJ149" s="22">
        <v>119207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12368778</v>
      </c>
    </row>
    <row r="150" spans="1:42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114650</v>
      </c>
      <c r="G150" s="22">
        <v>0</v>
      </c>
      <c r="H150" s="22">
        <v>42773</v>
      </c>
      <c r="I150" s="22">
        <v>264333</v>
      </c>
      <c r="J150" s="22">
        <v>0</v>
      </c>
      <c r="K150" s="22">
        <v>0</v>
      </c>
      <c r="L150" s="22">
        <v>0</v>
      </c>
      <c r="M150" s="22">
        <v>13860</v>
      </c>
      <c r="N150" s="22">
        <v>0</v>
      </c>
      <c r="O150" s="22">
        <v>1788464</v>
      </c>
      <c r="P150" s="22">
        <v>0</v>
      </c>
      <c r="Q150" s="22">
        <v>0</v>
      </c>
      <c r="R150" s="22">
        <v>114938</v>
      </c>
      <c r="S150" s="22">
        <v>7486</v>
      </c>
      <c r="T150" s="22">
        <v>455772</v>
      </c>
      <c r="U150" s="22">
        <v>360358</v>
      </c>
      <c r="V150" s="22">
        <v>18490</v>
      </c>
      <c r="W150" s="22">
        <v>0</v>
      </c>
      <c r="X150" s="22">
        <v>543</v>
      </c>
      <c r="Y150" s="22">
        <v>0</v>
      </c>
      <c r="Z150" s="22">
        <v>26433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1604</v>
      </c>
      <c r="AH150" s="22">
        <v>0</v>
      </c>
      <c r="AI150" s="22">
        <v>1011150</v>
      </c>
      <c r="AJ150" s="22">
        <v>79235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4300089</v>
      </c>
    </row>
    <row r="151" spans="1:42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21729</v>
      </c>
      <c r="G151" s="22">
        <v>0</v>
      </c>
      <c r="H151" s="22">
        <v>0</v>
      </c>
      <c r="I151" s="22">
        <v>11980</v>
      </c>
      <c r="J151" s="22">
        <v>0</v>
      </c>
      <c r="K151" s="22">
        <v>0</v>
      </c>
      <c r="L151" s="22">
        <v>0</v>
      </c>
      <c r="M151" s="22">
        <v>0</v>
      </c>
      <c r="N151" s="22">
        <v>54339</v>
      </c>
      <c r="O151" s="22">
        <v>111655</v>
      </c>
      <c r="P151" s="22">
        <v>0</v>
      </c>
      <c r="Q151" s="22">
        <v>0</v>
      </c>
      <c r="R151" s="22">
        <v>8948</v>
      </c>
      <c r="S151" s="22">
        <v>0</v>
      </c>
      <c r="T151" s="22">
        <v>150895</v>
      </c>
      <c r="U151" s="22">
        <v>91968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16461</v>
      </c>
      <c r="AJ151" s="22">
        <v>600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468575</v>
      </c>
    </row>
    <row r="152" spans="1:42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15735</v>
      </c>
      <c r="G152" s="22">
        <v>0</v>
      </c>
      <c r="H152" s="22">
        <v>34052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430919</v>
      </c>
      <c r="P152" s="22">
        <v>0</v>
      </c>
      <c r="Q152" s="22">
        <v>0</v>
      </c>
      <c r="R152" s="22">
        <v>0</v>
      </c>
      <c r="S152" s="22">
        <v>0</v>
      </c>
      <c r="T152" s="22">
        <v>296102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199615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976423</v>
      </c>
    </row>
    <row r="153" spans="1:42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71581</v>
      </c>
      <c r="G153" s="22">
        <v>0</v>
      </c>
      <c r="H153" s="22">
        <v>0</v>
      </c>
      <c r="I153" s="22">
        <v>394490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3671842</v>
      </c>
      <c r="P153" s="22">
        <v>0</v>
      </c>
      <c r="Q153" s="22">
        <v>0</v>
      </c>
      <c r="R153" s="22">
        <v>0</v>
      </c>
      <c r="S153" s="22">
        <v>0</v>
      </c>
      <c r="T153" s="22">
        <v>902684</v>
      </c>
      <c r="U153" s="22">
        <v>271301</v>
      </c>
      <c r="V153" s="22">
        <v>395775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159860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1161869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7029402</v>
      </c>
    </row>
    <row r="154" spans="1:42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27945</v>
      </c>
      <c r="G154" s="22">
        <v>0</v>
      </c>
      <c r="H154" s="22">
        <v>0</v>
      </c>
      <c r="I154" s="22">
        <v>124561</v>
      </c>
      <c r="J154" s="22">
        <v>0</v>
      </c>
      <c r="K154" s="22">
        <v>0</v>
      </c>
      <c r="L154" s="22">
        <v>5734</v>
      </c>
      <c r="M154" s="22">
        <v>0</v>
      </c>
      <c r="N154" s="22">
        <v>0</v>
      </c>
      <c r="O154" s="22">
        <v>830784</v>
      </c>
      <c r="P154" s="22">
        <v>0</v>
      </c>
      <c r="Q154" s="22">
        <v>0</v>
      </c>
      <c r="R154" s="22">
        <v>70351</v>
      </c>
      <c r="S154" s="22">
        <v>0</v>
      </c>
      <c r="T154" s="22">
        <v>136671</v>
      </c>
      <c r="U154" s="22">
        <v>78364</v>
      </c>
      <c r="V154" s="22">
        <v>5117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2007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728774</v>
      </c>
      <c r="AJ154" s="22">
        <v>92824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2103132</v>
      </c>
    </row>
    <row r="155" spans="1:42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14643</v>
      </c>
      <c r="G155" s="22">
        <v>0</v>
      </c>
      <c r="H155" s="22">
        <v>0</v>
      </c>
      <c r="I155" s="22">
        <v>69571</v>
      </c>
      <c r="J155" s="22">
        <v>0</v>
      </c>
      <c r="K155" s="22">
        <v>36721</v>
      </c>
      <c r="L155" s="22">
        <v>2857</v>
      </c>
      <c r="M155" s="22">
        <v>0</v>
      </c>
      <c r="N155" s="22">
        <v>30041</v>
      </c>
      <c r="O155" s="22">
        <v>291603</v>
      </c>
      <c r="P155" s="22">
        <v>0</v>
      </c>
      <c r="Q155" s="22">
        <v>0</v>
      </c>
      <c r="R155" s="22">
        <v>14128</v>
      </c>
      <c r="S155" s="22">
        <v>0</v>
      </c>
      <c r="T155" s="22">
        <v>280712</v>
      </c>
      <c r="U155" s="22">
        <v>83036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238882</v>
      </c>
      <c r="AJ155" s="22">
        <v>6638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1068832</v>
      </c>
    </row>
    <row r="156" spans="1:42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47039</v>
      </c>
      <c r="G156" s="22">
        <v>0</v>
      </c>
      <c r="H156" s="22">
        <v>137781</v>
      </c>
      <c r="I156" s="22">
        <v>0</v>
      </c>
      <c r="J156" s="22">
        <v>743</v>
      </c>
      <c r="K156" s="22">
        <v>10770</v>
      </c>
      <c r="L156" s="22">
        <v>0</v>
      </c>
      <c r="M156" s="22">
        <v>0</v>
      </c>
      <c r="N156" s="22">
        <v>0</v>
      </c>
      <c r="O156" s="22">
        <v>306044</v>
      </c>
      <c r="P156" s="22">
        <v>0</v>
      </c>
      <c r="Q156" s="22">
        <v>0</v>
      </c>
      <c r="R156" s="22">
        <v>0</v>
      </c>
      <c r="S156" s="22">
        <v>0</v>
      </c>
      <c r="T156" s="22">
        <v>36540</v>
      </c>
      <c r="U156" s="22">
        <v>374692</v>
      </c>
      <c r="V156" s="22">
        <v>274863</v>
      </c>
      <c r="W156" s="22">
        <v>19151</v>
      </c>
      <c r="X156" s="22">
        <v>4462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559251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1771336</v>
      </c>
    </row>
    <row r="157" spans="1:42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251772</v>
      </c>
      <c r="G157" s="22">
        <v>0</v>
      </c>
      <c r="H157" s="22">
        <v>24226</v>
      </c>
      <c r="I157" s="22">
        <v>2200</v>
      </c>
      <c r="J157" s="22">
        <v>10653</v>
      </c>
      <c r="K157" s="22">
        <v>0</v>
      </c>
      <c r="L157" s="22">
        <v>0</v>
      </c>
      <c r="M157" s="22">
        <v>0</v>
      </c>
      <c r="N157" s="22">
        <v>64695</v>
      </c>
      <c r="O157" s="22">
        <v>844015</v>
      </c>
      <c r="P157" s="22">
        <v>0</v>
      </c>
      <c r="Q157" s="22">
        <v>0</v>
      </c>
      <c r="R157" s="22">
        <v>50145</v>
      </c>
      <c r="S157" s="22">
        <v>17528</v>
      </c>
      <c r="T157" s="22">
        <v>376713</v>
      </c>
      <c r="U157" s="22">
        <v>188377</v>
      </c>
      <c r="V157" s="22">
        <v>23279</v>
      </c>
      <c r="W157" s="22">
        <v>0</v>
      </c>
      <c r="X157" s="22">
        <v>0</v>
      </c>
      <c r="Y157" s="22">
        <v>0</v>
      </c>
      <c r="Z157" s="22">
        <v>3643</v>
      </c>
      <c r="AA157" s="22">
        <v>0</v>
      </c>
      <c r="AB157" s="22">
        <v>23407</v>
      </c>
      <c r="AC157" s="22">
        <v>30666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527471</v>
      </c>
      <c r="AJ157" s="22">
        <v>21557</v>
      </c>
      <c r="AK157" s="22">
        <v>0</v>
      </c>
      <c r="AL157" s="22">
        <v>0</v>
      </c>
      <c r="AM157" s="22">
        <v>0</v>
      </c>
      <c r="AN157" s="22">
        <v>81450</v>
      </c>
      <c r="AO157" s="22">
        <v>0</v>
      </c>
      <c r="AP157" s="22">
        <v>2541797</v>
      </c>
    </row>
    <row r="158" spans="1:42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32656</v>
      </c>
      <c r="G158" s="22">
        <v>0</v>
      </c>
      <c r="H158" s="22">
        <v>2085</v>
      </c>
      <c r="I158" s="22">
        <v>47323</v>
      </c>
      <c r="J158" s="22">
        <v>0</v>
      </c>
      <c r="K158" s="22">
        <v>0</v>
      </c>
      <c r="L158" s="22">
        <v>628</v>
      </c>
      <c r="M158" s="22">
        <v>0</v>
      </c>
      <c r="N158" s="22">
        <v>0</v>
      </c>
      <c r="O158" s="22">
        <v>575189</v>
      </c>
      <c r="P158" s="22">
        <v>1231</v>
      </c>
      <c r="Q158" s="22">
        <v>0</v>
      </c>
      <c r="R158" s="22">
        <v>30626</v>
      </c>
      <c r="S158" s="22">
        <v>0</v>
      </c>
      <c r="T158" s="22">
        <v>229668</v>
      </c>
      <c r="U158" s="22">
        <v>139845</v>
      </c>
      <c r="V158" s="22">
        <v>0</v>
      </c>
      <c r="W158" s="22">
        <v>0</v>
      </c>
      <c r="X158" s="22">
        <v>0</v>
      </c>
      <c r="Y158" s="22">
        <v>0</v>
      </c>
      <c r="Z158" s="22">
        <v>3163</v>
      </c>
      <c r="AA158" s="22">
        <v>28519</v>
      </c>
      <c r="AB158" s="22">
        <v>5619</v>
      </c>
      <c r="AC158" s="22">
        <v>2600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398021</v>
      </c>
      <c r="AJ158" s="22">
        <v>3533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1500706</v>
      </c>
    </row>
    <row r="159" spans="1:42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46459</v>
      </c>
      <c r="G159" s="22">
        <v>0</v>
      </c>
      <c r="H159" s="22">
        <v>0</v>
      </c>
      <c r="I159" s="22">
        <v>63818</v>
      </c>
      <c r="J159" s="22">
        <v>0</v>
      </c>
      <c r="K159" s="22">
        <v>0</v>
      </c>
      <c r="L159" s="22">
        <v>6059</v>
      </c>
      <c r="M159" s="22">
        <v>0</v>
      </c>
      <c r="N159" s="22">
        <v>54135</v>
      </c>
      <c r="O159" s="22">
        <v>20015</v>
      </c>
      <c r="P159" s="22">
        <v>332611</v>
      </c>
      <c r="Q159" s="22">
        <v>0</v>
      </c>
      <c r="R159" s="22">
        <v>0</v>
      </c>
      <c r="S159" s="22">
        <v>0</v>
      </c>
      <c r="T159" s="22">
        <v>499912</v>
      </c>
      <c r="U159" s="22">
        <v>34574</v>
      </c>
      <c r="V159" s="22">
        <v>0</v>
      </c>
      <c r="W159" s="22">
        <v>0</v>
      </c>
      <c r="X159" s="22">
        <v>14163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18285</v>
      </c>
      <c r="AH159" s="22">
        <v>0</v>
      </c>
      <c r="AI159" s="22">
        <v>0</v>
      </c>
      <c r="AJ159" s="22">
        <v>0</v>
      </c>
      <c r="AK159" s="22">
        <v>0</v>
      </c>
      <c r="AL159" s="22">
        <v>186729</v>
      </c>
      <c r="AM159" s="22">
        <v>25047</v>
      </c>
      <c r="AN159" s="22">
        <v>13017</v>
      </c>
      <c r="AO159" s="22">
        <v>0</v>
      </c>
      <c r="AP159" s="22">
        <v>1314824</v>
      </c>
    </row>
    <row r="160" spans="1:42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2145</v>
      </c>
      <c r="F160" s="22">
        <v>60422</v>
      </c>
      <c r="G160" s="22">
        <v>0</v>
      </c>
      <c r="H160" s="22">
        <v>26314</v>
      </c>
      <c r="I160" s="22">
        <v>43328</v>
      </c>
      <c r="J160" s="22">
        <v>0</v>
      </c>
      <c r="K160" s="22">
        <v>0</v>
      </c>
      <c r="L160" s="22">
        <v>2475</v>
      </c>
      <c r="M160" s="22">
        <v>0</v>
      </c>
      <c r="N160" s="22">
        <v>91733</v>
      </c>
      <c r="O160" s="22">
        <v>433482</v>
      </c>
      <c r="P160" s="22">
        <v>0</v>
      </c>
      <c r="Q160" s="22">
        <v>0</v>
      </c>
      <c r="R160" s="22">
        <v>54643</v>
      </c>
      <c r="S160" s="22">
        <v>0</v>
      </c>
      <c r="T160" s="22">
        <v>136428</v>
      </c>
      <c r="U160" s="22">
        <v>61619</v>
      </c>
      <c r="V160" s="22">
        <v>62583</v>
      </c>
      <c r="W160" s="22">
        <v>0</v>
      </c>
      <c r="X160" s="22">
        <v>0</v>
      </c>
      <c r="Y160" s="22">
        <v>0</v>
      </c>
      <c r="Z160" s="22">
        <v>3999</v>
      </c>
      <c r="AA160" s="22">
        <v>0</v>
      </c>
      <c r="AB160" s="22">
        <v>0</v>
      </c>
      <c r="AC160" s="22">
        <v>6354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567864</v>
      </c>
      <c r="AJ160" s="22">
        <v>5738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1559127</v>
      </c>
    </row>
    <row r="161" spans="1:42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92880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106341</v>
      </c>
      <c r="M161" s="22">
        <v>0</v>
      </c>
      <c r="N161" s="22">
        <v>0</v>
      </c>
      <c r="O161" s="22">
        <v>1861216</v>
      </c>
      <c r="P161" s="22">
        <v>0</v>
      </c>
      <c r="Q161" s="22">
        <v>0</v>
      </c>
      <c r="R161" s="22">
        <v>0</v>
      </c>
      <c r="S161" s="22">
        <v>0</v>
      </c>
      <c r="T161" s="22">
        <v>746591</v>
      </c>
      <c r="U161" s="22">
        <v>342364</v>
      </c>
      <c r="V161" s="22">
        <v>53514</v>
      </c>
      <c r="W161" s="22">
        <v>0</v>
      </c>
      <c r="X161" s="22">
        <v>1208</v>
      </c>
      <c r="Y161" s="22">
        <v>0</v>
      </c>
      <c r="Z161" s="22">
        <v>0</v>
      </c>
      <c r="AA161" s="22">
        <v>0</v>
      </c>
      <c r="AB161" s="22">
        <v>7954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363329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3575397</v>
      </c>
    </row>
    <row r="162" spans="1:42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27101</v>
      </c>
      <c r="G162" s="22">
        <v>0</v>
      </c>
      <c r="H162" s="22">
        <v>0</v>
      </c>
      <c r="I162" s="22">
        <v>64414</v>
      </c>
      <c r="J162" s="22">
        <v>0</v>
      </c>
      <c r="K162" s="22">
        <v>0</v>
      </c>
      <c r="L162" s="22">
        <v>3498</v>
      </c>
      <c r="M162" s="22">
        <v>0</v>
      </c>
      <c r="N162" s="22">
        <v>0</v>
      </c>
      <c r="O162" s="22">
        <v>646162</v>
      </c>
      <c r="P162" s="22">
        <v>0</v>
      </c>
      <c r="Q162" s="22">
        <v>0</v>
      </c>
      <c r="R162" s="22">
        <v>0</v>
      </c>
      <c r="S162" s="22">
        <v>0</v>
      </c>
      <c r="T162" s="22">
        <v>71298</v>
      </c>
      <c r="U162" s="22">
        <v>147303</v>
      </c>
      <c r="V162" s="22">
        <v>3200</v>
      </c>
      <c r="W162" s="22">
        <v>0</v>
      </c>
      <c r="X162" s="22">
        <v>281</v>
      </c>
      <c r="Y162" s="22">
        <v>0</v>
      </c>
      <c r="Z162" s="22">
        <v>0</v>
      </c>
      <c r="AA162" s="22">
        <v>0</v>
      </c>
      <c r="AB162" s="22">
        <v>0</v>
      </c>
      <c r="AC162" s="22">
        <v>4064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367237</v>
      </c>
      <c r="AJ162" s="22">
        <v>0</v>
      </c>
      <c r="AK162" s="22">
        <v>0</v>
      </c>
      <c r="AL162" s="22">
        <v>0</v>
      </c>
      <c r="AM162" s="22">
        <v>37361</v>
      </c>
      <c r="AN162" s="22">
        <v>0</v>
      </c>
      <c r="AO162" s="22">
        <v>0</v>
      </c>
      <c r="AP162" s="22">
        <v>1371919</v>
      </c>
    </row>
    <row r="163" spans="1:42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35054</v>
      </c>
      <c r="G163" s="22">
        <v>0</v>
      </c>
      <c r="H163" s="22">
        <v>16090</v>
      </c>
      <c r="I163" s="22">
        <v>360</v>
      </c>
      <c r="J163" s="22">
        <v>0</v>
      </c>
      <c r="K163" s="22">
        <v>0</v>
      </c>
      <c r="L163" s="22">
        <v>10403</v>
      </c>
      <c r="M163" s="22">
        <v>0</v>
      </c>
      <c r="N163" s="22">
        <v>0</v>
      </c>
      <c r="O163" s="22">
        <v>708895</v>
      </c>
      <c r="P163" s="22">
        <v>0</v>
      </c>
      <c r="Q163" s="22">
        <v>0</v>
      </c>
      <c r="R163" s="22">
        <v>27096</v>
      </c>
      <c r="S163" s="22">
        <v>0</v>
      </c>
      <c r="T163" s="22">
        <v>193724</v>
      </c>
      <c r="U163" s="22">
        <v>230104</v>
      </c>
      <c r="V163" s="22">
        <v>5644</v>
      </c>
      <c r="W163" s="22">
        <v>0</v>
      </c>
      <c r="X163" s="22">
        <v>0</v>
      </c>
      <c r="Y163" s="22">
        <v>0</v>
      </c>
      <c r="Z163" s="22">
        <v>1667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132350</v>
      </c>
      <c r="AJ163" s="22">
        <v>113655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1475042</v>
      </c>
    </row>
    <row r="164" spans="1:42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28957</v>
      </c>
      <c r="F164" s="22">
        <v>0</v>
      </c>
      <c r="G164" s="22">
        <v>0</v>
      </c>
      <c r="H164" s="22">
        <v>441</v>
      </c>
      <c r="I164" s="22">
        <v>58240</v>
      </c>
      <c r="J164" s="22">
        <v>0</v>
      </c>
      <c r="K164" s="22">
        <v>0</v>
      </c>
      <c r="L164" s="22">
        <v>7595</v>
      </c>
      <c r="M164" s="22">
        <v>0</v>
      </c>
      <c r="N164" s="22">
        <v>86527</v>
      </c>
      <c r="O164" s="22">
        <v>1168360</v>
      </c>
      <c r="P164" s="22">
        <v>28695</v>
      </c>
      <c r="Q164" s="22">
        <v>0</v>
      </c>
      <c r="R164" s="22">
        <v>102342</v>
      </c>
      <c r="S164" s="22">
        <v>0</v>
      </c>
      <c r="T164" s="22">
        <v>712186</v>
      </c>
      <c r="U164" s="22">
        <v>317731</v>
      </c>
      <c r="V164" s="22">
        <v>0</v>
      </c>
      <c r="W164" s="22">
        <v>0</v>
      </c>
      <c r="X164" s="22">
        <v>0</v>
      </c>
      <c r="Y164" s="22">
        <v>0</v>
      </c>
      <c r="Z164" s="22">
        <v>1981</v>
      </c>
      <c r="AA164" s="22">
        <v>0</v>
      </c>
      <c r="AB164" s="22">
        <v>0</v>
      </c>
      <c r="AC164" s="22">
        <v>1275</v>
      </c>
      <c r="AD164" s="22">
        <v>0</v>
      </c>
      <c r="AE164" s="22">
        <v>0</v>
      </c>
      <c r="AF164" s="22">
        <v>30223</v>
      </c>
      <c r="AG164" s="22">
        <v>0</v>
      </c>
      <c r="AH164" s="22">
        <v>0</v>
      </c>
      <c r="AI164" s="22">
        <v>901968</v>
      </c>
      <c r="AJ164" s="22">
        <v>751</v>
      </c>
      <c r="AK164" s="22">
        <v>49779</v>
      </c>
      <c r="AL164" s="22">
        <v>0</v>
      </c>
      <c r="AM164" s="22">
        <v>0</v>
      </c>
      <c r="AN164" s="22">
        <v>0</v>
      </c>
      <c r="AO164" s="22">
        <v>0</v>
      </c>
      <c r="AP164" s="22">
        <v>3497051</v>
      </c>
    </row>
    <row r="165" spans="1:42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1279</v>
      </c>
      <c r="G165" s="22">
        <v>0</v>
      </c>
      <c r="H165" s="22">
        <v>0</v>
      </c>
      <c r="I165" s="22">
        <v>543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223007</v>
      </c>
      <c r="P165" s="22">
        <v>0</v>
      </c>
      <c r="Q165" s="22">
        <v>0</v>
      </c>
      <c r="R165" s="22">
        <v>5327</v>
      </c>
      <c r="S165" s="22">
        <v>0</v>
      </c>
      <c r="T165" s="22">
        <v>98570</v>
      </c>
      <c r="U165" s="22">
        <v>70691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21958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71566</v>
      </c>
      <c r="AJ165" s="22">
        <v>1238</v>
      </c>
      <c r="AK165" s="22">
        <v>0</v>
      </c>
      <c r="AL165" s="22">
        <v>0</v>
      </c>
      <c r="AM165" s="22">
        <v>9415</v>
      </c>
      <c r="AN165" s="22">
        <v>0</v>
      </c>
      <c r="AO165" s="22">
        <v>0</v>
      </c>
      <c r="AP165" s="22">
        <v>503594</v>
      </c>
    </row>
    <row r="166" spans="1:42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40343</v>
      </c>
      <c r="G166" s="22">
        <v>0</v>
      </c>
      <c r="H166" s="22">
        <v>0</v>
      </c>
      <c r="I166" s="22">
        <v>47362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1395735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18304</v>
      </c>
      <c r="W166" s="22">
        <v>0</v>
      </c>
      <c r="X166" s="22">
        <v>39358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182559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1723661</v>
      </c>
    </row>
    <row r="167" spans="1:42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738030</v>
      </c>
      <c r="G167" s="22">
        <v>0</v>
      </c>
      <c r="H167" s="22">
        <v>0</v>
      </c>
      <c r="I167" s="22">
        <v>310897</v>
      </c>
      <c r="J167" s="22">
        <v>0</v>
      </c>
      <c r="K167" s="22">
        <v>0</v>
      </c>
      <c r="L167" s="22">
        <v>19659</v>
      </c>
      <c r="M167" s="22">
        <v>0</v>
      </c>
      <c r="N167" s="22">
        <v>0</v>
      </c>
      <c r="O167" s="22">
        <v>810740</v>
      </c>
      <c r="P167" s="22">
        <v>0</v>
      </c>
      <c r="Q167" s="22">
        <v>0</v>
      </c>
      <c r="R167" s="22">
        <v>0</v>
      </c>
      <c r="S167" s="22">
        <v>0</v>
      </c>
      <c r="T167" s="22">
        <v>1962194</v>
      </c>
      <c r="U167" s="22">
        <v>761399</v>
      </c>
      <c r="V167" s="22">
        <v>7482</v>
      </c>
      <c r="W167" s="22">
        <v>0</v>
      </c>
      <c r="X167" s="22">
        <v>0</v>
      </c>
      <c r="Y167" s="22">
        <v>0</v>
      </c>
      <c r="Z167" s="22">
        <v>59087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943108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5612596</v>
      </c>
    </row>
    <row r="168" spans="1:42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31395</v>
      </c>
      <c r="G168" s="22">
        <v>0</v>
      </c>
      <c r="H168" s="22">
        <v>0</v>
      </c>
      <c r="I168" s="22">
        <v>16982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206413</v>
      </c>
      <c r="P168" s="22">
        <v>0</v>
      </c>
      <c r="Q168" s="22">
        <v>0</v>
      </c>
      <c r="R168" s="22">
        <v>10321</v>
      </c>
      <c r="S168" s="22">
        <v>0</v>
      </c>
      <c r="T168" s="22">
        <v>77238</v>
      </c>
      <c r="U168" s="22">
        <v>45651</v>
      </c>
      <c r="V168" s="22">
        <v>4404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20840</v>
      </c>
      <c r="AJ168" s="22">
        <v>0</v>
      </c>
      <c r="AK168" s="22">
        <v>0</v>
      </c>
      <c r="AL168" s="22">
        <v>0</v>
      </c>
      <c r="AM168" s="22">
        <v>24561</v>
      </c>
      <c r="AN168" s="22">
        <v>14576</v>
      </c>
      <c r="AO168" s="22">
        <v>0</v>
      </c>
      <c r="AP168" s="22">
        <v>452381</v>
      </c>
    </row>
    <row r="169" spans="1:42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5479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345222</v>
      </c>
      <c r="P169" s="22">
        <v>508</v>
      </c>
      <c r="Q169" s="22">
        <v>0</v>
      </c>
      <c r="R169" s="22">
        <v>0</v>
      </c>
      <c r="S169" s="22">
        <v>0</v>
      </c>
      <c r="T169" s="22">
        <v>111866</v>
      </c>
      <c r="U169" s="22">
        <v>52863</v>
      </c>
      <c r="V169" s="22">
        <v>0</v>
      </c>
      <c r="W169" s="22">
        <v>0</v>
      </c>
      <c r="X169" s="22">
        <v>2475</v>
      </c>
      <c r="Y169" s="22">
        <v>0</v>
      </c>
      <c r="Z169" s="22">
        <v>0</v>
      </c>
      <c r="AA169" s="22">
        <v>20787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96686</v>
      </c>
      <c r="AJ169" s="22">
        <v>41022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676908</v>
      </c>
    </row>
    <row r="170" spans="1:42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20500</v>
      </c>
      <c r="G170" s="22">
        <v>0</v>
      </c>
      <c r="H170" s="22">
        <v>0</v>
      </c>
      <c r="I170" s="22">
        <v>71447</v>
      </c>
      <c r="J170" s="22">
        <v>0</v>
      </c>
      <c r="K170" s="22">
        <v>0</v>
      </c>
      <c r="L170" s="22">
        <v>13619</v>
      </c>
      <c r="M170" s="22">
        <v>3219</v>
      </c>
      <c r="N170" s="22">
        <v>0</v>
      </c>
      <c r="O170" s="22">
        <v>1177471</v>
      </c>
      <c r="P170" s="22">
        <v>4924</v>
      </c>
      <c r="Q170" s="22">
        <v>7821</v>
      </c>
      <c r="R170" s="22">
        <v>22665</v>
      </c>
      <c r="S170" s="22">
        <v>0</v>
      </c>
      <c r="T170" s="22">
        <v>500498</v>
      </c>
      <c r="U170" s="22">
        <v>871040</v>
      </c>
      <c r="V170" s="22">
        <v>114761</v>
      </c>
      <c r="W170" s="22">
        <v>0</v>
      </c>
      <c r="X170" s="22">
        <v>12967</v>
      </c>
      <c r="Y170" s="22">
        <v>0</v>
      </c>
      <c r="Z170" s="22">
        <v>0</v>
      </c>
      <c r="AA170" s="22">
        <v>164123</v>
      </c>
      <c r="AB170" s="22">
        <v>0</v>
      </c>
      <c r="AC170" s="22">
        <v>7477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521564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3514096</v>
      </c>
    </row>
    <row r="171" spans="1:42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2278</v>
      </c>
      <c r="G171" s="22">
        <v>0</v>
      </c>
      <c r="H171" s="22">
        <v>0</v>
      </c>
      <c r="I171" s="22">
        <v>30774</v>
      </c>
      <c r="J171" s="22">
        <v>0</v>
      </c>
      <c r="K171" s="22">
        <v>0</v>
      </c>
      <c r="L171" s="22">
        <v>0</v>
      </c>
      <c r="M171" s="22">
        <v>0</v>
      </c>
      <c r="N171" s="22">
        <v>16351</v>
      </c>
      <c r="O171" s="22">
        <v>139997</v>
      </c>
      <c r="P171" s="22">
        <v>0</v>
      </c>
      <c r="Q171" s="22">
        <v>0</v>
      </c>
      <c r="R171" s="22">
        <v>0</v>
      </c>
      <c r="S171" s="22">
        <v>0</v>
      </c>
      <c r="T171" s="22">
        <v>64612</v>
      </c>
      <c r="U171" s="22">
        <v>23554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3303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280869</v>
      </c>
    </row>
    <row r="172" spans="1:42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82867</v>
      </c>
      <c r="G172" s="22">
        <v>0</v>
      </c>
      <c r="H172" s="22">
        <v>0</v>
      </c>
      <c r="I172" s="22">
        <v>150499</v>
      </c>
      <c r="J172" s="22">
        <v>0</v>
      </c>
      <c r="K172" s="22">
        <v>0</v>
      </c>
      <c r="L172" s="22">
        <v>0</v>
      </c>
      <c r="M172" s="22">
        <v>0</v>
      </c>
      <c r="N172" s="22">
        <v>277610</v>
      </c>
      <c r="O172" s="22">
        <v>2762823</v>
      </c>
      <c r="P172" s="22">
        <v>31202</v>
      </c>
      <c r="Q172" s="22">
        <v>0</v>
      </c>
      <c r="R172" s="22">
        <v>65967</v>
      </c>
      <c r="S172" s="22">
        <v>0</v>
      </c>
      <c r="T172" s="22">
        <v>692408</v>
      </c>
      <c r="U172" s="22">
        <v>329743</v>
      </c>
      <c r="V172" s="22">
        <v>989</v>
      </c>
      <c r="W172" s="22">
        <v>0</v>
      </c>
      <c r="X172" s="22">
        <v>0</v>
      </c>
      <c r="Y172" s="22">
        <v>0</v>
      </c>
      <c r="Z172" s="22">
        <v>4809</v>
      </c>
      <c r="AA172" s="22">
        <v>0</v>
      </c>
      <c r="AB172" s="22">
        <v>1746</v>
      </c>
      <c r="AC172" s="22">
        <v>0</v>
      </c>
      <c r="AD172" s="22">
        <v>2587</v>
      </c>
      <c r="AE172" s="22">
        <v>85967</v>
      </c>
      <c r="AF172" s="22">
        <v>0</v>
      </c>
      <c r="AG172" s="22">
        <v>0</v>
      </c>
      <c r="AH172" s="22">
        <v>38383</v>
      </c>
      <c r="AI172" s="22">
        <v>668744</v>
      </c>
      <c r="AJ172" s="22">
        <v>54891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5251235</v>
      </c>
    </row>
    <row r="173" spans="1:42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453420</v>
      </c>
      <c r="G173" s="22">
        <v>0</v>
      </c>
      <c r="H173" s="22">
        <v>201820</v>
      </c>
      <c r="I173" s="22">
        <v>286035</v>
      </c>
      <c r="J173" s="22">
        <v>0</v>
      </c>
      <c r="K173" s="22">
        <v>0</v>
      </c>
      <c r="L173" s="22">
        <v>14988</v>
      </c>
      <c r="M173" s="22">
        <v>0</v>
      </c>
      <c r="N173" s="22">
        <v>202660</v>
      </c>
      <c r="O173" s="22">
        <v>2908172</v>
      </c>
      <c r="P173" s="22">
        <v>0</v>
      </c>
      <c r="Q173" s="22">
        <v>7867</v>
      </c>
      <c r="R173" s="22">
        <v>458786</v>
      </c>
      <c r="S173" s="22">
        <v>0</v>
      </c>
      <c r="T173" s="22">
        <v>458708</v>
      </c>
      <c r="U173" s="22">
        <v>525707</v>
      </c>
      <c r="V173" s="22">
        <v>15481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2956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1492056</v>
      </c>
      <c r="AJ173" s="22">
        <v>689453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7718109</v>
      </c>
    </row>
    <row r="174" spans="1:42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354522</v>
      </c>
      <c r="G174" s="22">
        <v>0</v>
      </c>
      <c r="H174" s="22">
        <v>0</v>
      </c>
      <c r="I174" s="22">
        <v>164654</v>
      </c>
      <c r="J174" s="22">
        <v>9435</v>
      </c>
      <c r="K174" s="22">
        <v>0</v>
      </c>
      <c r="L174" s="22">
        <v>23881</v>
      </c>
      <c r="M174" s="22">
        <v>0</v>
      </c>
      <c r="N174" s="22">
        <v>321790</v>
      </c>
      <c r="O174" s="22">
        <v>1660953</v>
      </c>
      <c r="P174" s="22">
        <v>0</v>
      </c>
      <c r="Q174" s="22">
        <v>0</v>
      </c>
      <c r="R174" s="22">
        <v>86554</v>
      </c>
      <c r="S174" s="22">
        <v>0</v>
      </c>
      <c r="T174" s="22">
        <v>1164170</v>
      </c>
      <c r="U174" s="22">
        <v>884702</v>
      </c>
      <c r="V174" s="22">
        <v>42130</v>
      </c>
      <c r="W174" s="22">
        <v>0</v>
      </c>
      <c r="X174" s="22">
        <v>0</v>
      </c>
      <c r="Y174" s="22">
        <v>0</v>
      </c>
      <c r="Z174" s="22">
        <v>335</v>
      </c>
      <c r="AA174" s="22">
        <v>8840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1184274</v>
      </c>
      <c r="AJ174" s="22">
        <v>117155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6023395</v>
      </c>
    </row>
    <row r="175" spans="1:42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111089</v>
      </c>
      <c r="G175" s="22">
        <v>0</v>
      </c>
      <c r="H175" s="22">
        <v>0</v>
      </c>
      <c r="I175" s="22">
        <v>97760</v>
      </c>
      <c r="J175" s="22">
        <v>16216</v>
      </c>
      <c r="K175" s="22">
        <v>0</v>
      </c>
      <c r="L175" s="22">
        <v>4750</v>
      </c>
      <c r="M175" s="22">
        <v>0</v>
      </c>
      <c r="N175" s="22">
        <v>82063</v>
      </c>
      <c r="O175" s="22">
        <v>517510</v>
      </c>
      <c r="P175" s="22">
        <v>0</v>
      </c>
      <c r="Q175" s="22">
        <v>0</v>
      </c>
      <c r="R175" s="22">
        <v>0</v>
      </c>
      <c r="S175" s="22">
        <v>0</v>
      </c>
      <c r="T175" s="22">
        <v>489961</v>
      </c>
      <c r="U175" s="22">
        <v>339818</v>
      </c>
      <c r="V175" s="22">
        <v>8396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294296</v>
      </c>
      <c r="AJ175" s="22">
        <v>0</v>
      </c>
      <c r="AK175" s="22">
        <v>0</v>
      </c>
      <c r="AL175" s="22">
        <v>0</v>
      </c>
      <c r="AM175" s="22">
        <v>25881</v>
      </c>
      <c r="AN175" s="22">
        <v>0</v>
      </c>
      <c r="AO175" s="22">
        <v>0</v>
      </c>
      <c r="AP175" s="22">
        <v>1987740</v>
      </c>
    </row>
    <row r="176" spans="1:42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80259</v>
      </c>
      <c r="G176" s="22">
        <v>0</v>
      </c>
      <c r="H176" s="22">
        <v>0</v>
      </c>
      <c r="I176" s="22">
        <v>89029</v>
      </c>
      <c r="J176" s="22">
        <v>0</v>
      </c>
      <c r="K176" s="22">
        <v>0</v>
      </c>
      <c r="L176" s="22">
        <v>2848</v>
      </c>
      <c r="M176" s="22">
        <v>0</v>
      </c>
      <c r="N176" s="22">
        <v>99252</v>
      </c>
      <c r="O176" s="22">
        <v>79602</v>
      </c>
      <c r="P176" s="22">
        <v>10000</v>
      </c>
      <c r="Q176" s="22">
        <v>0</v>
      </c>
      <c r="R176" s="22">
        <v>39468</v>
      </c>
      <c r="S176" s="22">
        <v>0</v>
      </c>
      <c r="T176" s="22">
        <v>387337</v>
      </c>
      <c r="U176" s="22">
        <v>77866</v>
      </c>
      <c r="V176" s="22">
        <v>25659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147048</v>
      </c>
      <c r="AJ176" s="22">
        <v>45841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1084209</v>
      </c>
    </row>
    <row r="177" spans="1:42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162946</v>
      </c>
      <c r="G177" s="22">
        <v>0</v>
      </c>
      <c r="H177" s="22">
        <v>103251</v>
      </c>
      <c r="I177" s="22">
        <v>450473</v>
      </c>
      <c r="J177" s="22">
        <v>0</v>
      </c>
      <c r="K177" s="22">
        <v>0</v>
      </c>
      <c r="L177" s="22">
        <v>24606</v>
      </c>
      <c r="M177" s="22">
        <v>0</v>
      </c>
      <c r="N177" s="22">
        <v>0</v>
      </c>
      <c r="O177" s="22">
        <v>4113106</v>
      </c>
      <c r="P177" s="22">
        <v>0</v>
      </c>
      <c r="Q177" s="22">
        <v>0</v>
      </c>
      <c r="R177" s="22">
        <v>371970</v>
      </c>
      <c r="S177" s="22">
        <v>0</v>
      </c>
      <c r="T177" s="22">
        <v>790603</v>
      </c>
      <c r="U177" s="22">
        <v>545338</v>
      </c>
      <c r="V177" s="22">
        <v>116811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2489149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9168253</v>
      </c>
    </row>
    <row r="178" spans="1:42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398</v>
      </c>
      <c r="F178" s="22">
        <v>115325</v>
      </c>
      <c r="G178" s="22">
        <v>0</v>
      </c>
      <c r="H178" s="22">
        <v>249334</v>
      </c>
      <c r="I178" s="22">
        <v>247501</v>
      </c>
      <c r="J178" s="22">
        <v>1741</v>
      </c>
      <c r="K178" s="22">
        <v>0</v>
      </c>
      <c r="L178" s="22">
        <v>0</v>
      </c>
      <c r="M178" s="22">
        <v>0</v>
      </c>
      <c r="N178" s="22">
        <v>0</v>
      </c>
      <c r="O178" s="22">
        <v>1445324</v>
      </c>
      <c r="P178" s="22">
        <v>0</v>
      </c>
      <c r="Q178" s="22">
        <v>0</v>
      </c>
      <c r="R178" s="22">
        <v>327032</v>
      </c>
      <c r="S178" s="22">
        <v>0</v>
      </c>
      <c r="T178" s="22">
        <v>824502</v>
      </c>
      <c r="U178" s="22">
        <v>1186907</v>
      </c>
      <c r="V178" s="22">
        <v>139369</v>
      </c>
      <c r="W178" s="22">
        <v>0</v>
      </c>
      <c r="X178" s="22">
        <v>0</v>
      </c>
      <c r="Y178" s="22">
        <v>0</v>
      </c>
      <c r="Z178" s="22">
        <v>23770</v>
      </c>
      <c r="AA178" s="22">
        <v>0</v>
      </c>
      <c r="AB178" s="22">
        <v>1445</v>
      </c>
      <c r="AC178" s="22">
        <v>0</v>
      </c>
      <c r="AD178" s="22">
        <v>0</v>
      </c>
      <c r="AE178" s="22">
        <v>0</v>
      </c>
      <c r="AF178" s="22">
        <v>49401</v>
      </c>
      <c r="AG178" s="22">
        <v>0</v>
      </c>
      <c r="AH178" s="22">
        <v>0</v>
      </c>
      <c r="AI178" s="22">
        <v>558142</v>
      </c>
      <c r="AJ178" s="22">
        <v>67523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5237714</v>
      </c>
    </row>
    <row r="179" spans="1:42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56001</v>
      </c>
      <c r="G179" s="22">
        <v>0</v>
      </c>
      <c r="H179" s="22">
        <v>0</v>
      </c>
      <c r="I179" s="22">
        <v>6031</v>
      </c>
      <c r="J179" s="22">
        <v>0</v>
      </c>
      <c r="K179" s="22">
        <v>0</v>
      </c>
      <c r="L179" s="22">
        <v>550</v>
      </c>
      <c r="M179" s="22">
        <v>0</v>
      </c>
      <c r="N179" s="22">
        <v>10486</v>
      </c>
      <c r="O179" s="22">
        <v>172063</v>
      </c>
      <c r="P179" s="22">
        <v>0</v>
      </c>
      <c r="Q179" s="22">
        <v>0</v>
      </c>
      <c r="R179" s="22">
        <v>0</v>
      </c>
      <c r="S179" s="22">
        <v>0</v>
      </c>
      <c r="T179" s="22">
        <v>250217</v>
      </c>
      <c r="U179" s="22">
        <v>42630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140428</v>
      </c>
      <c r="AJ179" s="22">
        <v>3614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682020</v>
      </c>
    </row>
    <row r="180" spans="1:42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58903</v>
      </c>
      <c r="G180" s="22">
        <v>0</v>
      </c>
      <c r="H180" s="22">
        <v>0</v>
      </c>
      <c r="I180" s="22">
        <v>93221</v>
      </c>
      <c r="J180" s="22">
        <v>0</v>
      </c>
      <c r="K180" s="22">
        <v>0</v>
      </c>
      <c r="L180" s="22">
        <v>4384</v>
      </c>
      <c r="M180" s="22">
        <v>0</v>
      </c>
      <c r="N180" s="22">
        <v>25323</v>
      </c>
      <c r="O180" s="22">
        <v>0</v>
      </c>
      <c r="P180" s="22">
        <v>16700</v>
      </c>
      <c r="Q180" s="22">
        <v>0</v>
      </c>
      <c r="R180" s="22">
        <v>28508</v>
      </c>
      <c r="S180" s="22">
        <v>500809</v>
      </c>
      <c r="T180" s="22">
        <v>0</v>
      </c>
      <c r="U180" s="22">
        <v>862480</v>
      </c>
      <c r="V180" s="22">
        <v>303353</v>
      </c>
      <c r="W180" s="22">
        <v>0</v>
      </c>
      <c r="X180" s="22">
        <v>0</v>
      </c>
      <c r="Y180" s="22">
        <v>0</v>
      </c>
      <c r="Z180" s="22">
        <v>4947</v>
      </c>
      <c r="AA180" s="22">
        <v>0</v>
      </c>
      <c r="AB180" s="22">
        <v>0</v>
      </c>
      <c r="AC180" s="22">
        <v>1517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124187</v>
      </c>
      <c r="AJ180" s="22">
        <v>14677</v>
      </c>
      <c r="AK180" s="22">
        <v>17121</v>
      </c>
      <c r="AL180" s="22">
        <v>274986</v>
      </c>
      <c r="AM180" s="22">
        <v>0</v>
      </c>
      <c r="AN180" s="22">
        <v>0</v>
      </c>
      <c r="AO180" s="22">
        <v>0</v>
      </c>
      <c r="AP180" s="22">
        <v>2331116</v>
      </c>
    </row>
    <row r="181" spans="1:42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11912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170599</v>
      </c>
      <c r="O181" s="22">
        <v>739276</v>
      </c>
      <c r="P181" s="22">
        <v>32092</v>
      </c>
      <c r="Q181" s="22">
        <v>0</v>
      </c>
      <c r="R181" s="22">
        <v>0</v>
      </c>
      <c r="S181" s="22">
        <v>0</v>
      </c>
      <c r="T181" s="22">
        <v>123376</v>
      </c>
      <c r="U181" s="22">
        <v>62347</v>
      </c>
      <c r="V181" s="22">
        <v>0</v>
      </c>
      <c r="W181" s="22">
        <v>0</v>
      </c>
      <c r="X181" s="22">
        <v>0</v>
      </c>
      <c r="Y181" s="22">
        <v>0</v>
      </c>
      <c r="Z181" s="22">
        <v>4834</v>
      </c>
      <c r="AA181" s="22">
        <v>0</v>
      </c>
      <c r="AB181" s="22">
        <v>0</v>
      </c>
      <c r="AC181" s="22">
        <v>0</v>
      </c>
      <c r="AD181" s="22">
        <v>55041</v>
      </c>
      <c r="AE181" s="22">
        <v>0</v>
      </c>
      <c r="AF181" s="22">
        <v>0</v>
      </c>
      <c r="AG181" s="22">
        <v>0</v>
      </c>
      <c r="AH181" s="22">
        <v>0</v>
      </c>
      <c r="AI181" s="22">
        <v>177288</v>
      </c>
      <c r="AJ181" s="22">
        <v>16282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1393047</v>
      </c>
    </row>
    <row r="182" spans="1:42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26137</v>
      </c>
      <c r="G182" s="22">
        <v>0</v>
      </c>
      <c r="H182" s="22">
        <v>0</v>
      </c>
      <c r="I182" s="22">
        <v>31006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215531</v>
      </c>
      <c r="P182" s="22">
        <v>0</v>
      </c>
      <c r="Q182" s="22">
        <v>0</v>
      </c>
      <c r="R182" s="22">
        <v>7049</v>
      </c>
      <c r="S182" s="22">
        <v>0</v>
      </c>
      <c r="T182" s="22">
        <v>71686</v>
      </c>
      <c r="U182" s="22">
        <v>65000</v>
      </c>
      <c r="V182" s="22">
        <v>6839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44027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467275</v>
      </c>
    </row>
    <row r="183" spans="1:42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21381</v>
      </c>
      <c r="G183" s="22">
        <v>0</v>
      </c>
      <c r="H183" s="22">
        <v>0</v>
      </c>
      <c r="I183" s="22">
        <v>1391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270291</v>
      </c>
      <c r="P183" s="22">
        <v>0</v>
      </c>
      <c r="Q183" s="22">
        <v>0</v>
      </c>
      <c r="R183" s="22">
        <v>0</v>
      </c>
      <c r="S183" s="22">
        <v>0</v>
      </c>
      <c r="T183" s="22">
        <v>113718</v>
      </c>
      <c r="U183" s="22">
        <v>52001</v>
      </c>
      <c r="V183" s="22">
        <v>0</v>
      </c>
      <c r="W183" s="22">
        <v>0</v>
      </c>
      <c r="X183" s="22">
        <v>892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143049</v>
      </c>
      <c r="AJ183" s="22">
        <v>28802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631525</v>
      </c>
    </row>
    <row r="184" spans="1:42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77732</v>
      </c>
      <c r="G184" s="22">
        <v>0</v>
      </c>
      <c r="H184" s="22">
        <v>0</v>
      </c>
      <c r="I184" s="22">
        <v>42587</v>
      </c>
      <c r="J184" s="22">
        <v>13183</v>
      </c>
      <c r="K184" s="22">
        <v>0</v>
      </c>
      <c r="L184" s="22">
        <v>15772</v>
      </c>
      <c r="M184" s="22">
        <v>0</v>
      </c>
      <c r="N184" s="22">
        <v>0</v>
      </c>
      <c r="O184" s="22">
        <v>818998</v>
      </c>
      <c r="P184" s="22">
        <v>0</v>
      </c>
      <c r="Q184" s="22">
        <v>0</v>
      </c>
      <c r="R184" s="22">
        <v>213734</v>
      </c>
      <c r="S184" s="22">
        <v>0</v>
      </c>
      <c r="T184" s="22">
        <v>302568</v>
      </c>
      <c r="U184" s="22">
        <v>0</v>
      </c>
      <c r="V184" s="22">
        <v>7284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99575</v>
      </c>
      <c r="AJ184" s="22">
        <v>54062</v>
      </c>
      <c r="AK184" s="22">
        <v>0</v>
      </c>
      <c r="AL184" s="22">
        <v>89481</v>
      </c>
      <c r="AM184" s="22">
        <v>0</v>
      </c>
      <c r="AN184" s="22">
        <v>0</v>
      </c>
      <c r="AO184" s="22">
        <v>0</v>
      </c>
      <c r="AP184" s="22">
        <v>1734976</v>
      </c>
    </row>
    <row r="185" spans="1:42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87515</v>
      </c>
      <c r="G185" s="22">
        <v>0</v>
      </c>
      <c r="H185" s="22">
        <v>0</v>
      </c>
      <c r="I185" s="22">
        <v>35846</v>
      </c>
      <c r="J185" s="22">
        <v>0</v>
      </c>
      <c r="K185" s="22">
        <v>0</v>
      </c>
      <c r="L185" s="22">
        <v>7752</v>
      </c>
      <c r="M185" s="22">
        <v>0</v>
      </c>
      <c r="N185" s="22">
        <v>0</v>
      </c>
      <c r="O185" s="22">
        <v>1265109</v>
      </c>
      <c r="P185" s="22">
        <v>1783</v>
      </c>
      <c r="Q185" s="22">
        <v>0</v>
      </c>
      <c r="R185" s="22">
        <v>0</v>
      </c>
      <c r="S185" s="22">
        <v>0</v>
      </c>
      <c r="T185" s="22">
        <v>277647</v>
      </c>
      <c r="U185" s="22">
        <v>234118</v>
      </c>
      <c r="V185" s="22">
        <v>69562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23613</v>
      </c>
      <c r="AF185" s="22">
        <v>0</v>
      </c>
      <c r="AG185" s="22">
        <v>0</v>
      </c>
      <c r="AH185" s="22">
        <v>0</v>
      </c>
      <c r="AI185" s="22">
        <v>144669</v>
      </c>
      <c r="AJ185" s="22">
        <v>34499</v>
      </c>
      <c r="AK185" s="22">
        <v>0</v>
      </c>
      <c r="AL185" s="22">
        <v>0</v>
      </c>
      <c r="AM185" s="22">
        <v>65411</v>
      </c>
      <c r="AN185" s="22">
        <v>0</v>
      </c>
      <c r="AO185" s="22">
        <v>0</v>
      </c>
      <c r="AP185" s="22">
        <v>2247524</v>
      </c>
    </row>
    <row r="186" spans="1:42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20646</v>
      </c>
      <c r="G186" s="22">
        <v>0</v>
      </c>
      <c r="H186" s="22">
        <v>0</v>
      </c>
      <c r="I186" s="22">
        <v>4325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174981</v>
      </c>
      <c r="P186" s="22">
        <v>0</v>
      </c>
      <c r="Q186" s="22">
        <v>0</v>
      </c>
      <c r="R186" s="22">
        <v>0</v>
      </c>
      <c r="S186" s="22">
        <v>0</v>
      </c>
      <c r="T186" s="22">
        <v>52846</v>
      </c>
      <c r="U186" s="22">
        <v>16336</v>
      </c>
      <c r="V186" s="22">
        <v>31169</v>
      </c>
      <c r="W186" s="22">
        <v>0</v>
      </c>
      <c r="X186" s="22">
        <v>0</v>
      </c>
      <c r="Y186" s="22">
        <v>0</v>
      </c>
      <c r="Z186" s="22">
        <v>404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152715</v>
      </c>
      <c r="AJ186" s="22">
        <v>11167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464589</v>
      </c>
    </row>
    <row r="187" spans="1:42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19120</v>
      </c>
      <c r="G187" s="22">
        <v>0</v>
      </c>
      <c r="H187" s="22">
        <v>0</v>
      </c>
      <c r="I187" s="22">
        <v>188975</v>
      </c>
      <c r="J187" s="22">
        <v>0</v>
      </c>
      <c r="K187" s="22">
        <v>0</v>
      </c>
      <c r="L187" s="22">
        <v>13089</v>
      </c>
      <c r="M187" s="22">
        <v>0</v>
      </c>
      <c r="N187" s="22">
        <v>0</v>
      </c>
      <c r="O187" s="22">
        <v>1765203</v>
      </c>
      <c r="P187" s="22">
        <v>29098</v>
      </c>
      <c r="Q187" s="22">
        <v>0</v>
      </c>
      <c r="R187" s="22">
        <v>248465</v>
      </c>
      <c r="S187" s="22">
        <v>0</v>
      </c>
      <c r="T187" s="22">
        <v>219329</v>
      </c>
      <c r="U187" s="22">
        <v>273221</v>
      </c>
      <c r="V187" s="22">
        <v>223554</v>
      </c>
      <c r="W187" s="22">
        <v>15663</v>
      </c>
      <c r="X187" s="22">
        <v>0</v>
      </c>
      <c r="Y187" s="22">
        <v>0</v>
      </c>
      <c r="Z187" s="22">
        <v>8211</v>
      </c>
      <c r="AA187" s="22">
        <v>0</v>
      </c>
      <c r="AB187" s="22">
        <v>4124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766525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3774577</v>
      </c>
    </row>
    <row r="188" spans="1:42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230</v>
      </c>
      <c r="F188" s="22">
        <v>54771</v>
      </c>
      <c r="G188" s="22">
        <v>0</v>
      </c>
      <c r="H188" s="22">
        <v>11819</v>
      </c>
      <c r="I188" s="22">
        <v>158906</v>
      </c>
      <c r="J188" s="22">
        <v>230</v>
      </c>
      <c r="K188" s="22">
        <v>0</v>
      </c>
      <c r="L188" s="22">
        <v>2641</v>
      </c>
      <c r="M188" s="22">
        <v>0</v>
      </c>
      <c r="N188" s="22">
        <v>197767</v>
      </c>
      <c r="O188" s="22">
        <v>958984</v>
      </c>
      <c r="P188" s="22">
        <v>21497</v>
      </c>
      <c r="Q188" s="22">
        <v>0</v>
      </c>
      <c r="R188" s="22">
        <v>47887</v>
      </c>
      <c r="S188" s="22">
        <v>0</v>
      </c>
      <c r="T188" s="22">
        <v>346672</v>
      </c>
      <c r="U188" s="22">
        <v>574633</v>
      </c>
      <c r="V188" s="22">
        <v>82354</v>
      </c>
      <c r="W188" s="22">
        <v>0</v>
      </c>
      <c r="X188" s="22">
        <v>0</v>
      </c>
      <c r="Y188" s="22">
        <v>0</v>
      </c>
      <c r="Z188" s="22">
        <v>3649</v>
      </c>
      <c r="AA188" s="22">
        <v>12227</v>
      </c>
      <c r="AB188" s="22">
        <v>0</v>
      </c>
      <c r="AC188" s="22">
        <v>47213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271815</v>
      </c>
      <c r="AJ188" s="22">
        <v>24093</v>
      </c>
      <c r="AK188" s="22">
        <v>176803</v>
      </c>
      <c r="AL188" s="22">
        <v>0</v>
      </c>
      <c r="AM188" s="22">
        <v>0</v>
      </c>
      <c r="AN188" s="22">
        <v>0</v>
      </c>
      <c r="AO188" s="22">
        <v>0</v>
      </c>
      <c r="AP188" s="22">
        <v>2994191</v>
      </c>
    </row>
    <row r="189" spans="1:42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11446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345979</v>
      </c>
      <c r="P189" s="22">
        <v>427</v>
      </c>
      <c r="Q189" s="22">
        <v>0</v>
      </c>
      <c r="R189" s="22">
        <v>0</v>
      </c>
      <c r="S189" s="22">
        <v>0</v>
      </c>
      <c r="T189" s="22">
        <v>77369</v>
      </c>
      <c r="U189" s="22">
        <v>103045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311</v>
      </c>
      <c r="AE189" s="22">
        <v>0</v>
      </c>
      <c r="AF189" s="22">
        <v>0</v>
      </c>
      <c r="AG189" s="22">
        <v>0</v>
      </c>
      <c r="AH189" s="22">
        <v>0</v>
      </c>
      <c r="AI189" s="22">
        <v>330564</v>
      </c>
      <c r="AJ189" s="22">
        <v>0</v>
      </c>
      <c r="AK189" s="22">
        <v>0</v>
      </c>
      <c r="AL189" s="22">
        <v>0</v>
      </c>
      <c r="AM189" s="22">
        <v>0</v>
      </c>
      <c r="AN189" s="22">
        <v>61501</v>
      </c>
      <c r="AO189" s="22">
        <v>0</v>
      </c>
      <c r="AP189" s="22">
        <v>930642</v>
      </c>
    </row>
    <row r="190" spans="1:42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16085</v>
      </c>
      <c r="G190" s="22">
        <v>0</v>
      </c>
      <c r="H190" s="22">
        <v>0</v>
      </c>
      <c r="I190" s="22">
        <v>0</v>
      </c>
      <c r="J190" s="22">
        <v>7200</v>
      </c>
      <c r="K190" s="22">
        <v>0</v>
      </c>
      <c r="L190" s="22">
        <v>0</v>
      </c>
      <c r="M190" s="22">
        <v>0</v>
      </c>
      <c r="N190" s="22">
        <v>48897</v>
      </c>
      <c r="O190" s="22">
        <v>307671</v>
      </c>
      <c r="P190" s="22">
        <v>0</v>
      </c>
      <c r="Q190" s="22">
        <v>0</v>
      </c>
      <c r="R190" s="22">
        <v>42236</v>
      </c>
      <c r="S190" s="22">
        <v>0</v>
      </c>
      <c r="T190" s="22">
        <v>120936</v>
      </c>
      <c r="U190" s="22">
        <v>213779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42634</v>
      </c>
      <c r="AJ190" s="22">
        <v>23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949120</v>
      </c>
    </row>
    <row r="191" spans="1:42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45670</v>
      </c>
      <c r="G191" s="22">
        <v>0</v>
      </c>
      <c r="H191" s="22">
        <v>37768</v>
      </c>
      <c r="I191" s="22">
        <v>56051</v>
      </c>
      <c r="J191" s="22">
        <v>0</v>
      </c>
      <c r="K191" s="22">
        <v>0</v>
      </c>
      <c r="L191" s="22">
        <v>2755</v>
      </c>
      <c r="M191" s="22">
        <v>0</v>
      </c>
      <c r="N191" s="22">
        <v>141765</v>
      </c>
      <c r="O191" s="22">
        <v>819217</v>
      </c>
      <c r="P191" s="22">
        <v>51680</v>
      </c>
      <c r="Q191" s="22">
        <v>0</v>
      </c>
      <c r="R191" s="22">
        <v>336169</v>
      </c>
      <c r="S191" s="22">
        <v>0</v>
      </c>
      <c r="T191" s="22">
        <v>365241</v>
      </c>
      <c r="U191" s="22">
        <v>179338</v>
      </c>
      <c r="V191" s="22">
        <v>0</v>
      </c>
      <c r="W191" s="22">
        <v>0</v>
      </c>
      <c r="X191" s="22">
        <v>0</v>
      </c>
      <c r="Y191" s="22">
        <v>0</v>
      </c>
      <c r="Z191" s="22">
        <v>4231</v>
      </c>
      <c r="AA191" s="22">
        <v>0</v>
      </c>
      <c r="AB191" s="22">
        <v>365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490230</v>
      </c>
      <c r="AJ191" s="22">
        <v>0</v>
      </c>
      <c r="AK191" s="22">
        <v>0</v>
      </c>
      <c r="AL191" s="22">
        <v>0</v>
      </c>
      <c r="AM191" s="22">
        <v>86361</v>
      </c>
      <c r="AN191" s="22">
        <v>0</v>
      </c>
      <c r="AO191" s="22">
        <v>0</v>
      </c>
      <c r="AP191" s="22">
        <v>2616841</v>
      </c>
    </row>
    <row r="192" spans="1:42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118091</v>
      </c>
      <c r="G192" s="22">
        <v>0</v>
      </c>
      <c r="H192" s="22">
        <v>0</v>
      </c>
      <c r="I192" s="22">
        <v>71069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117732</v>
      </c>
      <c r="P192" s="22">
        <v>0</v>
      </c>
      <c r="Q192" s="22">
        <v>0</v>
      </c>
      <c r="R192" s="22">
        <v>6338</v>
      </c>
      <c r="S192" s="22">
        <v>0</v>
      </c>
      <c r="T192" s="22">
        <v>366839</v>
      </c>
      <c r="U192" s="22">
        <v>1435</v>
      </c>
      <c r="V192" s="22">
        <v>17484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54713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753701</v>
      </c>
    </row>
    <row r="193" spans="1:42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259924</v>
      </c>
      <c r="G193" s="22">
        <v>0</v>
      </c>
      <c r="H193" s="22">
        <v>0</v>
      </c>
      <c r="I193" s="22">
        <v>94241</v>
      </c>
      <c r="J193" s="22">
        <v>0</v>
      </c>
      <c r="K193" s="22">
        <v>0</v>
      </c>
      <c r="L193" s="22">
        <v>0</v>
      </c>
      <c r="M193" s="22">
        <v>0</v>
      </c>
      <c r="N193" s="22">
        <v>192533</v>
      </c>
      <c r="O193" s="22">
        <v>1010452</v>
      </c>
      <c r="P193" s="22">
        <v>0</v>
      </c>
      <c r="Q193" s="22">
        <v>0</v>
      </c>
      <c r="R193" s="22">
        <v>87976</v>
      </c>
      <c r="S193" s="22">
        <v>0</v>
      </c>
      <c r="T193" s="22">
        <v>246907</v>
      </c>
      <c r="U193" s="22">
        <v>207455</v>
      </c>
      <c r="V193" s="22">
        <v>0</v>
      </c>
      <c r="W193" s="22">
        <v>0</v>
      </c>
      <c r="X193" s="22">
        <v>0</v>
      </c>
      <c r="Y193" s="22">
        <v>0</v>
      </c>
      <c r="Z193" s="22">
        <v>2620</v>
      </c>
      <c r="AA193" s="22">
        <v>0</v>
      </c>
      <c r="AB193" s="22">
        <v>3214</v>
      </c>
      <c r="AC193" s="22">
        <v>0</v>
      </c>
      <c r="AD193" s="22">
        <v>0</v>
      </c>
      <c r="AE193" s="22">
        <v>3934</v>
      </c>
      <c r="AF193" s="22">
        <v>0</v>
      </c>
      <c r="AG193" s="22">
        <v>0</v>
      </c>
      <c r="AH193" s="22">
        <v>0</v>
      </c>
      <c r="AI193" s="22">
        <v>833224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2942480</v>
      </c>
    </row>
    <row r="194" spans="1:42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486</v>
      </c>
      <c r="F194" s="22">
        <v>53422</v>
      </c>
      <c r="G194" s="22">
        <v>0</v>
      </c>
      <c r="H194" s="22">
        <v>71755</v>
      </c>
      <c r="I194" s="22">
        <v>261405</v>
      </c>
      <c r="J194" s="22">
        <v>11000</v>
      </c>
      <c r="K194" s="22">
        <v>0</v>
      </c>
      <c r="L194" s="22">
        <v>0</v>
      </c>
      <c r="M194" s="22">
        <v>0</v>
      </c>
      <c r="N194" s="22">
        <v>625541</v>
      </c>
      <c r="O194" s="22">
        <v>2206569</v>
      </c>
      <c r="P194" s="22">
        <v>0</v>
      </c>
      <c r="Q194" s="22">
        <v>34366</v>
      </c>
      <c r="R194" s="22">
        <v>98633</v>
      </c>
      <c r="S194" s="22">
        <v>0</v>
      </c>
      <c r="T194" s="22">
        <v>627346</v>
      </c>
      <c r="U194" s="22">
        <v>398388</v>
      </c>
      <c r="V194" s="22">
        <v>398889</v>
      </c>
      <c r="W194" s="22">
        <v>0</v>
      </c>
      <c r="X194" s="22">
        <v>11164</v>
      </c>
      <c r="Y194" s="22">
        <v>0</v>
      </c>
      <c r="Z194" s="22">
        <v>655</v>
      </c>
      <c r="AA194" s="22">
        <v>0</v>
      </c>
      <c r="AB194" s="22">
        <v>8316</v>
      </c>
      <c r="AC194" s="22">
        <v>12980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1470952</v>
      </c>
      <c r="AJ194" s="22">
        <v>10685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6302552</v>
      </c>
    </row>
    <row r="195" spans="1:42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61562</v>
      </c>
      <c r="G195" s="22">
        <v>0</v>
      </c>
      <c r="H195" s="22">
        <v>0</v>
      </c>
      <c r="I195" s="22">
        <v>9083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224848</v>
      </c>
      <c r="P195" s="22">
        <v>0</v>
      </c>
      <c r="Q195" s="22">
        <v>9539</v>
      </c>
      <c r="R195" s="22">
        <v>0</v>
      </c>
      <c r="S195" s="22">
        <v>0</v>
      </c>
      <c r="T195" s="22">
        <v>1578</v>
      </c>
      <c r="U195" s="22">
        <v>68040</v>
      </c>
      <c r="V195" s="22">
        <v>0</v>
      </c>
      <c r="W195" s="22">
        <v>14800</v>
      </c>
      <c r="X195" s="22">
        <v>0</v>
      </c>
      <c r="Y195" s="22">
        <v>0</v>
      </c>
      <c r="Z195" s="22">
        <v>776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36669</v>
      </c>
      <c r="AJ195" s="22">
        <v>49462</v>
      </c>
      <c r="AK195" s="22">
        <v>0</v>
      </c>
      <c r="AL195" s="22">
        <v>2222</v>
      </c>
      <c r="AM195" s="22">
        <v>0</v>
      </c>
      <c r="AN195" s="22">
        <v>0</v>
      </c>
      <c r="AO195" s="22">
        <v>0</v>
      </c>
      <c r="AP195" s="22">
        <v>478579</v>
      </c>
    </row>
    <row r="196" spans="1:42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6238</v>
      </c>
      <c r="G196" s="22">
        <v>0</v>
      </c>
      <c r="H196" s="22">
        <v>0</v>
      </c>
      <c r="I196" s="22">
        <v>4812</v>
      </c>
      <c r="J196" s="22">
        <v>0</v>
      </c>
      <c r="K196" s="22">
        <v>2718</v>
      </c>
      <c r="L196" s="22">
        <v>4211</v>
      </c>
      <c r="M196" s="22">
        <v>0</v>
      </c>
      <c r="N196" s="22">
        <v>95242</v>
      </c>
      <c r="O196" s="22">
        <v>219064</v>
      </c>
      <c r="P196" s="22">
        <v>0</v>
      </c>
      <c r="Q196" s="22">
        <v>0</v>
      </c>
      <c r="R196" s="22">
        <v>9798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14071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356154</v>
      </c>
    </row>
    <row r="197" spans="1:42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2756</v>
      </c>
      <c r="G197" s="22">
        <v>0</v>
      </c>
      <c r="H197" s="22">
        <v>0</v>
      </c>
      <c r="I197" s="22">
        <v>14688</v>
      </c>
      <c r="J197" s="22">
        <v>0</v>
      </c>
      <c r="K197" s="22">
        <v>0</v>
      </c>
      <c r="L197" s="22">
        <v>0</v>
      </c>
      <c r="M197" s="22">
        <v>0</v>
      </c>
      <c r="N197" s="22">
        <v>83761</v>
      </c>
      <c r="O197" s="22">
        <v>184397</v>
      </c>
      <c r="P197" s="22">
        <v>0</v>
      </c>
      <c r="Q197" s="22">
        <v>0</v>
      </c>
      <c r="R197" s="22">
        <v>0</v>
      </c>
      <c r="S197" s="22">
        <v>0</v>
      </c>
      <c r="T197" s="22">
        <v>50117</v>
      </c>
      <c r="U197" s="22">
        <v>91011</v>
      </c>
      <c r="V197" s="22">
        <v>0</v>
      </c>
      <c r="W197" s="22">
        <v>0</v>
      </c>
      <c r="X197" s="22">
        <v>0</v>
      </c>
      <c r="Y197" s="22">
        <v>0</v>
      </c>
      <c r="Z197" s="22">
        <v>336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11488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438554</v>
      </c>
    </row>
    <row r="198" spans="1:42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1864</v>
      </c>
      <c r="G198" s="22">
        <v>0</v>
      </c>
      <c r="H198" s="22">
        <v>0</v>
      </c>
      <c r="I198" s="22">
        <v>8230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87815</v>
      </c>
      <c r="P198" s="22">
        <v>0</v>
      </c>
      <c r="Q198" s="22">
        <v>0</v>
      </c>
      <c r="R198" s="22">
        <v>0</v>
      </c>
      <c r="S198" s="22">
        <v>0</v>
      </c>
      <c r="T198" s="22">
        <v>68148</v>
      </c>
      <c r="U198" s="22">
        <v>28428</v>
      </c>
      <c r="V198" s="22">
        <v>0</v>
      </c>
      <c r="W198" s="22">
        <v>0</v>
      </c>
      <c r="X198" s="22">
        <v>0</v>
      </c>
      <c r="Y198" s="22">
        <v>0</v>
      </c>
      <c r="Z198" s="22">
        <v>810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14528</v>
      </c>
      <c r="AJ198" s="22">
        <v>2264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212087</v>
      </c>
    </row>
    <row r="199" spans="1:42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1815</v>
      </c>
      <c r="G199" s="22">
        <v>0</v>
      </c>
      <c r="H199" s="22">
        <v>0</v>
      </c>
      <c r="I199" s="22">
        <v>3892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45448</v>
      </c>
      <c r="P199" s="22">
        <v>0</v>
      </c>
      <c r="Q199" s="22">
        <v>0</v>
      </c>
      <c r="R199" s="22">
        <v>0</v>
      </c>
      <c r="S199" s="22">
        <v>0</v>
      </c>
      <c r="T199" s="22">
        <v>32131</v>
      </c>
      <c r="U199" s="22">
        <v>22005</v>
      </c>
      <c r="V199" s="22">
        <v>1951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2082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109324</v>
      </c>
    </row>
    <row r="200" spans="1:42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5979</v>
      </c>
      <c r="G200" s="22">
        <v>0</v>
      </c>
      <c r="H200" s="22">
        <v>0</v>
      </c>
      <c r="I200" s="22">
        <v>5715</v>
      </c>
      <c r="J200" s="22">
        <v>0</v>
      </c>
      <c r="K200" s="22">
        <v>0</v>
      </c>
      <c r="L200" s="22">
        <v>0</v>
      </c>
      <c r="M200" s="22">
        <v>0</v>
      </c>
      <c r="N200" s="22">
        <v>30498</v>
      </c>
      <c r="O200" s="22">
        <v>111850</v>
      </c>
      <c r="P200" s="22">
        <v>0</v>
      </c>
      <c r="Q200" s="22">
        <v>0</v>
      </c>
      <c r="R200" s="22">
        <v>0</v>
      </c>
      <c r="S200" s="22">
        <v>0</v>
      </c>
      <c r="T200" s="22">
        <v>135366</v>
      </c>
      <c r="U200" s="22">
        <v>50887</v>
      </c>
      <c r="V200" s="22">
        <v>0</v>
      </c>
      <c r="W200" s="22">
        <v>0</v>
      </c>
      <c r="X200" s="22">
        <v>0</v>
      </c>
      <c r="Y200" s="22">
        <v>0</v>
      </c>
      <c r="Z200" s="22">
        <v>218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9567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350080</v>
      </c>
    </row>
    <row r="201" spans="1:42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1234</v>
      </c>
      <c r="G201" s="22">
        <v>0</v>
      </c>
      <c r="H201" s="22">
        <v>0</v>
      </c>
      <c r="I201" s="22">
        <v>7057</v>
      </c>
      <c r="J201" s="22">
        <v>0</v>
      </c>
      <c r="K201" s="22">
        <v>0</v>
      </c>
      <c r="L201" s="22">
        <v>0</v>
      </c>
      <c r="M201" s="22">
        <v>0</v>
      </c>
      <c r="N201" s="22">
        <v>31096</v>
      </c>
      <c r="O201" s="22">
        <v>27897</v>
      </c>
      <c r="P201" s="22">
        <v>0</v>
      </c>
      <c r="Q201" s="22">
        <v>0</v>
      </c>
      <c r="R201" s="22">
        <v>0</v>
      </c>
      <c r="S201" s="22">
        <v>0</v>
      </c>
      <c r="T201" s="22">
        <v>27272</v>
      </c>
      <c r="U201" s="22">
        <v>9265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7411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111232</v>
      </c>
    </row>
    <row r="202" spans="1:42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4795</v>
      </c>
      <c r="G202" s="22">
        <v>0</v>
      </c>
      <c r="H202" s="22">
        <v>0</v>
      </c>
      <c r="I202" s="22">
        <v>14741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62594</v>
      </c>
      <c r="P202" s="22">
        <v>0</v>
      </c>
      <c r="Q202" s="22">
        <v>0</v>
      </c>
      <c r="R202" s="22">
        <v>0</v>
      </c>
      <c r="S202" s="22">
        <v>0</v>
      </c>
      <c r="T202" s="22">
        <v>42419</v>
      </c>
      <c r="U202" s="22">
        <v>25718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14500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164767</v>
      </c>
    </row>
    <row r="203" spans="1:42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1790</v>
      </c>
      <c r="G203" s="22">
        <v>0</v>
      </c>
      <c r="H203" s="22">
        <v>0</v>
      </c>
      <c r="I203" s="22">
        <v>26878</v>
      </c>
      <c r="J203" s="22">
        <v>0</v>
      </c>
      <c r="K203" s="22">
        <v>0</v>
      </c>
      <c r="L203" s="22">
        <v>0</v>
      </c>
      <c r="M203" s="22">
        <v>0</v>
      </c>
      <c r="N203" s="22">
        <v>23429</v>
      </c>
      <c r="O203" s="22">
        <v>239344</v>
      </c>
      <c r="P203" s="22">
        <v>37576</v>
      </c>
      <c r="Q203" s="22">
        <v>0</v>
      </c>
      <c r="R203" s="22">
        <v>0</v>
      </c>
      <c r="S203" s="22">
        <v>0</v>
      </c>
      <c r="T203" s="22">
        <v>51614</v>
      </c>
      <c r="U203" s="22">
        <v>76419</v>
      </c>
      <c r="V203" s="22">
        <v>1155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6777</v>
      </c>
      <c r="AE203" s="22">
        <v>0</v>
      </c>
      <c r="AF203" s="22">
        <v>0</v>
      </c>
      <c r="AG203" s="22">
        <v>6882</v>
      </c>
      <c r="AH203" s="22">
        <v>0</v>
      </c>
      <c r="AI203" s="22">
        <v>0</v>
      </c>
      <c r="AJ203" s="22">
        <v>0</v>
      </c>
      <c r="AK203" s="22">
        <v>49021</v>
      </c>
      <c r="AL203" s="22">
        <v>0</v>
      </c>
      <c r="AM203" s="22">
        <v>0</v>
      </c>
      <c r="AN203" s="22">
        <v>0</v>
      </c>
      <c r="AO203" s="22">
        <v>0</v>
      </c>
      <c r="AP203" s="22">
        <v>520885</v>
      </c>
    </row>
    <row r="204" spans="1:42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7577</v>
      </c>
      <c r="G204" s="22">
        <v>0</v>
      </c>
      <c r="H204" s="22">
        <v>0</v>
      </c>
      <c r="I204" s="22">
        <v>3552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119503</v>
      </c>
      <c r="P204" s="22">
        <v>0</v>
      </c>
      <c r="Q204" s="22">
        <v>0</v>
      </c>
      <c r="R204" s="22">
        <v>0</v>
      </c>
      <c r="S204" s="22">
        <v>0</v>
      </c>
      <c r="T204" s="22">
        <v>41135</v>
      </c>
      <c r="U204" s="22">
        <v>3593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3235</v>
      </c>
      <c r="AJ204" s="22">
        <v>2375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180970</v>
      </c>
    </row>
    <row r="205" spans="1:42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5506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38653</v>
      </c>
      <c r="P205" s="22">
        <v>0</v>
      </c>
      <c r="Q205" s="22">
        <v>0</v>
      </c>
      <c r="R205" s="22">
        <v>3704</v>
      </c>
      <c r="S205" s="22">
        <v>0</v>
      </c>
      <c r="T205" s="22">
        <v>101706</v>
      </c>
      <c r="U205" s="22">
        <v>56632</v>
      </c>
      <c r="V205" s="22">
        <v>2610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12509</v>
      </c>
      <c r="AJ205" s="22">
        <v>568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221888</v>
      </c>
    </row>
    <row r="206" spans="1:42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157031</v>
      </c>
      <c r="G206" s="22">
        <v>0</v>
      </c>
      <c r="H206" s="22">
        <v>0</v>
      </c>
      <c r="I206" s="22">
        <v>35551</v>
      </c>
      <c r="J206" s="22">
        <v>0</v>
      </c>
      <c r="K206" s="22">
        <v>0</v>
      </c>
      <c r="L206" s="22">
        <v>0</v>
      </c>
      <c r="M206" s="22">
        <v>0</v>
      </c>
      <c r="N206" s="22">
        <v>22500</v>
      </c>
      <c r="O206" s="22">
        <v>113659</v>
      </c>
      <c r="P206" s="22">
        <v>0</v>
      </c>
      <c r="Q206" s="22">
        <v>0</v>
      </c>
      <c r="R206" s="22">
        <v>0</v>
      </c>
      <c r="S206" s="22">
        <v>0</v>
      </c>
      <c r="T206" s="22">
        <v>61123</v>
      </c>
      <c r="U206" s="22">
        <v>22781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172455</v>
      </c>
      <c r="AJ206" s="22">
        <v>36655</v>
      </c>
      <c r="AK206" s="22">
        <v>0</v>
      </c>
      <c r="AL206" s="22">
        <v>0</v>
      </c>
      <c r="AM206" s="22">
        <v>42888</v>
      </c>
      <c r="AN206" s="22">
        <v>0</v>
      </c>
      <c r="AO206" s="22">
        <v>0</v>
      </c>
      <c r="AP206" s="22">
        <v>664643</v>
      </c>
    </row>
    <row r="207" spans="1:42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15080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104773</v>
      </c>
      <c r="P207" s="22">
        <v>0</v>
      </c>
      <c r="Q207" s="22">
        <v>0</v>
      </c>
      <c r="R207" s="22">
        <v>0</v>
      </c>
      <c r="S207" s="22">
        <v>0</v>
      </c>
      <c r="T207" s="22">
        <v>46311</v>
      </c>
      <c r="U207" s="22">
        <v>22788</v>
      </c>
      <c r="V207" s="22">
        <v>732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55339</v>
      </c>
      <c r="AJ207" s="22">
        <v>113054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358077</v>
      </c>
    </row>
    <row r="208" spans="1:42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2262</v>
      </c>
      <c r="G208" s="22">
        <v>0</v>
      </c>
      <c r="H208" s="22">
        <v>0</v>
      </c>
      <c r="I208" s="22">
        <v>30110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116688</v>
      </c>
      <c r="P208" s="22">
        <v>0</v>
      </c>
      <c r="Q208" s="22">
        <v>0</v>
      </c>
      <c r="R208" s="22">
        <v>0</v>
      </c>
      <c r="S208" s="22">
        <v>0</v>
      </c>
      <c r="T208" s="22">
        <v>21527</v>
      </c>
      <c r="U208" s="22">
        <v>30514</v>
      </c>
      <c r="V208" s="22">
        <v>0</v>
      </c>
      <c r="W208" s="22">
        <v>0</v>
      </c>
      <c r="X208" s="22">
        <v>5788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36981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243870</v>
      </c>
    </row>
    <row r="209" spans="1:42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2554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15809</v>
      </c>
      <c r="O209" s="22">
        <v>36378</v>
      </c>
      <c r="P209" s="22">
        <v>0</v>
      </c>
      <c r="Q209" s="22">
        <v>0</v>
      </c>
      <c r="R209" s="22">
        <v>0</v>
      </c>
      <c r="S209" s="22">
        <v>0</v>
      </c>
      <c r="T209" s="22">
        <v>36047</v>
      </c>
      <c r="U209" s="22">
        <v>56203</v>
      </c>
      <c r="V209" s="22">
        <v>0</v>
      </c>
      <c r="W209" s="22">
        <v>17813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3667</v>
      </c>
      <c r="AJ209" s="22">
        <v>1712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170183</v>
      </c>
    </row>
    <row r="210" spans="1:42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13146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328722</v>
      </c>
      <c r="P210" s="22">
        <v>0</v>
      </c>
      <c r="Q210" s="22">
        <v>0</v>
      </c>
      <c r="R210" s="22">
        <v>0</v>
      </c>
      <c r="S210" s="22">
        <v>0</v>
      </c>
      <c r="T210" s="22">
        <v>3745</v>
      </c>
      <c r="U210" s="22">
        <v>146778</v>
      </c>
      <c r="V210" s="22">
        <v>0</v>
      </c>
      <c r="W210" s="22">
        <v>7021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68260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567672</v>
      </c>
    </row>
    <row r="211" spans="1:42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18055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38330</v>
      </c>
      <c r="P211" s="22">
        <v>0</v>
      </c>
      <c r="Q211" s="22">
        <v>0</v>
      </c>
      <c r="R211" s="22">
        <v>57232</v>
      </c>
      <c r="S211" s="22">
        <v>0</v>
      </c>
      <c r="T211" s="22">
        <v>14141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81445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209203</v>
      </c>
    </row>
    <row r="212" spans="1:42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362</v>
      </c>
      <c r="G212" s="22">
        <v>0</v>
      </c>
      <c r="H212" s="22">
        <v>0</v>
      </c>
      <c r="I212" s="22">
        <v>34268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131405</v>
      </c>
      <c r="P212" s="22">
        <v>0</v>
      </c>
      <c r="Q212" s="22">
        <v>0</v>
      </c>
      <c r="R212" s="22">
        <v>1268</v>
      </c>
      <c r="S212" s="22">
        <v>0</v>
      </c>
      <c r="T212" s="22">
        <v>38881</v>
      </c>
      <c r="U212" s="22">
        <v>25320</v>
      </c>
      <c r="V212" s="22">
        <v>979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2831</v>
      </c>
      <c r="AJ212" s="22">
        <v>0</v>
      </c>
      <c r="AK212" s="22">
        <v>0</v>
      </c>
      <c r="AL212" s="22">
        <v>0</v>
      </c>
      <c r="AM212" s="22">
        <v>4245</v>
      </c>
      <c r="AN212" s="22">
        <v>0</v>
      </c>
      <c r="AO212" s="22">
        <v>0</v>
      </c>
      <c r="AP212" s="22">
        <v>239559</v>
      </c>
    </row>
    <row r="213" spans="1:42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8379</v>
      </c>
      <c r="G213" s="22">
        <v>0</v>
      </c>
      <c r="H213" s="22">
        <v>0</v>
      </c>
      <c r="I213" s="22">
        <v>3799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119938</v>
      </c>
      <c r="P213" s="22">
        <v>0</v>
      </c>
      <c r="Q213" s="22">
        <v>0</v>
      </c>
      <c r="R213" s="22">
        <v>0</v>
      </c>
      <c r="S213" s="22">
        <v>0</v>
      </c>
      <c r="T213" s="22">
        <v>26359</v>
      </c>
      <c r="U213" s="22">
        <v>11498</v>
      </c>
      <c r="V213" s="22">
        <v>0</v>
      </c>
      <c r="W213" s="22">
        <v>0</v>
      </c>
      <c r="X213" s="22">
        <v>3853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20955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194781</v>
      </c>
    </row>
    <row r="214" spans="1:42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110697</v>
      </c>
      <c r="G214" s="22">
        <v>0</v>
      </c>
      <c r="H214" s="22">
        <v>0</v>
      </c>
      <c r="I214" s="22">
        <v>14399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160023</v>
      </c>
      <c r="P214" s="22">
        <v>0</v>
      </c>
      <c r="Q214" s="22">
        <v>0</v>
      </c>
      <c r="R214" s="22">
        <v>0</v>
      </c>
      <c r="S214" s="22">
        <v>0</v>
      </c>
      <c r="T214" s="22">
        <v>59744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14499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359362</v>
      </c>
    </row>
    <row r="215" spans="1:42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5620</v>
      </c>
      <c r="G215" s="22">
        <v>0</v>
      </c>
      <c r="H215" s="22">
        <v>0</v>
      </c>
      <c r="I215" s="22">
        <v>434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187058</v>
      </c>
      <c r="P215" s="22">
        <v>0</v>
      </c>
      <c r="Q215" s="22">
        <v>0</v>
      </c>
      <c r="R215" s="22">
        <v>0</v>
      </c>
      <c r="S215" s="22">
        <v>0</v>
      </c>
      <c r="T215" s="22">
        <v>33100</v>
      </c>
      <c r="U215" s="22">
        <v>14701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6442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247355</v>
      </c>
    </row>
    <row r="216" spans="1:42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12115</v>
      </c>
      <c r="G216" s="22">
        <v>0</v>
      </c>
      <c r="H216" s="22">
        <v>0</v>
      </c>
      <c r="I216" s="22">
        <v>10990</v>
      </c>
      <c r="J216" s="22">
        <v>0</v>
      </c>
      <c r="K216" s="22">
        <v>7335</v>
      </c>
      <c r="L216" s="22">
        <v>0</v>
      </c>
      <c r="M216" s="22">
        <v>0</v>
      </c>
      <c r="N216" s="22">
        <v>0</v>
      </c>
      <c r="O216" s="22">
        <v>183965</v>
      </c>
      <c r="P216" s="22">
        <v>16120</v>
      </c>
      <c r="Q216" s="22">
        <v>0</v>
      </c>
      <c r="R216" s="22">
        <v>0</v>
      </c>
      <c r="S216" s="22">
        <v>0</v>
      </c>
      <c r="T216" s="22">
        <v>69035</v>
      </c>
      <c r="U216" s="22">
        <v>142793</v>
      </c>
      <c r="V216" s="22">
        <v>34039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1164</v>
      </c>
      <c r="AD216" s="22">
        <v>240</v>
      </c>
      <c r="AE216" s="22">
        <v>0</v>
      </c>
      <c r="AF216" s="22">
        <v>0</v>
      </c>
      <c r="AG216" s="22">
        <v>0</v>
      </c>
      <c r="AH216" s="22">
        <v>0</v>
      </c>
      <c r="AI216" s="22">
        <v>221550</v>
      </c>
      <c r="AJ216" s="22">
        <v>405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699751</v>
      </c>
    </row>
    <row r="217" spans="1:42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1903</v>
      </c>
      <c r="G217" s="22">
        <v>0</v>
      </c>
      <c r="H217" s="22">
        <v>0</v>
      </c>
      <c r="I217" s="22">
        <v>8965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47210</v>
      </c>
      <c r="P217" s="22">
        <v>0</v>
      </c>
      <c r="Q217" s="22">
        <v>0</v>
      </c>
      <c r="R217" s="22">
        <v>0</v>
      </c>
      <c r="S217" s="22">
        <v>0</v>
      </c>
      <c r="T217" s="22">
        <v>152653</v>
      </c>
      <c r="U217" s="22">
        <v>2229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5644</v>
      </c>
      <c r="AJ217" s="22">
        <v>2561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221165</v>
      </c>
    </row>
    <row r="218" spans="1:42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7560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74365</v>
      </c>
      <c r="P218" s="22">
        <v>0</v>
      </c>
      <c r="Q218" s="22">
        <v>0</v>
      </c>
      <c r="R218" s="22">
        <v>0</v>
      </c>
      <c r="S218" s="22">
        <v>0</v>
      </c>
      <c r="T218" s="22">
        <v>28222</v>
      </c>
      <c r="U218" s="22">
        <v>32998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26412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169557</v>
      </c>
    </row>
    <row r="219" spans="1:42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13494</v>
      </c>
      <c r="G219" s="22">
        <v>9753</v>
      </c>
      <c r="H219" s="22">
        <v>0</v>
      </c>
      <c r="I219" s="22">
        <v>5381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71348</v>
      </c>
      <c r="P219" s="22">
        <v>0</v>
      </c>
      <c r="Q219" s="22">
        <v>0</v>
      </c>
      <c r="R219" s="22">
        <v>0</v>
      </c>
      <c r="S219" s="22">
        <v>0</v>
      </c>
      <c r="T219" s="22">
        <v>66986</v>
      </c>
      <c r="U219" s="22">
        <v>37032</v>
      </c>
      <c r="V219" s="22">
        <v>944</v>
      </c>
      <c r="W219" s="22">
        <v>0</v>
      </c>
      <c r="X219" s="22">
        <v>449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9013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214400</v>
      </c>
    </row>
    <row r="220" spans="1:42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485</v>
      </c>
      <c r="G220" s="22">
        <v>0</v>
      </c>
      <c r="H220" s="22">
        <v>0</v>
      </c>
      <c r="I220" s="22">
        <v>1900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115498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40459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2418</v>
      </c>
      <c r="AJ220" s="22">
        <v>849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161609</v>
      </c>
    </row>
    <row r="221" spans="1:42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10690</v>
      </c>
      <c r="G221" s="22">
        <v>0</v>
      </c>
      <c r="H221" s="22">
        <v>0</v>
      </c>
      <c r="I221" s="22">
        <v>5137</v>
      </c>
      <c r="J221" s="22">
        <v>0</v>
      </c>
      <c r="K221" s="22">
        <v>0</v>
      </c>
      <c r="L221" s="22">
        <v>0</v>
      </c>
      <c r="M221" s="22">
        <v>0</v>
      </c>
      <c r="N221" s="22">
        <v>35656</v>
      </c>
      <c r="O221" s="22">
        <v>155197</v>
      </c>
      <c r="P221" s="22">
        <v>0</v>
      </c>
      <c r="Q221" s="22">
        <v>0</v>
      </c>
      <c r="R221" s="22">
        <v>4805</v>
      </c>
      <c r="S221" s="22">
        <v>0</v>
      </c>
      <c r="T221" s="22">
        <v>60116</v>
      </c>
      <c r="U221" s="22">
        <v>41521</v>
      </c>
      <c r="V221" s="22">
        <v>0</v>
      </c>
      <c r="W221" s="22">
        <v>2000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700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86641</v>
      </c>
      <c r="AJ221" s="22">
        <v>1674</v>
      </c>
      <c r="AK221" s="22">
        <v>0</v>
      </c>
      <c r="AL221" s="22">
        <v>0</v>
      </c>
      <c r="AM221" s="22">
        <v>0</v>
      </c>
      <c r="AN221" s="22">
        <v>0</v>
      </c>
      <c r="AO221" s="22">
        <v>32869</v>
      </c>
      <c r="AP221" s="22">
        <v>437006</v>
      </c>
    </row>
    <row r="222" spans="1:42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14183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29009</v>
      </c>
      <c r="P222" s="22">
        <v>0</v>
      </c>
      <c r="Q222" s="22">
        <v>0</v>
      </c>
      <c r="R222" s="22">
        <v>0</v>
      </c>
      <c r="S222" s="22">
        <v>0</v>
      </c>
      <c r="T222" s="22">
        <v>25760</v>
      </c>
      <c r="U222" s="22">
        <v>14409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807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84168</v>
      </c>
    </row>
    <row r="223" spans="1:42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3571</v>
      </c>
      <c r="G223" s="22">
        <v>0</v>
      </c>
      <c r="H223" s="22">
        <v>0</v>
      </c>
      <c r="I223" s="22">
        <v>1870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184554</v>
      </c>
      <c r="P223" s="22">
        <v>0</v>
      </c>
      <c r="Q223" s="22">
        <v>0</v>
      </c>
      <c r="R223" s="22">
        <v>9251</v>
      </c>
      <c r="S223" s="22">
        <v>0</v>
      </c>
      <c r="T223" s="22">
        <v>16451</v>
      </c>
      <c r="U223" s="22">
        <v>18847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193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700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235437</v>
      </c>
    </row>
    <row r="224" spans="1:42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24808</v>
      </c>
      <c r="G224" s="22">
        <v>0</v>
      </c>
      <c r="H224" s="22">
        <v>0</v>
      </c>
      <c r="I224" s="22">
        <v>54862</v>
      </c>
      <c r="J224" s="22">
        <v>0</v>
      </c>
      <c r="K224" s="22">
        <v>0</v>
      </c>
      <c r="L224" s="22">
        <v>0</v>
      </c>
      <c r="M224" s="22">
        <v>0</v>
      </c>
      <c r="N224" s="22">
        <v>21873</v>
      </c>
      <c r="O224" s="22">
        <v>215448</v>
      </c>
      <c r="P224" s="22">
        <v>0</v>
      </c>
      <c r="Q224" s="22">
        <v>0</v>
      </c>
      <c r="R224" s="22">
        <v>7957</v>
      </c>
      <c r="S224" s="22">
        <v>0</v>
      </c>
      <c r="T224" s="22">
        <v>47716</v>
      </c>
      <c r="U224" s="22">
        <v>53701</v>
      </c>
      <c r="V224" s="22">
        <v>28103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150092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604560</v>
      </c>
    </row>
    <row r="225" spans="1:42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16846</v>
      </c>
      <c r="P225" s="22">
        <v>0</v>
      </c>
      <c r="Q225" s="22">
        <v>0</v>
      </c>
      <c r="R225" s="22">
        <v>0</v>
      </c>
      <c r="S225" s="22">
        <v>0</v>
      </c>
      <c r="T225" s="22">
        <v>30225</v>
      </c>
      <c r="U225" s="22">
        <v>41768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4702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93541</v>
      </c>
    </row>
    <row r="226" spans="1:42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10894</v>
      </c>
      <c r="G226" s="22">
        <v>0</v>
      </c>
      <c r="H226" s="22">
        <v>0</v>
      </c>
      <c r="I226" s="22">
        <v>37412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102344</v>
      </c>
      <c r="P226" s="22">
        <v>0</v>
      </c>
      <c r="Q226" s="22">
        <v>0</v>
      </c>
      <c r="R226" s="22">
        <v>2574</v>
      </c>
      <c r="S226" s="22">
        <v>0</v>
      </c>
      <c r="T226" s="22">
        <v>42456</v>
      </c>
      <c r="U226" s="22">
        <v>8131</v>
      </c>
      <c r="V226" s="22">
        <v>0</v>
      </c>
      <c r="W226" s="22">
        <v>0</v>
      </c>
      <c r="X226" s="22">
        <v>0</v>
      </c>
      <c r="Y226" s="22">
        <v>0</v>
      </c>
      <c r="Z226" s="22">
        <v>740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46792</v>
      </c>
      <c r="AJ226" s="22">
        <v>6733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258076</v>
      </c>
    </row>
    <row r="227" spans="1:42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7697</v>
      </c>
      <c r="G227" s="22">
        <v>0</v>
      </c>
      <c r="H227" s="22">
        <v>0</v>
      </c>
      <c r="I227" s="22">
        <v>6397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62292</v>
      </c>
      <c r="P227" s="22">
        <v>0</v>
      </c>
      <c r="Q227" s="22">
        <v>0</v>
      </c>
      <c r="R227" s="22">
        <v>0</v>
      </c>
      <c r="S227" s="22">
        <v>0</v>
      </c>
      <c r="T227" s="22">
        <v>9667</v>
      </c>
      <c r="U227" s="22">
        <v>19193</v>
      </c>
      <c r="V227" s="22">
        <v>2792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2521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110559</v>
      </c>
    </row>
    <row r="228" spans="1:42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9643</v>
      </c>
      <c r="H228" s="22">
        <v>0</v>
      </c>
      <c r="I228" s="22">
        <v>21737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57749</v>
      </c>
      <c r="P228" s="22">
        <v>0</v>
      </c>
      <c r="Q228" s="22">
        <v>0</v>
      </c>
      <c r="R228" s="22">
        <v>0</v>
      </c>
      <c r="S228" s="22">
        <v>0</v>
      </c>
      <c r="T228" s="22">
        <v>94765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17407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201301</v>
      </c>
    </row>
    <row r="229" spans="1:42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42783</v>
      </c>
      <c r="G229" s="22">
        <v>0</v>
      </c>
      <c r="H229" s="22">
        <v>0</v>
      </c>
      <c r="I229" s="22">
        <v>3060</v>
      </c>
      <c r="J229" s="22">
        <v>0</v>
      </c>
      <c r="K229" s="22">
        <v>452</v>
      </c>
      <c r="L229" s="22">
        <v>0</v>
      </c>
      <c r="M229" s="22">
        <v>0</v>
      </c>
      <c r="N229" s="22">
        <v>0</v>
      </c>
      <c r="O229" s="22">
        <v>102754</v>
      </c>
      <c r="P229" s="22">
        <v>44292</v>
      </c>
      <c r="Q229" s="22">
        <v>0</v>
      </c>
      <c r="R229" s="22">
        <v>0</v>
      </c>
      <c r="S229" s="22">
        <v>0</v>
      </c>
      <c r="T229" s="22">
        <v>182950</v>
      </c>
      <c r="U229" s="22">
        <v>16102</v>
      </c>
      <c r="V229" s="22">
        <v>2625</v>
      </c>
      <c r="W229" s="22">
        <v>0</v>
      </c>
      <c r="X229" s="22">
        <v>0</v>
      </c>
      <c r="Y229" s="22">
        <v>0</v>
      </c>
      <c r="Z229" s="22">
        <v>0</v>
      </c>
      <c r="AA229" s="22">
        <v>507</v>
      </c>
      <c r="AB229" s="22">
        <v>490</v>
      </c>
      <c r="AC229" s="22">
        <v>0</v>
      </c>
      <c r="AD229" s="22">
        <v>0</v>
      </c>
      <c r="AE229" s="22">
        <v>0</v>
      </c>
      <c r="AF229" s="22">
        <v>0</v>
      </c>
      <c r="AG229" s="22">
        <v>1190</v>
      </c>
      <c r="AH229" s="22">
        <v>0</v>
      </c>
      <c r="AI229" s="22">
        <v>32916</v>
      </c>
      <c r="AJ229" s="22">
        <v>25602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455723</v>
      </c>
    </row>
    <row r="230" spans="1:42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7496</v>
      </c>
      <c r="G230" s="22">
        <v>0</v>
      </c>
      <c r="H230" s="22">
        <v>0</v>
      </c>
      <c r="I230" s="22">
        <v>1112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234792</v>
      </c>
      <c r="P230" s="22">
        <v>0</v>
      </c>
      <c r="Q230" s="22">
        <v>0</v>
      </c>
      <c r="R230" s="22">
        <v>0</v>
      </c>
      <c r="S230" s="22">
        <v>0</v>
      </c>
      <c r="T230" s="22">
        <v>111318</v>
      </c>
      <c r="U230" s="22">
        <v>45706</v>
      </c>
      <c r="V230" s="22">
        <v>0</v>
      </c>
      <c r="W230" s="22">
        <v>0</v>
      </c>
      <c r="X230" s="22">
        <v>0</v>
      </c>
      <c r="Y230" s="22">
        <v>0</v>
      </c>
      <c r="Z230" s="22">
        <v>978</v>
      </c>
      <c r="AA230" s="22">
        <v>0</v>
      </c>
      <c r="AB230" s="22">
        <v>4946</v>
      </c>
      <c r="AC230" s="22">
        <v>0</v>
      </c>
      <c r="AD230" s="22">
        <v>12301</v>
      </c>
      <c r="AE230" s="22">
        <v>0</v>
      </c>
      <c r="AF230" s="22">
        <v>0</v>
      </c>
      <c r="AG230" s="22">
        <v>0</v>
      </c>
      <c r="AH230" s="22">
        <v>0</v>
      </c>
      <c r="AI230" s="22">
        <v>190691</v>
      </c>
      <c r="AJ230" s="22">
        <v>0</v>
      </c>
      <c r="AK230" s="22">
        <v>0</v>
      </c>
      <c r="AL230" s="22">
        <v>0</v>
      </c>
      <c r="AM230" s="22">
        <v>9889</v>
      </c>
      <c r="AN230" s="22">
        <v>0</v>
      </c>
      <c r="AO230" s="22">
        <v>0</v>
      </c>
      <c r="AP230" s="22">
        <v>619229</v>
      </c>
    </row>
    <row r="231" spans="1:42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1115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149847</v>
      </c>
      <c r="P231" s="22">
        <v>0</v>
      </c>
      <c r="Q231" s="22">
        <v>0</v>
      </c>
      <c r="R231" s="22">
        <v>11631</v>
      </c>
      <c r="S231" s="22">
        <v>0</v>
      </c>
      <c r="T231" s="22">
        <v>16089</v>
      </c>
      <c r="U231" s="22">
        <v>21764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147</v>
      </c>
      <c r="AB231" s="22">
        <v>0</v>
      </c>
      <c r="AC231" s="22">
        <v>43466</v>
      </c>
      <c r="AD231" s="22">
        <v>10154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254213</v>
      </c>
    </row>
    <row r="232" spans="1:42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13761</v>
      </c>
      <c r="G232" s="22">
        <v>0</v>
      </c>
      <c r="H232" s="22">
        <v>0</v>
      </c>
      <c r="I232" s="22">
        <v>7403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211514</v>
      </c>
      <c r="P232" s="22">
        <v>0</v>
      </c>
      <c r="Q232" s="22">
        <v>0</v>
      </c>
      <c r="R232" s="22">
        <v>0</v>
      </c>
      <c r="S232" s="22">
        <v>0</v>
      </c>
      <c r="T232" s="22">
        <v>82621</v>
      </c>
      <c r="U232" s="22">
        <v>37533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44631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397463</v>
      </c>
    </row>
    <row r="233" spans="1:42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8716</v>
      </c>
      <c r="G233" s="22">
        <v>0</v>
      </c>
      <c r="H233" s="22">
        <v>0</v>
      </c>
      <c r="I233" s="22">
        <v>10350</v>
      </c>
      <c r="J233" s="22">
        <v>0</v>
      </c>
      <c r="K233" s="22">
        <v>0</v>
      </c>
      <c r="L233" s="22">
        <v>0</v>
      </c>
      <c r="M233" s="22">
        <v>0</v>
      </c>
      <c r="N233" s="22">
        <v>4694</v>
      </c>
      <c r="O233" s="22">
        <v>33211</v>
      </c>
      <c r="P233" s="22">
        <v>0</v>
      </c>
      <c r="Q233" s="22">
        <v>0</v>
      </c>
      <c r="R233" s="22">
        <v>0</v>
      </c>
      <c r="S233" s="22">
        <v>0</v>
      </c>
      <c r="T233" s="22">
        <v>51193</v>
      </c>
      <c r="U233" s="22">
        <v>54515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14591</v>
      </c>
      <c r="AJ233" s="22">
        <v>8127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185397</v>
      </c>
    </row>
    <row r="234" spans="1:42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4764</v>
      </c>
      <c r="G234" s="22">
        <v>0</v>
      </c>
      <c r="H234" s="22">
        <v>0</v>
      </c>
      <c r="I234" s="22">
        <v>13091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83263</v>
      </c>
      <c r="P234" s="22">
        <v>0</v>
      </c>
      <c r="Q234" s="22">
        <v>0</v>
      </c>
      <c r="R234" s="22">
        <v>0</v>
      </c>
      <c r="S234" s="22">
        <v>0</v>
      </c>
      <c r="T234" s="22">
        <v>21920</v>
      </c>
      <c r="U234" s="22">
        <v>10326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27050</v>
      </c>
      <c r="AJ234" s="22">
        <v>0</v>
      </c>
      <c r="AK234" s="22">
        <v>0</v>
      </c>
      <c r="AL234" s="22">
        <v>0</v>
      </c>
      <c r="AM234" s="22">
        <v>1127</v>
      </c>
      <c r="AN234" s="22">
        <v>0</v>
      </c>
      <c r="AO234" s="22">
        <v>0</v>
      </c>
      <c r="AP234" s="22">
        <v>161541</v>
      </c>
    </row>
    <row r="235" spans="1:42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5386</v>
      </c>
      <c r="G235" s="22">
        <v>0</v>
      </c>
      <c r="H235" s="22">
        <v>0</v>
      </c>
      <c r="I235" s="22">
        <v>2621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159186</v>
      </c>
      <c r="P235" s="22">
        <v>0</v>
      </c>
      <c r="Q235" s="22">
        <v>0</v>
      </c>
      <c r="R235" s="22">
        <v>0</v>
      </c>
      <c r="S235" s="22">
        <v>0</v>
      </c>
      <c r="T235" s="22">
        <v>40786</v>
      </c>
      <c r="U235" s="22">
        <v>41279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8597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257855</v>
      </c>
    </row>
    <row r="236" spans="1:42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619</v>
      </c>
      <c r="G236" s="22">
        <v>0</v>
      </c>
      <c r="H236" s="22">
        <v>0</v>
      </c>
      <c r="I236" s="22">
        <v>1303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40321</v>
      </c>
      <c r="P236" s="22">
        <v>0</v>
      </c>
      <c r="Q236" s="22">
        <v>0</v>
      </c>
      <c r="R236" s="22">
        <v>0</v>
      </c>
      <c r="S236" s="22">
        <v>0</v>
      </c>
      <c r="T236" s="22">
        <v>25050</v>
      </c>
      <c r="U236" s="22">
        <v>17879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4755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89927</v>
      </c>
    </row>
    <row r="237" spans="1:42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1785</v>
      </c>
      <c r="G237" s="22">
        <v>0</v>
      </c>
      <c r="H237" s="22">
        <v>0</v>
      </c>
      <c r="I237" s="22">
        <v>368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25144</v>
      </c>
      <c r="P237" s="22">
        <v>0</v>
      </c>
      <c r="Q237" s="22">
        <v>0</v>
      </c>
      <c r="R237" s="22">
        <v>0</v>
      </c>
      <c r="S237" s="22">
        <v>0</v>
      </c>
      <c r="T237" s="22">
        <v>61613</v>
      </c>
      <c r="U237" s="22">
        <v>19409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11599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119918</v>
      </c>
    </row>
    <row r="238" spans="1:42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23541</v>
      </c>
      <c r="G238" s="22">
        <v>0</v>
      </c>
      <c r="H238" s="22">
        <v>0</v>
      </c>
      <c r="I238" s="22">
        <v>1700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93330</v>
      </c>
      <c r="P238" s="22">
        <v>0</v>
      </c>
      <c r="Q238" s="22">
        <v>0</v>
      </c>
      <c r="R238" s="22">
        <v>0</v>
      </c>
      <c r="S238" s="22">
        <v>0</v>
      </c>
      <c r="T238" s="22">
        <v>196202</v>
      </c>
      <c r="U238" s="22">
        <v>7374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42013</v>
      </c>
      <c r="AJ238" s="22">
        <v>0</v>
      </c>
      <c r="AK238" s="22">
        <v>0</v>
      </c>
      <c r="AL238" s="22">
        <v>1558</v>
      </c>
      <c r="AM238" s="22">
        <v>0</v>
      </c>
      <c r="AN238" s="22">
        <v>0</v>
      </c>
      <c r="AO238" s="22">
        <v>0</v>
      </c>
      <c r="AP238" s="22">
        <v>365718</v>
      </c>
    </row>
    <row r="239" spans="1:42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5820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67111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48993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13119</v>
      </c>
      <c r="AJ239" s="22">
        <v>8053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143096</v>
      </c>
    </row>
    <row r="240" spans="1:42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3980</v>
      </c>
      <c r="G240" s="22">
        <v>0</v>
      </c>
      <c r="H240" s="22">
        <v>0</v>
      </c>
      <c r="I240" s="22">
        <v>17856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81301</v>
      </c>
      <c r="P240" s="22">
        <v>0</v>
      </c>
      <c r="Q240" s="22">
        <v>0</v>
      </c>
      <c r="R240" s="22">
        <v>0</v>
      </c>
      <c r="S240" s="22">
        <v>0</v>
      </c>
      <c r="T240" s="22">
        <v>51978</v>
      </c>
      <c r="U240" s="22">
        <v>16980</v>
      </c>
      <c r="V240" s="22">
        <v>7252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1055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180402</v>
      </c>
    </row>
    <row r="241" spans="1:42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76927</v>
      </c>
      <c r="P241" s="22">
        <v>0</v>
      </c>
      <c r="Q241" s="22">
        <v>0</v>
      </c>
      <c r="R241" s="22">
        <v>22762</v>
      </c>
      <c r="S241" s="22">
        <v>0</v>
      </c>
      <c r="T241" s="22">
        <v>122463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200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44038</v>
      </c>
      <c r="AJ241" s="22">
        <v>1480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267870</v>
      </c>
    </row>
    <row r="242" spans="1:42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3308</v>
      </c>
      <c r="G242" s="22">
        <v>0</v>
      </c>
      <c r="H242" s="22">
        <v>0</v>
      </c>
      <c r="I242" s="22">
        <v>1707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40009</v>
      </c>
      <c r="P242" s="22">
        <v>0</v>
      </c>
      <c r="Q242" s="22">
        <v>0</v>
      </c>
      <c r="R242" s="22">
        <v>0</v>
      </c>
      <c r="S242" s="22">
        <v>0</v>
      </c>
      <c r="T242" s="22">
        <v>68111</v>
      </c>
      <c r="U242" s="22">
        <v>33484</v>
      </c>
      <c r="V242" s="22">
        <v>1336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11656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159611</v>
      </c>
    </row>
    <row r="243" spans="1:42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848</v>
      </c>
      <c r="G243" s="22">
        <v>0</v>
      </c>
      <c r="H243" s="22">
        <v>0</v>
      </c>
      <c r="I243" s="22">
        <v>49322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141312</v>
      </c>
      <c r="P243" s="22">
        <v>0</v>
      </c>
      <c r="Q243" s="22">
        <v>0</v>
      </c>
      <c r="R243" s="22">
        <v>11704</v>
      </c>
      <c r="S243" s="22">
        <v>0</v>
      </c>
      <c r="T243" s="22">
        <v>35784</v>
      </c>
      <c r="U243" s="22">
        <v>20121</v>
      </c>
      <c r="V243" s="22">
        <v>0</v>
      </c>
      <c r="W243" s="22">
        <v>0</v>
      </c>
      <c r="X243" s="22">
        <v>0</v>
      </c>
      <c r="Y243" s="22">
        <v>0</v>
      </c>
      <c r="Z243" s="22">
        <v>697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259788</v>
      </c>
    </row>
    <row r="244" spans="1:42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21378</v>
      </c>
      <c r="G244" s="22">
        <v>0</v>
      </c>
      <c r="H244" s="22">
        <v>0</v>
      </c>
      <c r="I244" s="22">
        <v>70649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188824</v>
      </c>
      <c r="P244" s="22">
        <v>0</v>
      </c>
      <c r="Q244" s="22">
        <v>0</v>
      </c>
      <c r="R244" s="22">
        <v>0</v>
      </c>
      <c r="S244" s="22">
        <v>0</v>
      </c>
      <c r="T244" s="22">
        <v>26465</v>
      </c>
      <c r="U244" s="22">
        <v>44817</v>
      </c>
      <c r="V244" s="22">
        <v>0</v>
      </c>
      <c r="W244" s="22">
        <v>0</v>
      </c>
      <c r="X244" s="22">
        <v>0</v>
      </c>
      <c r="Y244" s="22">
        <v>0</v>
      </c>
      <c r="Z244" s="22">
        <v>314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41339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393786</v>
      </c>
    </row>
    <row r="245" spans="1:42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2567</v>
      </c>
      <c r="G245" s="22">
        <v>0</v>
      </c>
      <c r="H245" s="22">
        <v>0</v>
      </c>
      <c r="I245" s="22">
        <v>14295</v>
      </c>
      <c r="J245" s="22">
        <v>0</v>
      </c>
      <c r="K245" s="22">
        <v>2411</v>
      </c>
      <c r="L245" s="22">
        <v>0</v>
      </c>
      <c r="M245" s="22">
        <v>0</v>
      </c>
      <c r="N245" s="22">
        <v>2233</v>
      </c>
      <c r="O245" s="22">
        <v>180601</v>
      </c>
      <c r="P245" s="22">
        <v>0</v>
      </c>
      <c r="Q245" s="22">
        <v>0</v>
      </c>
      <c r="R245" s="22">
        <v>0</v>
      </c>
      <c r="S245" s="22">
        <v>0</v>
      </c>
      <c r="T245" s="22">
        <v>14883</v>
      </c>
      <c r="U245" s="22">
        <v>35003</v>
      </c>
      <c r="V245" s="22">
        <v>9421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15113</v>
      </c>
      <c r="AI245" s="22">
        <v>4634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281161</v>
      </c>
    </row>
    <row r="246" spans="1:42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2431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39055</v>
      </c>
      <c r="P246" s="22">
        <v>0</v>
      </c>
      <c r="Q246" s="22">
        <v>0</v>
      </c>
      <c r="R246" s="22">
        <v>0</v>
      </c>
      <c r="S246" s="22">
        <v>0</v>
      </c>
      <c r="T246" s="22">
        <v>89804</v>
      </c>
      <c r="U246" s="22">
        <v>1461</v>
      </c>
      <c r="V246" s="22">
        <v>2270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7433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142454</v>
      </c>
    </row>
    <row r="247" spans="1:42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9974</v>
      </c>
      <c r="G247" s="22">
        <v>0</v>
      </c>
      <c r="H247" s="22">
        <v>1255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68475</v>
      </c>
      <c r="P247" s="22">
        <v>0</v>
      </c>
      <c r="Q247" s="22">
        <v>0</v>
      </c>
      <c r="R247" s="22">
        <v>10966</v>
      </c>
      <c r="S247" s="22">
        <v>0</v>
      </c>
      <c r="T247" s="22">
        <v>107921</v>
      </c>
      <c r="U247" s="22">
        <v>114513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34052</v>
      </c>
      <c r="AJ247" s="22">
        <v>6198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353354</v>
      </c>
    </row>
    <row r="248" spans="1:42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1732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48450</v>
      </c>
      <c r="P248" s="22">
        <v>0</v>
      </c>
      <c r="Q248" s="22">
        <v>0</v>
      </c>
      <c r="R248" s="22">
        <v>0</v>
      </c>
      <c r="S248" s="22">
        <v>0</v>
      </c>
      <c r="T248" s="22">
        <v>62757</v>
      </c>
      <c r="U248" s="22">
        <v>16880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520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130339</v>
      </c>
    </row>
    <row r="249" spans="1:42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7974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3585</v>
      </c>
      <c r="M249" s="22">
        <v>0</v>
      </c>
      <c r="N249" s="22">
        <v>0</v>
      </c>
      <c r="O249" s="22">
        <v>176472</v>
      </c>
      <c r="P249" s="22">
        <v>0</v>
      </c>
      <c r="Q249" s="22">
        <v>0</v>
      </c>
      <c r="R249" s="22">
        <v>4334</v>
      </c>
      <c r="S249" s="22">
        <v>0</v>
      </c>
      <c r="T249" s="22">
        <v>34411</v>
      </c>
      <c r="U249" s="22">
        <v>40718</v>
      </c>
      <c r="V249" s="22">
        <v>0</v>
      </c>
      <c r="W249" s="22">
        <v>0</v>
      </c>
      <c r="X249" s="22">
        <v>0</v>
      </c>
      <c r="Y249" s="22">
        <v>0</v>
      </c>
      <c r="Z249" s="22">
        <v>815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74489</v>
      </c>
      <c r="AJ249" s="22">
        <v>96807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439605</v>
      </c>
    </row>
    <row r="250" spans="1:42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1608</v>
      </c>
      <c r="G250" s="22">
        <v>0</v>
      </c>
      <c r="H250" s="22">
        <v>0</v>
      </c>
      <c r="I250" s="22">
        <v>33287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145681</v>
      </c>
      <c r="P250" s="22">
        <v>0</v>
      </c>
      <c r="Q250" s="22">
        <v>0</v>
      </c>
      <c r="R250" s="22">
        <v>0</v>
      </c>
      <c r="S250" s="22">
        <v>0</v>
      </c>
      <c r="T250" s="22">
        <v>171121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10990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44487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407174</v>
      </c>
    </row>
    <row r="251" spans="1:42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12584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10797</v>
      </c>
      <c r="O251" s="22">
        <v>57372</v>
      </c>
      <c r="P251" s="22">
        <v>0</v>
      </c>
      <c r="Q251" s="22">
        <v>0</v>
      </c>
      <c r="R251" s="22">
        <v>0</v>
      </c>
      <c r="S251" s="22">
        <v>0</v>
      </c>
      <c r="T251" s="22">
        <v>43555</v>
      </c>
      <c r="U251" s="22">
        <v>10390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153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134851</v>
      </c>
    </row>
    <row r="252" spans="1:42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17603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29643</v>
      </c>
      <c r="P252" s="22">
        <v>0</v>
      </c>
      <c r="Q252" s="22">
        <v>0</v>
      </c>
      <c r="R252" s="22">
        <v>0</v>
      </c>
      <c r="S252" s="22">
        <v>0</v>
      </c>
      <c r="T252" s="22">
        <v>47791</v>
      </c>
      <c r="U252" s="22">
        <v>27672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2278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124987</v>
      </c>
    </row>
    <row r="253" spans="1:42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884</v>
      </c>
      <c r="G253" s="22">
        <v>0</v>
      </c>
      <c r="H253" s="22">
        <v>0</v>
      </c>
      <c r="I253" s="22">
        <v>19435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54770</v>
      </c>
      <c r="P253" s="22">
        <v>0</v>
      </c>
      <c r="Q253" s="22">
        <v>0</v>
      </c>
      <c r="R253" s="22">
        <v>0</v>
      </c>
      <c r="S253" s="22">
        <v>0</v>
      </c>
      <c r="T253" s="22">
        <v>45881</v>
      </c>
      <c r="U253" s="22">
        <v>11438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5997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138405</v>
      </c>
    </row>
    <row r="254" spans="1:42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14382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46750</v>
      </c>
      <c r="P254" s="22">
        <v>0</v>
      </c>
      <c r="Q254" s="22">
        <v>0</v>
      </c>
      <c r="R254" s="22">
        <v>0</v>
      </c>
      <c r="S254" s="22">
        <v>0</v>
      </c>
      <c r="T254" s="22">
        <v>59155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36320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156607</v>
      </c>
    </row>
    <row r="255" spans="1:42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25919</v>
      </c>
      <c r="G255" s="22">
        <v>0</v>
      </c>
      <c r="H255" s="22">
        <v>0</v>
      </c>
      <c r="I255" s="22">
        <v>2662</v>
      </c>
      <c r="J255" s="22">
        <v>0</v>
      </c>
      <c r="K255" s="22">
        <v>0</v>
      </c>
      <c r="L255" s="22">
        <v>0</v>
      </c>
      <c r="M255" s="22">
        <v>0</v>
      </c>
      <c r="N255" s="22">
        <v>185682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240511</v>
      </c>
      <c r="U255" s="22">
        <v>13015</v>
      </c>
      <c r="V255" s="22">
        <v>132861</v>
      </c>
      <c r="W255" s="22">
        <v>0</v>
      </c>
      <c r="X255" s="22">
        <v>600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12814</v>
      </c>
      <c r="AJ255" s="22">
        <v>2514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616578</v>
      </c>
    </row>
    <row r="256" spans="1:42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2684</v>
      </c>
      <c r="G256" s="22">
        <v>0</v>
      </c>
      <c r="H256" s="22">
        <v>0</v>
      </c>
      <c r="I256" s="22">
        <v>12579</v>
      </c>
      <c r="J256" s="22">
        <v>0</v>
      </c>
      <c r="K256" s="22">
        <v>0</v>
      </c>
      <c r="L256" s="22">
        <v>0</v>
      </c>
      <c r="M256" s="22">
        <v>0</v>
      </c>
      <c r="N256" s="22">
        <v>68436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98101</v>
      </c>
      <c r="U256" s="22">
        <v>24943</v>
      </c>
      <c r="V256" s="22">
        <v>2500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209243</v>
      </c>
    </row>
    <row r="257" spans="1:42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13001</v>
      </c>
      <c r="G257" s="22">
        <v>0</v>
      </c>
      <c r="H257" s="22">
        <v>0</v>
      </c>
      <c r="I257" s="22">
        <v>58387</v>
      </c>
      <c r="J257" s="22">
        <v>0</v>
      </c>
      <c r="K257" s="22">
        <v>0</v>
      </c>
      <c r="L257" s="22">
        <v>0</v>
      </c>
      <c r="M257" s="22">
        <v>0</v>
      </c>
      <c r="N257" s="22">
        <v>4125</v>
      </c>
      <c r="O257" s="22">
        <v>85165</v>
      </c>
      <c r="P257" s="22">
        <v>0</v>
      </c>
      <c r="Q257" s="22">
        <v>0</v>
      </c>
      <c r="R257" s="22">
        <v>0</v>
      </c>
      <c r="S257" s="22">
        <v>0</v>
      </c>
      <c r="T257" s="22">
        <v>631900</v>
      </c>
      <c r="U257" s="22">
        <v>14423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10110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817111</v>
      </c>
    </row>
    <row r="258" spans="1:42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4849</v>
      </c>
      <c r="G258" s="22">
        <v>0</v>
      </c>
      <c r="H258" s="22">
        <v>0</v>
      </c>
      <c r="I258" s="22">
        <v>4168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52802</v>
      </c>
      <c r="P258" s="22">
        <v>0</v>
      </c>
      <c r="Q258" s="22">
        <v>0</v>
      </c>
      <c r="R258" s="22">
        <v>0</v>
      </c>
      <c r="S258" s="22">
        <v>0</v>
      </c>
      <c r="T258" s="22">
        <v>38176</v>
      </c>
      <c r="U258" s="22">
        <v>8967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4948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113910</v>
      </c>
    </row>
    <row r="259" spans="1:42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2082</v>
      </c>
      <c r="G259" s="22">
        <v>0</v>
      </c>
      <c r="H259" s="22">
        <v>0</v>
      </c>
      <c r="I259" s="22">
        <v>25641</v>
      </c>
      <c r="J259" s="22">
        <v>0</v>
      </c>
      <c r="K259" s="22">
        <v>0</v>
      </c>
      <c r="L259" s="22">
        <v>0</v>
      </c>
      <c r="M259" s="22">
        <v>0</v>
      </c>
      <c r="N259" s="22">
        <v>14504</v>
      </c>
      <c r="O259" s="22">
        <v>54817</v>
      </c>
      <c r="P259" s="22">
        <v>0</v>
      </c>
      <c r="Q259" s="22">
        <v>0</v>
      </c>
      <c r="R259" s="22">
        <v>14483</v>
      </c>
      <c r="S259" s="22">
        <v>0</v>
      </c>
      <c r="T259" s="22">
        <v>45449</v>
      </c>
      <c r="U259" s="22">
        <v>27266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14902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199144</v>
      </c>
    </row>
    <row r="260" spans="1:42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12609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175637</v>
      </c>
      <c r="P260" s="22">
        <v>0</v>
      </c>
      <c r="Q260" s="22">
        <v>0</v>
      </c>
      <c r="R260" s="22">
        <v>0</v>
      </c>
      <c r="S260" s="22">
        <v>0</v>
      </c>
      <c r="T260" s="22">
        <v>188032</v>
      </c>
      <c r="U260" s="22">
        <v>84818</v>
      </c>
      <c r="V260" s="22">
        <v>2125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26362</v>
      </c>
      <c r="AJ260" s="22">
        <v>16970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506553</v>
      </c>
    </row>
    <row r="261" spans="1:42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17202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182750</v>
      </c>
      <c r="T261" s="22">
        <v>0</v>
      </c>
      <c r="U261" s="22">
        <v>0</v>
      </c>
      <c r="V261" s="22">
        <v>0</v>
      </c>
      <c r="W261" s="22">
        <v>48725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59572</v>
      </c>
      <c r="AM261" s="22">
        <v>0</v>
      </c>
      <c r="AN261" s="22">
        <v>0</v>
      </c>
      <c r="AO261" s="22">
        <v>0</v>
      </c>
      <c r="AP261" s="22">
        <v>308249</v>
      </c>
    </row>
    <row r="262" spans="1:42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3460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167765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1660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48950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221835</v>
      </c>
    </row>
    <row r="263" spans="1:42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966</v>
      </c>
      <c r="G263" s="22">
        <v>2228</v>
      </c>
      <c r="H263" s="22">
        <v>0</v>
      </c>
      <c r="I263" s="22">
        <v>42207</v>
      </c>
      <c r="J263" s="22">
        <v>0</v>
      </c>
      <c r="K263" s="22">
        <v>1677</v>
      </c>
      <c r="L263" s="22">
        <v>0</v>
      </c>
      <c r="M263" s="22">
        <v>0</v>
      </c>
      <c r="N263" s="22">
        <v>0</v>
      </c>
      <c r="O263" s="22">
        <v>117171</v>
      </c>
      <c r="P263" s="22">
        <v>0</v>
      </c>
      <c r="Q263" s="22">
        <v>0</v>
      </c>
      <c r="R263" s="22">
        <v>0</v>
      </c>
      <c r="S263" s="22">
        <v>0</v>
      </c>
      <c r="T263" s="22">
        <v>116146</v>
      </c>
      <c r="U263" s="22">
        <v>34255</v>
      </c>
      <c r="V263" s="22">
        <v>2850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1564</v>
      </c>
      <c r="AE263" s="22">
        <v>0</v>
      </c>
      <c r="AF263" s="22">
        <v>0</v>
      </c>
      <c r="AG263" s="22">
        <v>0</v>
      </c>
      <c r="AH263" s="22">
        <v>0</v>
      </c>
      <c r="AI263" s="22">
        <v>27325</v>
      </c>
      <c r="AJ263" s="22">
        <v>3100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349489</v>
      </c>
    </row>
    <row r="264" spans="1:42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9674</v>
      </c>
      <c r="G264" s="22">
        <v>0</v>
      </c>
      <c r="H264" s="22">
        <v>0</v>
      </c>
      <c r="I264" s="22">
        <v>28503</v>
      </c>
      <c r="J264" s="22">
        <v>0</v>
      </c>
      <c r="K264" s="22">
        <v>0</v>
      </c>
      <c r="L264" s="22">
        <v>0</v>
      </c>
      <c r="M264" s="22">
        <v>0</v>
      </c>
      <c r="N264" s="22">
        <v>39399</v>
      </c>
      <c r="O264" s="22">
        <v>497957</v>
      </c>
      <c r="P264" s="22">
        <v>0</v>
      </c>
      <c r="Q264" s="22">
        <v>0</v>
      </c>
      <c r="R264" s="22">
        <v>0</v>
      </c>
      <c r="S264" s="22">
        <v>0</v>
      </c>
      <c r="T264" s="22">
        <v>97752</v>
      </c>
      <c r="U264" s="22">
        <v>24565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41207</v>
      </c>
      <c r="AJ264" s="22">
        <v>27225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766282</v>
      </c>
    </row>
    <row r="265" spans="1:42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3959</v>
      </c>
      <c r="G265" s="22">
        <v>0</v>
      </c>
      <c r="H265" s="22">
        <v>0</v>
      </c>
      <c r="I265" s="22">
        <v>55239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66863</v>
      </c>
      <c r="P265" s="22">
        <v>0</v>
      </c>
      <c r="Q265" s="22">
        <v>0</v>
      </c>
      <c r="R265" s="22">
        <v>0</v>
      </c>
      <c r="S265" s="22">
        <v>0</v>
      </c>
      <c r="T265" s="22">
        <v>18872</v>
      </c>
      <c r="U265" s="22">
        <v>15652</v>
      </c>
      <c r="V265" s="22">
        <v>3809</v>
      </c>
      <c r="W265" s="22">
        <v>0</v>
      </c>
      <c r="X265" s="22">
        <v>0</v>
      </c>
      <c r="Y265" s="22">
        <v>0</v>
      </c>
      <c r="Z265" s="22">
        <v>196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2827</v>
      </c>
      <c r="AJ265" s="22">
        <v>1094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168511</v>
      </c>
    </row>
    <row r="266" spans="1:42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3621</v>
      </c>
      <c r="G266" s="22">
        <v>0</v>
      </c>
      <c r="H266" s="22">
        <v>0</v>
      </c>
      <c r="I266" s="22">
        <v>5829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105845</v>
      </c>
      <c r="P266" s="22">
        <v>0</v>
      </c>
      <c r="Q266" s="22">
        <v>0</v>
      </c>
      <c r="R266" s="22">
        <v>0</v>
      </c>
      <c r="S266" s="22">
        <v>0</v>
      </c>
      <c r="T266" s="22">
        <v>30944</v>
      </c>
      <c r="U266" s="22">
        <v>20420</v>
      </c>
      <c r="V266" s="22">
        <v>950</v>
      </c>
      <c r="W266" s="22">
        <v>0</v>
      </c>
      <c r="X266" s="22">
        <v>0</v>
      </c>
      <c r="Y266" s="22">
        <v>0</v>
      </c>
      <c r="Z266" s="22">
        <v>0</v>
      </c>
      <c r="AA266" s="22">
        <v>521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6554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174684</v>
      </c>
    </row>
    <row r="267" spans="1:42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9008</v>
      </c>
      <c r="G267" s="22">
        <v>0</v>
      </c>
      <c r="H267" s="22">
        <v>0</v>
      </c>
      <c r="I267" s="22">
        <v>2311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325699</v>
      </c>
      <c r="P267" s="22">
        <v>0</v>
      </c>
      <c r="Q267" s="22">
        <v>0</v>
      </c>
      <c r="R267" s="22">
        <v>0</v>
      </c>
      <c r="S267" s="22">
        <v>0</v>
      </c>
      <c r="T267" s="22">
        <v>49747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103949</v>
      </c>
      <c r="AJ267" s="22">
        <v>4423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495137</v>
      </c>
    </row>
    <row r="268" spans="1:42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14717</v>
      </c>
      <c r="G268" s="22">
        <v>0</v>
      </c>
      <c r="H268" s="22">
        <v>0</v>
      </c>
      <c r="I268" s="22">
        <v>23229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71855</v>
      </c>
      <c r="P268" s="22">
        <v>17230</v>
      </c>
      <c r="Q268" s="22">
        <v>0</v>
      </c>
      <c r="R268" s="22">
        <v>0</v>
      </c>
      <c r="S268" s="22">
        <v>0</v>
      </c>
      <c r="T268" s="22">
        <v>65608</v>
      </c>
      <c r="U268" s="22">
        <v>51502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30012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274153</v>
      </c>
    </row>
    <row r="269" spans="1:42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5180</v>
      </c>
      <c r="G269" s="22">
        <v>0</v>
      </c>
      <c r="H269" s="22">
        <v>0</v>
      </c>
      <c r="I269" s="22">
        <v>4099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83228</v>
      </c>
      <c r="P269" s="22">
        <v>0</v>
      </c>
      <c r="Q269" s="22">
        <v>0</v>
      </c>
      <c r="R269" s="22">
        <v>0</v>
      </c>
      <c r="S269" s="22">
        <v>0</v>
      </c>
      <c r="T269" s="22">
        <v>12046</v>
      </c>
      <c r="U269" s="22">
        <v>1715</v>
      </c>
      <c r="V269" s="22">
        <v>4771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403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111442</v>
      </c>
    </row>
    <row r="270" spans="1:42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5823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44410</v>
      </c>
      <c r="P270" s="22">
        <v>0</v>
      </c>
      <c r="Q270" s="22">
        <v>0</v>
      </c>
      <c r="R270" s="22">
        <v>0</v>
      </c>
      <c r="S270" s="22">
        <v>0</v>
      </c>
      <c r="T270" s="22">
        <v>24950</v>
      </c>
      <c r="U270" s="22">
        <v>13916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31683</v>
      </c>
      <c r="AJ270" s="22">
        <v>24585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145367</v>
      </c>
    </row>
    <row r="271" spans="1:42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1289</v>
      </c>
      <c r="G271" s="22">
        <v>63022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6764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71075</v>
      </c>
    </row>
    <row r="272" spans="1:42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137</v>
      </c>
      <c r="K272" s="22">
        <v>0</v>
      </c>
      <c r="L272" s="22">
        <v>0</v>
      </c>
      <c r="M272" s="22">
        <v>0</v>
      </c>
      <c r="N272" s="22">
        <v>0</v>
      </c>
      <c r="O272" s="22">
        <v>31242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774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8683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40836</v>
      </c>
    </row>
    <row r="273" spans="1:42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6681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40924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47605</v>
      </c>
    </row>
    <row r="274" spans="1:42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11566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2650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41423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42841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98480</v>
      </c>
    </row>
    <row r="275" spans="1:42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118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87707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1648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6539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96012</v>
      </c>
    </row>
    <row r="276" spans="1:42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232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3961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2069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3502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9764</v>
      </c>
    </row>
    <row r="277" spans="1:42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7175</v>
      </c>
      <c r="G277" s="22">
        <v>0</v>
      </c>
      <c r="H277" s="22">
        <v>0</v>
      </c>
      <c r="I277" s="22">
        <v>0</v>
      </c>
      <c r="J277" s="22">
        <v>4187</v>
      </c>
      <c r="K277" s="22">
        <v>0</v>
      </c>
      <c r="L277" s="22">
        <v>0</v>
      </c>
      <c r="M277" s="22">
        <v>0</v>
      </c>
      <c r="N277" s="22">
        <v>5520</v>
      </c>
      <c r="O277" s="22">
        <v>7391</v>
      </c>
      <c r="P277" s="22">
        <v>0</v>
      </c>
      <c r="Q277" s="22">
        <v>0</v>
      </c>
      <c r="R277" s="22">
        <v>0</v>
      </c>
      <c r="S277" s="22">
        <v>0</v>
      </c>
      <c r="T277" s="22">
        <v>83</v>
      </c>
      <c r="U277" s="22">
        <v>117</v>
      </c>
      <c r="V277" s="22">
        <v>972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659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26104</v>
      </c>
    </row>
    <row r="278" spans="1:42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9831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9191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5165</v>
      </c>
      <c r="AJ278" s="22">
        <v>0</v>
      </c>
      <c r="AK278" s="22">
        <v>0</v>
      </c>
      <c r="AL278" s="22">
        <v>0</v>
      </c>
      <c r="AM278" s="22">
        <v>0</v>
      </c>
      <c r="AN278" s="22">
        <v>2260</v>
      </c>
      <c r="AO278" s="22">
        <v>0</v>
      </c>
      <c r="AP278" s="22">
        <v>26447</v>
      </c>
    </row>
    <row r="279" spans="1:42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179860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98235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29042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307137</v>
      </c>
    </row>
    <row r="280" spans="1:42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26</v>
      </c>
      <c r="G280" s="22">
        <v>0</v>
      </c>
      <c r="H280" s="22">
        <v>0</v>
      </c>
      <c r="I280" s="22">
        <v>17105</v>
      </c>
      <c r="J280" s="22">
        <v>0</v>
      </c>
      <c r="K280" s="22">
        <v>0</v>
      </c>
      <c r="L280" s="22">
        <v>0</v>
      </c>
      <c r="M280" s="22">
        <v>0</v>
      </c>
      <c r="N280" s="22">
        <v>654</v>
      </c>
      <c r="O280" s="22">
        <v>27283</v>
      </c>
      <c r="P280" s="22">
        <v>0</v>
      </c>
      <c r="Q280" s="22">
        <v>97</v>
      </c>
      <c r="R280" s="22">
        <v>0</v>
      </c>
      <c r="S280" s="22">
        <v>0</v>
      </c>
      <c r="T280" s="22">
        <v>57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3130</v>
      </c>
      <c r="AJ280" s="22">
        <v>62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48414</v>
      </c>
    </row>
    <row r="281" spans="1:42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140505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50387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190892</v>
      </c>
    </row>
    <row r="282" spans="1:42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1894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128345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6105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136344</v>
      </c>
    </row>
    <row r="283" spans="1:42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101128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21335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122463</v>
      </c>
    </row>
    <row r="284" spans="1:42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10881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8971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31558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51410</v>
      </c>
    </row>
    <row r="285" spans="1:42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60526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719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5949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67194</v>
      </c>
    </row>
    <row r="286" spans="1:42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4058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152633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8854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12563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178108</v>
      </c>
    </row>
    <row r="287" spans="1:42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48732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4854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53586</v>
      </c>
    </row>
    <row r="288" spans="1:42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993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9728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36460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47181</v>
      </c>
    </row>
    <row r="289" spans="1:42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9980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41856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11836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29628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93300</v>
      </c>
    </row>
    <row r="290" spans="1:42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3798</v>
      </c>
      <c r="G290" s="22">
        <v>0</v>
      </c>
      <c r="H290" s="22">
        <v>4905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13414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6070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28187</v>
      </c>
    </row>
    <row r="291" spans="1:42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17561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10515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28076</v>
      </c>
    </row>
    <row r="292" spans="1:42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22843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1239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24082</v>
      </c>
    </row>
    <row r="293" spans="1:42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5793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49010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42849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45939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143591</v>
      </c>
    </row>
    <row r="294" spans="1:42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192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58498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6203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64893</v>
      </c>
    </row>
    <row r="295" spans="1:42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376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16300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5516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22192</v>
      </c>
    </row>
    <row r="296" spans="1:42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13637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46564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30194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31499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121894</v>
      </c>
    </row>
    <row r="297" spans="1:42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1747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33205</v>
      </c>
      <c r="P297" s="22">
        <v>0</v>
      </c>
      <c r="Q297" s="22">
        <v>0</v>
      </c>
      <c r="R297" s="22">
        <v>0</v>
      </c>
      <c r="S297" s="22">
        <v>0</v>
      </c>
      <c r="T297" s="22">
        <v>66380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101332</v>
      </c>
    </row>
    <row r="298" spans="1:42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13221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66801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6757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86779</v>
      </c>
    </row>
    <row r="299" spans="1:42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260</v>
      </c>
      <c r="O299" s="22">
        <v>159476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1134</v>
      </c>
      <c r="AJ299" s="22">
        <v>2224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163094</v>
      </c>
    </row>
    <row r="300" spans="1:42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7814</v>
      </c>
      <c r="N300" s="22">
        <v>0</v>
      </c>
      <c r="O300" s="22">
        <v>30386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38200</v>
      </c>
    </row>
    <row r="301" spans="1:42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2808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63709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46858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4087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117462</v>
      </c>
    </row>
    <row r="302" spans="1:42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4661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8444</v>
      </c>
      <c r="O302" s="22">
        <v>23167</v>
      </c>
      <c r="P302" s="22">
        <v>0</v>
      </c>
      <c r="Q302" s="22">
        <v>0</v>
      </c>
      <c r="R302" s="22">
        <v>0</v>
      </c>
      <c r="S302" s="22">
        <v>0</v>
      </c>
      <c r="T302" s="22">
        <v>464</v>
      </c>
      <c r="U302" s="22">
        <v>0</v>
      </c>
      <c r="V302" s="22">
        <v>291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39308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76335</v>
      </c>
    </row>
    <row r="303" spans="1:42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130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39825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20798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4130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64883</v>
      </c>
    </row>
    <row r="304" spans="1:42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8864</v>
      </c>
      <c r="G304" s="22">
        <v>0</v>
      </c>
      <c r="H304" s="22">
        <v>0</v>
      </c>
      <c r="I304" s="22">
        <v>3878</v>
      </c>
      <c r="J304" s="22">
        <v>0</v>
      </c>
      <c r="K304" s="22">
        <v>0</v>
      </c>
      <c r="L304" s="22">
        <v>0</v>
      </c>
      <c r="M304" s="22">
        <v>0</v>
      </c>
      <c r="N304" s="22">
        <v>19222</v>
      </c>
      <c r="O304" s="22">
        <v>70391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5343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6077</v>
      </c>
      <c r="AJ304" s="22">
        <v>4361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118136</v>
      </c>
    </row>
    <row r="305" spans="1:42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19705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85950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48181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153836</v>
      </c>
    </row>
    <row r="306" spans="1:42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2876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20260</v>
      </c>
      <c r="AJ306" s="22">
        <v>0</v>
      </c>
      <c r="AK306" s="22">
        <v>0</v>
      </c>
      <c r="AL306" s="22">
        <v>0</v>
      </c>
      <c r="AM306" s="22">
        <v>32098</v>
      </c>
      <c r="AN306" s="22">
        <v>0</v>
      </c>
      <c r="AO306" s="22">
        <v>0</v>
      </c>
      <c r="AP306" s="22">
        <v>55234</v>
      </c>
    </row>
    <row r="307" spans="1:42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1228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74552</v>
      </c>
      <c r="P307" s="22">
        <v>0</v>
      </c>
      <c r="Q307" s="22">
        <v>0</v>
      </c>
      <c r="R307" s="22">
        <v>5316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13498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94594</v>
      </c>
    </row>
    <row r="308" spans="1:42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17357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17357</v>
      </c>
    </row>
    <row r="309" spans="1:42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173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36233</v>
      </c>
      <c r="P309" s="22">
        <v>0</v>
      </c>
      <c r="Q309" s="22">
        <v>0</v>
      </c>
      <c r="R309" s="22">
        <v>536</v>
      </c>
      <c r="S309" s="22">
        <v>0</v>
      </c>
      <c r="T309" s="22">
        <v>0</v>
      </c>
      <c r="U309" s="22">
        <v>0</v>
      </c>
      <c r="V309" s="22">
        <v>2860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3786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43588</v>
      </c>
    </row>
    <row r="310" spans="1:42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9980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26461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43950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27382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107773</v>
      </c>
    </row>
    <row r="311" spans="1:42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72348</v>
      </c>
      <c r="G311" s="22">
        <v>0</v>
      </c>
      <c r="H311" s="22">
        <v>0</v>
      </c>
      <c r="I311" s="22">
        <v>236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3058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3504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15267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94413</v>
      </c>
    </row>
    <row r="312" spans="1:42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42979</v>
      </c>
      <c r="P312" s="22">
        <v>0</v>
      </c>
      <c r="Q312" s="22">
        <v>0</v>
      </c>
      <c r="R312" s="22">
        <v>0</v>
      </c>
      <c r="S312" s="22">
        <v>0</v>
      </c>
      <c r="T312" s="22">
        <v>1448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210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44637</v>
      </c>
    </row>
    <row r="313" spans="1:42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61</v>
      </c>
      <c r="G313" s="22">
        <v>0</v>
      </c>
      <c r="H313" s="22">
        <v>0</v>
      </c>
      <c r="I313" s="22">
        <v>1211</v>
      </c>
      <c r="J313" s="22">
        <v>0</v>
      </c>
      <c r="K313" s="22">
        <v>682</v>
      </c>
      <c r="L313" s="22">
        <v>0</v>
      </c>
      <c r="M313" s="22">
        <v>0</v>
      </c>
      <c r="N313" s="22">
        <v>0</v>
      </c>
      <c r="O313" s="22">
        <v>61535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1926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65415</v>
      </c>
    </row>
    <row r="314" spans="1:42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2544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32179</v>
      </c>
      <c r="P314" s="22">
        <v>0</v>
      </c>
      <c r="Q314" s="22">
        <v>0</v>
      </c>
      <c r="R314" s="22">
        <v>26825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61548</v>
      </c>
    </row>
    <row r="315" spans="1:42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812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45627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12023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58462</v>
      </c>
    </row>
    <row r="316" spans="1:42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19753</v>
      </c>
      <c r="J316" s="22">
        <v>0</v>
      </c>
      <c r="K316" s="22">
        <v>0</v>
      </c>
      <c r="L316" s="22">
        <v>0</v>
      </c>
      <c r="M316" s="22">
        <v>0</v>
      </c>
      <c r="N316" s="22">
        <v>1640</v>
      </c>
      <c r="O316" s="22">
        <v>20201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1226</v>
      </c>
      <c r="V316" s="22">
        <v>6576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264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49660</v>
      </c>
    </row>
    <row r="317" spans="1:42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964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59068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460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60492</v>
      </c>
    </row>
    <row r="318" spans="1:42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6639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44775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13059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1448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65921</v>
      </c>
    </row>
    <row r="319" spans="1:42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60740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16070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76810</v>
      </c>
    </row>
    <row r="320" spans="1:42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5026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26676</v>
      </c>
      <c r="O320" s="22">
        <v>24203</v>
      </c>
      <c r="P320" s="22">
        <v>0</v>
      </c>
      <c r="Q320" s="22">
        <v>0</v>
      </c>
      <c r="R320" s="22">
        <v>9278</v>
      </c>
      <c r="S320" s="22">
        <v>0</v>
      </c>
      <c r="T320" s="22">
        <v>2166</v>
      </c>
      <c r="U320" s="22">
        <v>0</v>
      </c>
      <c r="V320" s="22">
        <v>1287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8076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76712</v>
      </c>
    </row>
    <row r="321" spans="1:42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11074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20291</v>
      </c>
      <c r="P321" s="22">
        <v>0</v>
      </c>
      <c r="Q321" s="22">
        <v>0</v>
      </c>
      <c r="R321" s="22">
        <v>0</v>
      </c>
      <c r="S321" s="22">
        <v>0</v>
      </c>
      <c r="T321" s="22">
        <v>1100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2282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34747</v>
      </c>
    </row>
    <row r="322" spans="1:42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43337</v>
      </c>
      <c r="AG323" s="22">
        <v>0</v>
      </c>
      <c r="AH323" s="22">
        <v>0</v>
      </c>
      <c r="AI323" s="22">
        <v>145084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188421</v>
      </c>
    </row>
    <row r="324" spans="1:42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160997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16947</v>
      </c>
      <c r="V328" s="22">
        <v>2551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180495</v>
      </c>
    </row>
    <row r="329" spans="1:42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574753</v>
      </c>
      <c r="G329" s="22">
        <v>0</v>
      </c>
      <c r="H329" s="22">
        <v>0</v>
      </c>
      <c r="I329" s="22">
        <v>391844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6219264</v>
      </c>
      <c r="P329" s="22">
        <v>0</v>
      </c>
      <c r="Q329" s="22">
        <v>0</v>
      </c>
      <c r="R329" s="22">
        <v>0</v>
      </c>
      <c r="S329" s="22">
        <v>0</v>
      </c>
      <c r="T329" s="22">
        <v>377436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119389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108022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7790708</v>
      </c>
    </row>
    <row r="330" spans="1:42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D5007-C88B-437A-8AA7-1AB4398BA43C}">
  <dimension ref="A1:AP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42" width="15.7109375" customWidth="1"/>
  </cols>
  <sheetData>
    <row r="1" spans="1:42" ht="24" customHeight="1" x14ac:dyDescent="0.3">
      <c r="A1" s="4" t="str">
        <f>HYPERLINK("#'Index'!A1", "&lt;&lt; Index")</f>
        <v>&lt;&lt; Index</v>
      </c>
      <c r="B1" s="20" t="s">
        <v>1019</v>
      </c>
      <c r="D1" s="20" t="s">
        <v>1064</v>
      </c>
    </row>
    <row r="2" spans="1:4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813</v>
      </c>
      <c r="F2" s="21" t="s">
        <v>814</v>
      </c>
      <c r="G2" s="21" t="s">
        <v>815</v>
      </c>
      <c r="H2" s="21" t="s">
        <v>816</v>
      </c>
      <c r="I2" s="21" t="s">
        <v>817</v>
      </c>
      <c r="J2" s="21" t="s">
        <v>818</v>
      </c>
      <c r="K2" s="21" t="s">
        <v>819</v>
      </c>
      <c r="L2" s="21" t="s">
        <v>820</v>
      </c>
      <c r="M2" s="21" t="s">
        <v>821</v>
      </c>
      <c r="N2" s="21" t="s">
        <v>1021</v>
      </c>
      <c r="O2" s="21" t="s">
        <v>823</v>
      </c>
      <c r="P2" s="21" t="s">
        <v>824</v>
      </c>
      <c r="Q2" s="21" t="s">
        <v>825</v>
      </c>
      <c r="R2" s="21" t="s">
        <v>826</v>
      </c>
      <c r="S2" s="21" t="s">
        <v>827</v>
      </c>
      <c r="T2" s="21" t="s">
        <v>828</v>
      </c>
      <c r="U2" s="21" t="s">
        <v>829</v>
      </c>
      <c r="V2" s="21" t="s">
        <v>830</v>
      </c>
      <c r="W2" s="21" t="s">
        <v>831</v>
      </c>
      <c r="X2" s="21" t="s">
        <v>832</v>
      </c>
      <c r="Y2" s="21" t="s">
        <v>833</v>
      </c>
      <c r="Z2" s="21" t="s">
        <v>1022</v>
      </c>
      <c r="AA2" s="21" t="s">
        <v>835</v>
      </c>
      <c r="AB2" s="21" t="s">
        <v>836</v>
      </c>
      <c r="AC2" s="21" t="s">
        <v>837</v>
      </c>
      <c r="AD2" s="21" t="s">
        <v>838</v>
      </c>
      <c r="AE2" s="21" t="s">
        <v>839</v>
      </c>
      <c r="AF2" s="21" t="s">
        <v>840</v>
      </c>
      <c r="AG2" s="21" t="s">
        <v>841</v>
      </c>
      <c r="AH2" s="21" t="s">
        <v>842</v>
      </c>
      <c r="AI2" s="21" t="s">
        <v>843</v>
      </c>
      <c r="AJ2" s="21" t="s">
        <v>844</v>
      </c>
      <c r="AK2" s="21" t="s">
        <v>845</v>
      </c>
      <c r="AL2" s="21" t="s">
        <v>846</v>
      </c>
      <c r="AM2" s="21" t="s">
        <v>847</v>
      </c>
      <c r="AN2" s="21" t="s">
        <v>848</v>
      </c>
      <c r="AO2" s="21" t="s">
        <v>57</v>
      </c>
      <c r="AP2" s="21" t="s">
        <v>1023</v>
      </c>
    </row>
    <row r="3" spans="1:42" x14ac:dyDescent="0.25">
      <c r="A3" s="21"/>
      <c r="B3" s="21"/>
      <c r="C3" s="21"/>
      <c r="D3" s="21" t="s">
        <v>81</v>
      </c>
      <c r="E3" s="21" t="s">
        <v>1024</v>
      </c>
      <c r="F3" s="21" t="s">
        <v>1025</v>
      </c>
      <c r="G3" s="21" t="s">
        <v>1026</v>
      </c>
      <c r="H3" s="21" t="s">
        <v>1027</v>
      </c>
      <c r="I3" s="21" t="s">
        <v>1028</v>
      </c>
      <c r="J3" s="21" t="s">
        <v>1029</v>
      </c>
      <c r="K3" s="21" t="s">
        <v>1030</v>
      </c>
      <c r="L3" s="21" t="s">
        <v>1031</v>
      </c>
      <c r="M3" s="21" t="s">
        <v>1032</v>
      </c>
      <c r="N3" s="21" t="s">
        <v>1033</v>
      </c>
      <c r="O3" s="21" t="s">
        <v>1034</v>
      </c>
      <c r="P3" s="21" t="s">
        <v>1035</v>
      </c>
      <c r="Q3" s="21" t="s">
        <v>1036</v>
      </c>
      <c r="R3" s="21" t="s">
        <v>1037</v>
      </c>
      <c r="S3" s="21" t="s">
        <v>1038</v>
      </c>
      <c r="T3" s="21" t="s">
        <v>1039</v>
      </c>
      <c r="U3" s="21" t="s">
        <v>1040</v>
      </c>
      <c r="V3" s="21" t="s">
        <v>1041</v>
      </c>
      <c r="W3" s="21" t="s">
        <v>1042</v>
      </c>
      <c r="X3" s="21" t="s">
        <v>1043</v>
      </c>
      <c r="Y3" s="21" t="s">
        <v>1044</v>
      </c>
      <c r="Z3" s="21" t="s">
        <v>1045</v>
      </c>
      <c r="AA3" s="21" t="s">
        <v>1046</v>
      </c>
      <c r="AB3" s="21" t="s">
        <v>1047</v>
      </c>
      <c r="AC3" s="21" t="s">
        <v>1048</v>
      </c>
      <c r="AD3" s="21" t="s">
        <v>1049</v>
      </c>
      <c r="AE3" s="21" t="s">
        <v>1050</v>
      </c>
      <c r="AF3" s="21" t="s">
        <v>1051</v>
      </c>
      <c r="AG3" s="21" t="s">
        <v>1052</v>
      </c>
      <c r="AH3" s="21" t="s">
        <v>1053</v>
      </c>
      <c r="AI3" s="21" t="s">
        <v>1054</v>
      </c>
      <c r="AJ3" s="21" t="s">
        <v>1055</v>
      </c>
      <c r="AK3" s="21" t="s">
        <v>1056</v>
      </c>
      <c r="AL3" s="21" t="s">
        <v>1057</v>
      </c>
      <c r="AM3" s="21" t="s">
        <v>1058</v>
      </c>
      <c r="AN3" s="21" t="s">
        <v>1059</v>
      </c>
      <c r="AO3" s="21" t="s">
        <v>1060</v>
      </c>
      <c r="AP3" s="21" t="s">
        <v>1061</v>
      </c>
    </row>
    <row r="4" spans="1:4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77230</v>
      </c>
      <c r="I4" s="22">
        <v>65880</v>
      </c>
      <c r="J4" s="22">
        <v>0</v>
      </c>
      <c r="K4" s="22">
        <v>0</v>
      </c>
      <c r="L4" s="22">
        <v>0</v>
      </c>
      <c r="M4" s="22">
        <v>0</v>
      </c>
      <c r="N4" s="22">
        <v>18221</v>
      </c>
      <c r="O4" s="22">
        <v>1023877</v>
      </c>
      <c r="P4" s="22">
        <v>0</v>
      </c>
      <c r="Q4" s="22">
        <v>0</v>
      </c>
      <c r="R4" s="22">
        <v>0</v>
      </c>
      <c r="S4" s="22">
        <v>0</v>
      </c>
      <c r="T4" s="22">
        <v>179540</v>
      </c>
      <c r="U4" s="22">
        <v>156752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145898</v>
      </c>
      <c r="AF4" s="22">
        <v>287617</v>
      </c>
      <c r="AG4" s="22">
        <v>0</v>
      </c>
      <c r="AH4" s="22">
        <v>0</v>
      </c>
      <c r="AI4" s="22">
        <v>473395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2428410</v>
      </c>
    </row>
    <row r="5" spans="1:4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323555</v>
      </c>
      <c r="G5" s="22">
        <v>0</v>
      </c>
      <c r="H5" s="22">
        <v>76539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62085</v>
      </c>
      <c r="O5" s="22">
        <v>60851</v>
      </c>
      <c r="P5" s="22">
        <v>0</v>
      </c>
      <c r="Q5" s="22">
        <v>0</v>
      </c>
      <c r="R5" s="22">
        <v>0</v>
      </c>
      <c r="S5" s="22">
        <v>1846</v>
      </c>
      <c r="T5" s="22">
        <v>51564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663598</v>
      </c>
      <c r="AJ5" s="22">
        <v>9373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1249411</v>
      </c>
    </row>
    <row r="6" spans="1:4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5055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88277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26952</v>
      </c>
      <c r="AE6" s="22">
        <v>0</v>
      </c>
      <c r="AF6" s="22">
        <v>0</v>
      </c>
      <c r="AG6" s="22">
        <v>0</v>
      </c>
      <c r="AH6" s="22">
        <v>0</v>
      </c>
      <c r="AI6" s="22">
        <v>39024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159308</v>
      </c>
    </row>
    <row r="7" spans="1:4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219000</v>
      </c>
      <c r="G7" s="22">
        <v>0</v>
      </c>
      <c r="H7" s="22">
        <v>0</v>
      </c>
      <c r="I7" s="22">
        <v>34000</v>
      </c>
      <c r="J7" s="22">
        <v>0</v>
      </c>
      <c r="K7" s="22">
        <v>0</v>
      </c>
      <c r="L7" s="22">
        <v>0</v>
      </c>
      <c r="M7" s="22">
        <v>0</v>
      </c>
      <c r="N7" s="22">
        <v>2909000</v>
      </c>
      <c r="O7" s="22">
        <v>3744000</v>
      </c>
      <c r="P7" s="22">
        <v>0</v>
      </c>
      <c r="Q7" s="22">
        <v>4133000</v>
      </c>
      <c r="R7" s="22">
        <v>4294000</v>
      </c>
      <c r="S7" s="22">
        <v>3833000</v>
      </c>
      <c r="T7" s="22">
        <v>23306000</v>
      </c>
      <c r="U7" s="22">
        <v>35782000</v>
      </c>
      <c r="V7" s="22">
        <v>3342000</v>
      </c>
      <c r="W7" s="22">
        <v>0</v>
      </c>
      <c r="X7" s="22">
        <v>536000</v>
      </c>
      <c r="Y7" s="22">
        <v>0</v>
      </c>
      <c r="Z7" s="22">
        <v>0</v>
      </c>
      <c r="AA7" s="22">
        <v>0</v>
      </c>
      <c r="AB7" s="22">
        <v>7117000</v>
      </c>
      <c r="AC7" s="22">
        <v>0</v>
      </c>
      <c r="AD7" s="22">
        <v>0</v>
      </c>
      <c r="AE7" s="22">
        <v>0</v>
      </c>
      <c r="AF7" s="22">
        <v>728000</v>
      </c>
      <c r="AG7" s="22">
        <v>0</v>
      </c>
      <c r="AH7" s="22">
        <v>0</v>
      </c>
      <c r="AI7" s="22">
        <v>10000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89987000</v>
      </c>
    </row>
    <row r="8" spans="1:4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0</v>
      </c>
      <c r="G8" s="22">
        <v>0</v>
      </c>
      <c r="H8" s="22">
        <v>0</v>
      </c>
      <c r="I8" s="22">
        <v>29829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14346</v>
      </c>
      <c r="P8" s="22">
        <v>0</v>
      </c>
      <c r="Q8" s="22">
        <v>0</v>
      </c>
      <c r="R8" s="22">
        <v>31046</v>
      </c>
      <c r="S8" s="22">
        <v>0</v>
      </c>
      <c r="T8" s="22">
        <v>45558</v>
      </c>
      <c r="U8" s="22">
        <v>326542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147194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594515</v>
      </c>
    </row>
    <row r="9" spans="1:4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168158</v>
      </c>
      <c r="G9" s="22">
        <v>0</v>
      </c>
      <c r="H9" s="22">
        <v>31861</v>
      </c>
      <c r="I9" s="22">
        <v>0</v>
      </c>
      <c r="J9" s="22">
        <v>0</v>
      </c>
      <c r="K9" s="22">
        <v>0</v>
      </c>
      <c r="L9" s="22">
        <v>23</v>
      </c>
      <c r="M9" s="22">
        <v>0</v>
      </c>
      <c r="N9" s="22">
        <v>0</v>
      </c>
      <c r="O9" s="22">
        <v>29811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1040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4418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235311</v>
      </c>
    </row>
    <row r="10" spans="1:4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24894</v>
      </c>
      <c r="I10" s="22">
        <v>166856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157334</v>
      </c>
      <c r="P10" s="22">
        <v>0</v>
      </c>
      <c r="Q10" s="22">
        <v>0</v>
      </c>
      <c r="R10" s="22">
        <v>30741</v>
      </c>
      <c r="S10" s="22">
        <v>0</v>
      </c>
      <c r="T10" s="22">
        <v>25089</v>
      </c>
      <c r="U10" s="22">
        <v>0</v>
      </c>
      <c r="V10" s="22">
        <v>0</v>
      </c>
      <c r="W10" s="22">
        <v>0</v>
      </c>
      <c r="X10" s="22">
        <v>86556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1051878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1543348</v>
      </c>
    </row>
    <row r="11" spans="1:4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2966000</v>
      </c>
      <c r="I11" s="22">
        <v>9000</v>
      </c>
      <c r="J11" s="22">
        <v>0</v>
      </c>
      <c r="K11" s="22">
        <v>0</v>
      </c>
      <c r="L11" s="22">
        <v>0</v>
      </c>
      <c r="M11" s="22">
        <v>0</v>
      </c>
      <c r="N11" s="22">
        <v>1048000</v>
      </c>
      <c r="O11" s="22">
        <v>19519000</v>
      </c>
      <c r="P11" s="22">
        <v>0</v>
      </c>
      <c r="Q11" s="22">
        <v>35571000</v>
      </c>
      <c r="R11" s="22">
        <v>781000</v>
      </c>
      <c r="S11" s="22">
        <v>0</v>
      </c>
      <c r="T11" s="22">
        <v>110000</v>
      </c>
      <c r="U11" s="22">
        <v>408000</v>
      </c>
      <c r="V11" s="22">
        <v>8290000</v>
      </c>
      <c r="W11" s="22">
        <v>32000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2987000</v>
      </c>
      <c r="AE11" s="22">
        <v>1413000</v>
      </c>
      <c r="AF11" s="22">
        <v>371000</v>
      </c>
      <c r="AG11" s="22">
        <v>19508000</v>
      </c>
      <c r="AH11" s="22">
        <v>0</v>
      </c>
      <c r="AI11" s="22">
        <v>17407000</v>
      </c>
      <c r="AJ11" s="22">
        <v>1369000</v>
      </c>
      <c r="AK11" s="22">
        <v>149000</v>
      </c>
      <c r="AL11" s="22">
        <v>303000</v>
      </c>
      <c r="AM11" s="22">
        <v>0</v>
      </c>
      <c r="AN11" s="22">
        <v>0</v>
      </c>
      <c r="AO11" s="22">
        <v>0</v>
      </c>
      <c r="AP11" s="22">
        <v>112241000</v>
      </c>
    </row>
    <row r="12" spans="1:4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831000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20000</v>
      </c>
      <c r="U12" s="22">
        <v>71000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922000</v>
      </c>
    </row>
    <row r="13" spans="1:4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9227</v>
      </c>
      <c r="G13" s="22">
        <v>0</v>
      </c>
      <c r="H13" s="22">
        <v>161330</v>
      </c>
      <c r="I13" s="22">
        <v>167374</v>
      </c>
      <c r="J13" s="22">
        <v>0</v>
      </c>
      <c r="K13" s="22">
        <v>0</v>
      </c>
      <c r="L13" s="22">
        <v>0</v>
      </c>
      <c r="M13" s="22">
        <v>0</v>
      </c>
      <c r="N13" s="22">
        <v>395490</v>
      </c>
      <c r="O13" s="22">
        <v>855443</v>
      </c>
      <c r="P13" s="22">
        <v>434642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445902</v>
      </c>
      <c r="AF13" s="22">
        <v>0</v>
      </c>
      <c r="AG13" s="22">
        <v>0</v>
      </c>
      <c r="AH13" s="22">
        <v>0</v>
      </c>
      <c r="AI13" s="22">
        <v>1825102</v>
      </c>
      <c r="AJ13" s="22">
        <v>292848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4587358</v>
      </c>
    </row>
    <row r="14" spans="1:4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59402</v>
      </c>
      <c r="I14" s="22">
        <v>8285</v>
      </c>
      <c r="J14" s="22">
        <v>0</v>
      </c>
      <c r="K14" s="22">
        <v>0</v>
      </c>
      <c r="L14" s="22">
        <v>0</v>
      </c>
      <c r="M14" s="22">
        <v>0</v>
      </c>
      <c r="N14" s="22">
        <v>5840</v>
      </c>
      <c r="O14" s="22">
        <v>144562</v>
      </c>
      <c r="P14" s="22">
        <v>0</v>
      </c>
      <c r="Q14" s="22">
        <v>0</v>
      </c>
      <c r="R14" s="22">
        <v>0</v>
      </c>
      <c r="S14" s="22">
        <v>0</v>
      </c>
      <c r="T14" s="22">
        <v>48158</v>
      </c>
      <c r="U14" s="22">
        <v>101939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97856</v>
      </c>
      <c r="AH14" s="22">
        <v>0</v>
      </c>
      <c r="AI14" s="22">
        <v>72215</v>
      </c>
      <c r="AJ14" s="22">
        <v>0</v>
      </c>
      <c r="AK14" s="22">
        <v>0</v>
      </c>
      <c r="AL14" s="22">
        <v>179908</v>
      </c>
      <c r="AM14" s="22">
        <v>0</v>
      </c>
      <c r="AN14" s="22">
        <v>0</v>
      </c>
      <c r="AO14" s="22">
        <v>0</v>
      </c>
      <c r="AP14" s="22">
        <v>718165</v>
      </c>
    </row>
    <row r="15" spans="1:4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3160</v>
      </c>
      <c r="G15" s="22">
        <v>0</v>
      </c>
      <c r="H15" s="22">
        <v>0</v>
      </c>
      <c r="I15" s="22">
        <v>517387</v>
      </c>
      <c r="J15" s="22">
        <v>0</v>
      </c>
      <c r="K15" s="22">
        <v>0</v>
      </c>
      <c r="L15" s="22">
        <v>0</v>
      </c>
      <c r="M15" s="22">
        <v>0</v>
      </c>
      <c r="N15" s="22">
        <v>337291</v>
      </c>
      <c r="O15" s="22">
        <v>385662</v>
      </c>
      <c r="P15" s="22">
        <v>0</v>
      </c>
      <c r="Q15" s="22">
        <v>0</v>
      </c>
      <c r="R15" s="22">
        <v>0</v>
      </c>
      <c r="S15" s="22">
        <v>0</v>
      </c>
      <c r="T15" s="22">
        <v>85608</v>
      </c>
      <c r="U15" s="22">
        <v>145430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1102126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2576664</v>
      </c>
    </row>
    <row r="16" spans="1:4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1435000</v>
      </c>
      <c r="O16" s="22">
        <v>0</v>
      </c>
      <c r="P16" s="22">
        <v>16000</v>
      </c>
      <c r="Q16" s="22">
        <v>0</v>
      </c>
      <c r="R16" s="22">
        <v>0</v>
      </c>
      <c r="S16" s="22">
        <v>0</v>
      </c>
      <c r="T16" s="22">
        <v>316000</v>
      </c>
      <c r="U16" s="22">
        <v>548000</v>
      </c>
      <c r="V16" s="22">
        <v>1139000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530000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1413000</v>
      </c>
      <c r="AJ16" s="22">
        <v>0</v>
      </c>
      <c r="AK16" s="22">
        <v>0</v>
      </c>
      <c r="AL16" s="22">
        <v>0</v>
      </c>
      <c r="AM16" s="22">
        <v>0</v>
      </c>
      <c r="AN16" s="22">
        <v>832000</v>
      </c>
      <c r="AO16" s="22">
        <v>0</v>
      </c>
      <c r="AP16" s="22">
        <v>6229000</v>
      </c>
    </row>
    <row r="17" spans="1:4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387905</v>
      </c>
      <c r="G17" s="22">
        <v>0</v>
      </c>
      <c r="H17" s="22">
        <v>116108</v>
      </c>
      <c r="I17" s="22">
        <v>130995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114012</v>
      </c>
      <c r="P17" s="22">
        <v>0</v>
      </c>
      <c r="Q17" s="22">
        <v>0</v>
      </c>
      <c r="R17" s="22">
        <v>31268</v>
      </c>
      <c r="S17" s="22">
        <v>0</v>
      </c>
      <c r="T17" s="22">
        <v>21224</v>
      </c>
      <c r="U17" s="22">
        <v>333499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14297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1149308</v>
      </c>
    </row>
    <row r="18" spans="1:4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297000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40000</v>
      </c>
      <c r="O18" s="22">
        <v>204000</v>
      </c>
      <c r="P18" s="22">
        <v>94000</v>
      </c>
      <c r="Q18" s="22">
        <v>0</v>
      </c>
      <c r="R18" s="22">
        <v>0</v>
      </c>
      <c r="S18" s="22">
        <v>0</v>
      </c>
      <c r="T18" s="22">
        <v>3015000</v>
      </c>
      <c r="U18" s="22">
        <v>2906000</v>
      </c>
      <c r="V18" s="22">
        <v>38000</v>
      </c>
      <c r="W18" s="22">
        <v>0</v>
      </c>
      <c r="X18" s="22">
        <v>264000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113000</v>
      </c>
      <c r="AJ18" s="22">
        <v>23000</v>
      </c>
      <c r="AK18" s="22">
        <v>0</v>
      </c>
      <c r="AL18" s="22">
        <v>0</v>
      </c>
      <c r="AM18" s="22">
        <v>1001000</v>
      </c>
      <c r="AN18" s="22">
        <v>4086000</v>
      </c>
      <c r="AO18" s="22">
        <v>0</v>
      </c>
      <c r="AP18" s="22">
        <v>12081000</v>
      </c>
    </row>
    <row r="19" spans="1:4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6171710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530881</v>
      </c>
      <c r="P19" s="22">
        <v>0</v>
      </c>
      <c r="Q19" s="22">
        <v>0</v>
      </c>
      <c r="R19" s="22">
        <v>0</v>
      </c>
      <c r="S19" s="22">
        <v>0</v>
      </c>
      <c r="T19" s="22">
        <v>1101181</v>
      </c>
      <c r="U19" s="22">
        <v>823630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-40</v>
      </c>
      <c r="AJ19" s="22">
        <v>0</v>
      </c>
      <c r="AK19" s="22">
        <v>0</v>
      </c>
      <c r="AL19" s="22">
        <v>0</v>
      </c>
      <c r="AM19" s="22">
        <v>0</v>
      </c>
      <c r="AN19" s="22">
        <v>478031</v>
      </c>
      <c r="AO19" s="22">
        <v>0</v>
      </c>
      <c r="AP19" s="22">
        <v>9105393</v>
      </c>
    </row>
    <row r="20" spans="1:4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4410</v>
      </c>
      <c r="G20" s="22">
        <v>0</v>
      </c>
      <c r="H20" s="22">
        <v>230382</v>
      </c>
      <c r="I20" s="22">
        <v>157399</v>
      </c>
      <c r="J20" s="22">
        <v>0</v>
      </c>
      <c r="K20" s="22">
        <v>0</v>
      </c>
      <c r="L20" s="22">
        <v>0</v>
      </c>
      <c r="M20" s="22">
        <v>0</v>
      </c>
      <c r="N20" s="22">
        <v>176095</v>
      </c>
      <c r="O20" s="22">
        <v>304571</v>
      </c>
      <c r="P20" s="22">
        <v>0</v>
      </c>
      <c r="Q20" s="22">
        <v>0</v>
      </c>
      <c r="R20" s="22">
        <v>53735</v>
      </c>
      <c r="S20" s="22">
        <v>0</v>
      </c>
      <c r="T20" s="22">
        <v>84838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89154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36648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1137233</v>
      </c>
    </row>
    <row r="21" spans="1:4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1826597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281947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331395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2439939</v>
      </c>
    </row>
    <row r="22" spans="1:42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21023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171212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70184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262419</v>
      </c>
    </row>
    <row r="23" spans="1:42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111066</v>
      </c>
      <c r="U23" s="22">
        <v>205815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62175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379056</v>
      </c>
    </row>
    <row r="24" spans="1:42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6491</v>
      </c>
      <c r="P24" s="22">
        <v>0</v>
      </c>
      <c r="Q24" s="22">
        <v>0</v>
      </c>
      <c r="R24" s="22">
        <v>0</v>
      </c>
      <c r="S24" s="22">
        <v>0</v>
      </c>
      <c r="T24" s="22">
        <v>13113</v>
      </c>
      <c r="U24" s="22">
        <v>13411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2520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35535</v>
      </c>
    </row>
    <row r="25" spans="1:42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339107</v>
      </c>
      <c r="P25" s="22">
        <v>0</v>
      </c>
      <c r="Q25" s="22">
        <v>0</v>
      </c>
      <c r="R25" s="22">
        <v>0</v>
      </c>
      <c r="S25" s="22">
        <v>0</v>
      </c>
      <c r="T25" s="22">
        <v>14625</v>
      </c>
      <c r="U25" s="22">
        <v>7621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1047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362400</v>
      </c>
    </row>
    <row r="26" spans="1:42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857531</v>
      </c>
      <c r="G26" s="22">
        <v>0</v>
      </c>
      <c r="H26" s="22">
        <v>105340</v>
      </c>
      <c r="I26" s="22">
        <v>25089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146267</v>
      </c>
      <c r="P26" s="22">
        <v>0</v>
      </c>
      <c r="Q26" s="22">
        <v>0</v>
      </c>
      <c r="R26" s="22">
        <v>17246</v>
      </c>
      <c r="S26" s="22">
        <v>0</v>
      </c>
      <c r="T26" s="22">
        <v>1688760</v>
      </c>
      <c r="U26" s="22">
        <v>182074</v>
      </c>
      <c r="V26" s="22">
        <v>0</v>
      </c>
      <c r="W26" s="22">
        <v>95003</v>
      </c>
      <c r="X26" s="22">
        <v>0</v>
      </c>
      <c r="Y26" s="22">
        <v>0</v>
      </c>
      <c r="Z26" s="22">
        <v>0</v>
      </c>
      <c r="AA26" s="22">
        <v>0</v>
      </c>
      <c r="AB26" s="22">
        <v>322395</v>
      </c>
      <c r="AC26" s="22">
        <v>0</v>
      </c>
      <c r="AD26" s="22">
        <v>0</v>
      </c>
      <c r="AE26" s="22">
        <v>886167</v>
      </c>
      <c r="AF26" s="22">
        <v>0</v>
      </c>
      <c r="AG26" s="22">
        <v>0</v>
      </c>
      <c r="AH26" s="22">
        <v>0</v>
      </c>
      <c r="AI26" s="22">
        <v>194221</v>
      </c>
      <c r="AJ26" s="22">
        <v>731555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5251648</v>
      </c>
    </row>
    <row r="27" spans="1:42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1418359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1418359</v>
      </c>
    </row>
    <row r="28" spans="1:42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</row>
    <row r="29" spans="1:42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</row>
    <row r="30" spans="1:42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</row>
    <row r="31" spans="1:42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</row>
    <row r="32" spans="1:42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68487</v>
      </c>
      <c r="P32" s="22">
        <v>0</v>
      </c>
      <c r="Q32" s="22">
        <v>0</v>
      </c>
      <c r="R32" s="22">
        <v>0</v>
      </c>
      <c r="S32" s="22">
        <v>0</v>
      </c>
      <c r="T32" s="22">
        <v>972</v>
      </c>
      <c r="U32" s="22">
        <v>3384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72843</v>
      </c>
    </row>
    <row r="33" spans="1:42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32957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32957</v>
      </c>
    </row>
    <row r="34" spans="1:42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</row>
    <row r="35" spans="1:42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318581</v>
      </c>
      <c r="P35" s="22">
        <v>0</v>
      </c>
      <c r="Q35" s="22">
        <v>0</v>
      </c>
      <c r="R35" s="22">
        <v>0</v>
      </c>
      <c r="S35" s="22">
        <v>0</v>
      </c>
      <c r="T35" s="22">
        <v>22126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340707</v>
      </c>
    </row>
    <row r="36" spans="1:42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1706</v>
      </c>
      <c r="G36" s="22">
        <v>0</v>
      </c>
      <c r="H36" s="22">
        <v>0</v>
      </c>
      <c r="I36" s="22">
        <v>134</v>
      </c>
      <c r="J36" s="22">
        <v>0</v>
      </c>
      <c r="K36" s="22">
        <v>0</v>
      </c>
      <c r="L36" s="22">
        <v>0</v>
      </c>
      <c r="M36" s="22">
        <v>0</v>
      </c>
      <c r="N36" s="22">
        <v>964</v>
      </c>
      <c r="O36" s="22">
        <v>129217</v>
      </c>
      <c r="P36" s="22">
        <v>0</v>
      </c>
      <c r="Q36" s="22">
        <v>0</v>
      </c>
      <c r="R36" s="22">
        <v>0</v>
      </c>
      <c r="S36" s="22">
        <v>0</v>
      </c>
      <c r="T36" s="22">
        <v>14619</v>
      </c>
      <c r="U36" s="22">
        <v>85197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231837</v>
      </c>
    </row>
    <row r="37" spans="1:42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88024</v>
      </c>
      <c r="P37" s="22">
        <v>0</v>
      </c>
      <c r="Q37" s="22">
        <v>0</v>
      </c>
      <c r="R37" s="22">
        <v>0</v>
      </c>
      <c r="S37" s="22">
        <v>0</v>
      </c>
      <c r="T37" s="22">
        <v>53476</v>
      </c>
      <c r="U37" s="22">
        <v>13347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44144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198991</v>
      </c>
    </row>
    <row r="38" spans="1:42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</row>
    <row r="39" spans="1:42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</row>
    <row r="40" spans="1:42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</row>
    <row r="41" spans="1:42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184924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184924</v>
      </c>
    </row>
    <row r="42" spans="1:42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</row>
    <row r="43" spans="1:42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</row>
    <row r="44" spans="1:42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100135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158283</v>
      </c>
      <c r="P44" s="22">
        <v>0</v>
      </c>
      <c r="Q44" s="22">
        <v>0</v>
      </c>
      <c r="R44" s="22">
        <v>0</v>
      </c>
      <c r="S44" s="22">
        <v>0</v>
      </c>
      <c r="T44" s="22">
        <v>82013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340431</v>
      </c>
    </row>
    <row r="45" spans="1:42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136453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2005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138458</v>
      </c>
    </row>
    <row r="46" spans="1:42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2401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739289</v>
      </c>
      <c r="P46" s="22">
        <v>0</v>
      </c>
      <c r="Q46" s="22">
        <v>0</v>
      </c>
      <c r="R46" s="22">
        <v>0</v>
      </c>
      <c r="S46" s="22">
        <v>0</v>
      </c>
      <c r="T46" s="22">
        <v>254059</v>
      </c>
      <c r="U46" s="22">
        <v>4035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38986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242852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10538</v>
      </c>
      <c r="AP46" s="22">
        <v>1292160</v>
      </c>
    </row>
    <row r="47" spans="1:42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143296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38004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40871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222171</v>
      </c>
    </row>
    <row r="48" spans="1:42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</row>
    <row r="49" spans="1:42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120914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4562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4976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130452</v>
      </c>
    </row>
    <row r="50" spans="1:42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</row>
    <row r="51" spans="1:42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131244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131244</v>
      </c>
    </row>
    <row r="52" spans="1:42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120126</v>
      </c>
      <c r="G52" s="22">
        <v>0</v>
      </c>
      <c r="H52" s="22">
        <v>0</v>
      </c>
      <c r="I52" s="22">
        <v>129223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479040</v>
      </c>
      <c r="P52" s="22">
        <v>0</v>
      </c>
      <c r="Q52" s="22">
        <v>0</v>
      </c>
      <c r="R52" s="22">
        <v>0</v>
      </c>
      <c r="S52" s="22">
        <v>0</v>
      </c>
      <c r="T52" s="22">
        <v>100872</v>
      </c>
      <c r="U52" s="22">
        <v>204897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1034158</v>
      </c>
    </row>
    <row r="53" spans="1:42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100125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100125</v>
      </c>
    </row>
    <row r="54" spans="1:42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406836</v>
      </c>
      <c r="P54" s="22">
        <v>0</v>
      </c>
      <c r="Q54" s="22">
        <v>0</v>
      </c>
      <c r="R54" s="22">
        <v>0</v>
      </c>
      <c r="S54" s="22">
        <v>0</v>
      </c>
      <c r="T54" s="22">
        <v>124876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531712</v>
      </c>
    </row>
    <row r="55" spans="1:42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</row>
    <row r="56" spans="1:42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353138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353138</v>
      </c>
    </row>
    <row r="57" spans="1:42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54990</v>
      </c>
      <c r="P57" s="22">
        <v>0</v>
      </c>
      <c r="Q57" s="22">
        <v>0</v>
      </c>
      <c r="R57" s="22">
        <v>0</v>
      </c>
      <c r="S57" s="22">
        <v>0</v>
      </c>
      <c r="T57" s="22">
        <v>76221</v>
      </c>
      <c r="U57" s="22">
        <v>3300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134511</v>
      </c>
    </row>
    <row r="58" spans="1:42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4563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41889</v>
      </c>
      <c r="P58" s="22">
        <v>0</v>
      </c>
      <c r="Q58" s="22">
        <v>0</v>
      </c>
      <c r="R58" s="22">
        <v>0</v>
      </c>
      <c r="S58" s="22">
        <v>0</v>
      </c>
      <c r="T58" s="22">
        <v>266136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312588</v>
      </c>
    </row>
    <row r="59" spans="1:42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148387</v>
      </c>
      <c r="P59" s="22">
        <v>0</v>
      </c>
      <c r="Q59" s="22">
        <v>0</v>
      </c>
      <c r="R59" s="22">
        <v>0</v>
      </c>
      <c r="S59" s="22">
        <v>0</v>
      </c>
      <c r="T59" s="22">
        <v>29136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177523</v>
      </c>
    </row>
    <row r="60" spans="1:42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36947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24909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658223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720079</v>
      </c>
    </row>
    <row r="61" spans="1:42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</row>
    <row r="62" spans="1:42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269274</v>
      </c>
      <c r="S62" s="22">
        <v>480929</v>
      </c>
      <c r="T62" s="22">
        <v>201737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951940</v>
      </c>
    </row>
    <row r="63" spans="1:42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</row>
    <row r="64" spans="1:42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16167</v>
      </c>
      <c r="P64" s="22">
        <v>0</v>
      </c>
      <c r="Q64" s="22">
        <v>0</v>
      </c>
      <c r="R64" s="22">
        <v>0</v>
      </c>
      <c r="S64" s="22">
        <v>0</v>
      </c>
      <c r="T64" s="22">
        <v>34935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51102</v>
      </c>
    </row>
    <row r="65" spans="1:42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58253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58253</v>
      </c>
    </row>
    <row r="66" spans="1:42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</row>
    <row r="67" spans="1:42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</row>
    <row r="68" spans="1:42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585776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585776</v>
      </c>
    </row>
    <row r="69" spans="1:42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0</v>
      </c>
      <c r="G69" s="22">
        <v>0</v>
      </c>
      <c r="H69" s="22">
        <v>0</v>
      </c>
      <c r="I69" s="22">
        <v>24847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48066</v>
      </c>
      <c r="P69" s="22">
        <v>0</v>
      </c>
      <c r="Q69" s="22">
        <v>0</v>
      </c>
      <c r="R69" s="22">
        <v>0</v>
      </c>
      <c r="S69" s="22">
        <v>0</v>
      </c>
      <c r="T69" s="22">
        <v>1080023</v>
      </c>
      <c r="U69" s="22">
        <v>1226687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2379623</v>
      </c>
    </row>
    <row r="70" spans="1:42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</row>
    <row r="71" spans="1:42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</row>
    <row r="72" spans="1:42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23855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23855</v>
      </c>
    </row>
    <row r="73" spans="1:42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</row>
    <row r="74" spans="1:42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37829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108344</v>
      </c>
      <c r="P74" s="22">
        <v>0</v>
      </c>
      <c r="Q74" s="22">
        <v>0</v>
      </c>
      <c r="R74" s="22">
        <v>0</v>
      </c>
      <c r="S74" s="22">
        <v>0</v>
      </c>
      <c r="T74" s="22">
        <v>40200</v>
      </c>
      <c r="U74" s="22">
        <v>28672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215045</v>
      </c>
    </row>
    <row r="75" spans="1:42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6685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6685</v>
      </c>
    </row>
    <row r="76" spans="1:42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7420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7420</v>
      </c>
    </row>
    <row r="77" spans="1:42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140415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130268</v>
      </c>
      <c r="O77" s="22">
        <v>237133</v>
      </c>
      <c r="P77" s="22">
        <v>0</v>
      </c>
      <c r="Q77" s="22">
        <v>0</v>
      </c>
      <c r="R77" s="22">
        <v>0</v>
      </c>
      <c r="S77" s="22">
        <v>0</v>
      </c>
      <c r="T77" s="22">
        <v>42090</v>
      </c>
      <c r="U77" s="22">
        <v>55392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605298</v>
      </c>
    </row>
    <row r="78" spans="1:42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66265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66265</v>
      </c>
    </row>
    <row r="79" spans="1:42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</row>
    <row r="80" spans="1:42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</row>
    <row r="81" spans="1:42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71903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71903</v>
      </c>
    </row>
    <row r="82" spans="1:42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</row>
    <row r="83" spans="1:42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</row>
    <row r="84" spans="1:42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11375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6570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17945</v>
      </c>
    </row>
    <row r="85" spans="1:42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10556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32116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7885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50557</v>
      </c>
    </row>
    <row r="86" spans="1:42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72062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72062</v>
      </c>
    </row>
    <row r="87" spans="1:42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3675</v>
      </c>
      <c r="U87" s="22">
        <v>4325</v>
      </c>
      <c r="V87" s="22">
        <v>8889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68929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85818</v>
      </c>
    </row>
    <row r="88" spans="1:42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</row>
    <row r="89" spans="1:42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90192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64343</v>
      </c>
      <c r="P89" s="22">
        <v>1298</v>
      </c>
      <c r="Q89" s="22">
        <v>0</v>
      </c>
      <c r="R89" s="22">
        <v>0</v>
      </c>
      <c r="S89" s="22">
        <v>0</v>
      </c>
      <c r="T89" s="22">
        <v>53886</v>
      </c>
      <c r="U89" s="22">
        <v>18213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227932</v>
      </c>
    </row>
    <row r="90" spans="1:42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41197</v>
      </c>
      <c r="P90" s="22">
        <v>0</v>
      </c>
      <c r="Q90" s="22">
        <v>0</v>
      </c>
      <c r="R90" s="22">
        <v>0</v>
      </c>
      <c r="S90" s="22">
        <v>0</v>
      </c>
      <c r="T90" s="22">
        <v>30888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10643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82728</v>
      </c>
    </row>
    <row r="91" spans="1:42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7344</v>
      </c>
      <c r="P91" s="22">
        <v>0</v>
      </c>
      <c r="Q91" s="22">
        <v>0</v>
      </c>
      <c r="R91" s="22">
        <v>0</v>
      </c>
      <c r="S91" s="22">
        <v>0</v>
      </c>
      <c r="T91" s="22">
        <v>32779</v>
      </c>
      <c r="U91" s="22">
        <v>14810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137905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192838</v>
      </c>
    </row>
    <row r="92" spans="1:42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26493</v>
      </c>
      <c r="P92" s="22">
        <v>0</v>
      </c>
      <c r="Q92" s="22">
        <v>50634</v>
      </c>
      <c r="R92" s="22">
        <v>0</v>
      </c>
      <c r="S92" s="22">
        <v>0</v>
      </c>
      <c r="T92" s="22">
        <v>0</v>
      </c>
      <c r="U92" s="22">
        <v>29114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376363</v>
      </c>
      <c r="AF92" s="22">
        <v>15860</v>
      </c>
      <c r="AG92" s="22">
        <v>0</v>
      </c>
      <c r="AH92" s="22">
        <v>0</v>
      </c>
      <c r="AI92" s="22">
        <v>19084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517548</v>
      </c>
    </row>
    <row r="93" spans="1:42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131450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131450</v>
      </c>
    </row>
    <row r="94" spans="1:42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</row>
    <row r="95" spans="1:42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15630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15630</v>
      </c>
    </row>
    <row r="96" spans="1:42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19351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41039</v>
      </c>
      <c r="U96" s="22">
        <v>79396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123587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263373</v>
      </c>
    </row>
    <row r="97" spans="1:42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16253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16253</v>
      </c>
    </row>
    <row r="98" spans="1:42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18054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16536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551852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586442</v>
      </c>
    </row>
    <row r="99" spans="1:42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868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2600</v>
      </c>
      <c r="P99" s="22">
        <v>0</v>
      </c>
      <c r="Q99" s="22">
        <v>0</v>
      </c>
      <c r="R99" s="22">
        <v>0</v>
      </c>
      <c r="S99" s="22">
        <v>0</v>
      </c>
      <c r="T99" s="22">
        <v>27626</v>
      </c>
      <c r="U99" s="22">
        <v>2600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1634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868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36196</v>
      </c>
    </row>
    <row r="100" spans="1:42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113254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305479</v>
      </c>
      <c r="P100" s="22">
        <v>0</v>
      </c>
      <c r="Q100" s="22">
        <v>0</v>
      </c>
      <c r="R100" s="22">
        <v>0</v>
      </c>
      <c r="S100" s="22">
        <v>0</v>
      </c>
      <c r="T100" s="22">
        <v>19378</v>
      </c>
      <c r="U100" s="22">
        <v>2720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440831</v>
      </c>
    </row>
    <row r="101" spans="1:42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10503</v>
      </c>
      <c r="P101" s="22">
        <v>0</v>
      </c>
      <c r="Q101" s="22">
        <v>0</v>
      </c>
      <c r="R101" s="22">
        <v>0</v>
      </c>
      <c r="S101" s="22">
        <v>0</v>
      </c>
      <c r="T101" s="22">
        <v>30675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33530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74708</v>
      </c>
    </row>
    <row r="102" spans="1:42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10952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8174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19126</v>
      </c>
    </row>
    <row r="103" spans="1:42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17840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24835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42675</v>
      </c>
    </row>
    <row r="104" spans="1:42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3340</v>
      </c>
      <c r="O104" s="22">
        <v>7918</v>
      </c>
      <c r="P104" s="22">
        <v>0</v>
      </c>
      <c r="Q104" s="22">
        <v>0</v>
      </c>
      <c r="R104" s="22">
        <v>0</v>
      </c>
      <c r="S104" s="22">
        <v>0</v>
      </c>
      <c r="T104" s="22">
        <v>5846</v>
      </c>
      <c r="U104" s="22">
        <v>7539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24643</v>
      </c>
    </row>
    <row r="105" spans="1:42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57490</v>
      </c>
      <c r="P105" s="22">
        <v>0</v>
      </c>
      <c r="Q105" s="22">
        <v>0</v>
      </c>
      <c r="R105" s="22">
        <v>0</v>
      </c>
      <c r="S105" s="22">
        <v>0</v>
      </c>
      <c r="T105" s="22">
        <v>17301</v>
      </c>
      <c r="U105" s="22">
        <v>12856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6787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94434</v>
      </c>
    </row>
    <row r="106" spans="1:42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91586</v>
      </c>
      <c r="S106" s="22">
        <v>0</v>
      </c>
      <c r="T106" s="22">
        <v>179815</v>
      </c>
      <c r="U106" s="22">
        <v>324522</v>
      </c>
      <c r="V106" s="22">
        <v>156033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308620</v>
      </c>
      <c r="AF106" s="22">
        <v>0</v>
      </c>
      <c r="AG106" s="22">
        <v>0</v>
      </c>
      <c r="AH106" s="22">
        <v>0</v>
      </c>
      <c r="AI106" s="22">
        <v>240674</v>
      </c>
      <c r="AJ106" s="22">
        <v>757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1302007</v>
      </c>
    </row>
    <row r="107" spans="1:42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83682</v>
      </c>
      <c r="AO107" s="22">
        <v>0</v>
      </c>
      <c r="AP107" s="22">
        <v>83682</v>
      </c>
    </row>
    <row r="108" spans="1:42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61873</v>
      </c>
      <c r="J108" s="22">
        <v>0</v>
      </c>
      <c r="K108" s="22">
        <v>0</v>
      </c>
      <c r="L108" s="22">
        <v>0</v>
      </c>
      <c r="M108" s="22">
        <v>0</v>
      </c>
      <c r="N108" s="22">
        <v>2208</v>
      </c>
      <c r="O108" s="22">
        <v>18628</v>
      </c>
      <c r="P108" s="22">
        <v>0</v>
      </c>
      <c r="Q108" s="22">
        <v>0</v>
      </c>
      <c r="R108" s="22">
        <v>0</v>
      </c>
      <c r="S108" s="22">
        <v>0</v>
      </c>
      <c r="T108" s="22">
        <v>7598</v>
      </c>
      <c r="U108" s="22">
        <v>12881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30443</v>
      </c>
      <c r="AJ108" s="22">
        <v>234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133865</v>
      </c>
    </row>
    <row r="109" spans="1:42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593</v>
      </c>
      <c r="P109" s="22">
        <v>0</v>
      </c>
      <c r="Q109" s="22">
        <v>0</v>
      </c>
      <c r="R109" s="22">
        <v>0</v>
      </c>
      <c r="S109" s="22">
        <v>0</v>
      </c>
      <c r="T109" s="22">
        <v>15042</v>
      </c>
      <c r="U109" s="22">
        <v>13051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10440</v>
      </c>
      <c r="AJ109" s="22">
        <v>9828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48954</v>
      </c>
    </row>
    <row r="110" spans="1:42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70887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131187</v>
      </c>
      <c r="U110" s="22">
        <v>16446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218520</v>
      </c>
    </row>
    <row r="111" spans="1:42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0</v>
      </c>
      <c r="G111" s="22">
        <v>0</v>
      </c>
      <c r="H111" s="22">
        <v>0</v>
      </c>
      <c r="I111" s="22">
        <v>54049</v>
      </c>
      <c r="J111" s="22">
        <v>0</v>
      </c>
      <c r="K111" s="22">
        <v>0</v>
      </c>
      <c r="L111" s="22">
        <v>0</v>
      </c>
      <c r="M111" s="22">
        <v>0</v>
      </c>
      <c r="N111" s="22">
        <v>7090</v>
      </c>
      <c r="O111" s="22">
        <v>7018</v>
      </c>
      <c r="P111" s="22">
        <v>0</v>
      </c>
      <c r="Q111" s="22">
        <v>0</v>
      </c>
      <c r="R111" s="22">
        <v>27391</v>
      </c>
      <c r="S111" s="22">
        <v>0</v>
      </c>
      <c r="T111" s="22">
        <v>0</v>
      </c>
      <c r="U111" s="22">
        <v>97428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31708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254279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478963</v>
      </c>
    </row>
    <row r="112" spans="1:42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4111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44545</v>
      </c>
      <c r="P112" s="22">
        <v>0</v>
      </c>
      <c r="Q112" s="22">
        <v>0</v>
      </c>
      <c r="R112" s="22">
        <v>0</v>
      </c>
      <c r="S112" s="22">
        <v>0</v>
      </c>
      <c r="T112" s="22">
        <v>3638</v>
      </c>
      <c r="U112" s="22">
        <v>52068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6152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110514</v>
      </c>
    </row>
    <row r="113" spans="1:42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957309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389183</v>
      </c>
      <c r="P113" s="22">
        <v>0</v>
      </c>
      <c r="Q113" s="22">
        <v>0</v>
      </c>
      <c r="R113" s="22">
        <v>0</v>
      </c>
      <c r="S113" s="22">
        <v>0</v>
      </c>
      <c r="T113" s="22">
        <v>20172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47737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1414401</v>
      </c>
    </row>
    <row r="114" spans="1:42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</row>
    <row r="115" spans="1:42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129615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99033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228648</v>
      </c>
    </row>
    <row r="116" spans="1:42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29043</v>
      </c>
      <c r="U116" s="22">
        <v>20762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8312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58117</v>
      </c>
    </row>
    <row r="117" spans="1:42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55719</v>
      </c>
      <c r="P117" s="22">
        <v>0</v>
      </c>
      <c r="Q117" s="22">
        <v>0</v>
      </c>
      <c r="R117" s="22">
        <v>0</v>
      </c>
      <c r="S117" s="22">
        <v>0</v>
      </c>
      <c r="T117" s="22">
        <v>31472</v>
      </c>
      <c r="U117" s="22">
        <v>382210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115523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584924</v>
      </c>
    </row>
    <row r="118" spans="1:42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17860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18108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25568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27579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89115</v>
      </c>
    </row>
    <row r="119" spans="1:42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11383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5644</v>
      </c>
      <c r="O119" s="22">
        <v>12597</v>
      </c>
      <c r="P119" s="22">
        <v>0</v>
      </c>
      <c r="Q119" s="22">
        <v>0</v>
      </c>
      <c r="R119" s="22">
        <v>0</v>
      </c>
      <c r="S119" s="22">
        <v>0</v>
      </c>
      <c r="T119" s="22">
        <v>221928</v>
      </c>
      <c r="U119" s="22">
        <v>26232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31910</v>
      </c>
      <c r="AB119" s="22">
        <v>0</v>
      </c>
      <c r="AC119" s="22">
        <v>20137</v>
      </c>
      <c r="AD119" s="22">
        <v>0</v>
      </c>
      <c r="AE119" s="22">
        <v>0</v>
      </c>
      <c r="AF119" s="22">
        <v>0</v>
      </c>
      <c r="AG119" s="22">
        <v>17667</v>
      </c>
      <c r="AH119" s="22">
        <v>0</v>
      </c>
      <c r="AI119" s="22">
        <v>155227</v>
      </c>
      <c r="AJ119" s="22">
        <v>25635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528360</v>
      </c>
    </row>
    <row r="120" spans="1:42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72796</v>
      </c>
      <c r="U120" s="22">
        <v>86772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130902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290470</v>
      </c>
    </row>
    <row r="121" spans="1:42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2879</v>
      </c>
      <c r="P121" s="22">
        <v>0</v>
      </c>
      <c r="Q121" s="22">
        <v>0</v>
      </c>
      <c r="R121" s="22">
        <v>977</v>
      </c>
      <c r="S121" s="22">
        <v>0</v>
      </c>
      <c r="T121" s="22">
        <v>2150</v>
      </c>
      <c r="U121" s="22">
        <v>4481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17448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5060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32995</v>
      </c>
    </row>
    <row r="122" spans="1:42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30406</v>
      </c>
      <c r="O122" s="22">
        <v>49938</v>
      </c>
      <c r="P122" s="22">
        <v>0</v>
      </c>
      <c r="Q122" s="22">
        <v>0</v>
      </c>
      <c r="R122" s="22">
        <v>0</v>
      </c>
      <c r="S122" s="22">
        <v>0</v>
      </c>
      <c r="T122" s="22">
        <v>68919</v>
      </c>
      <c r="U122" s="22">
        <v>250403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399666</v>
      </c>
    </row>
    <row r="123" spans="1:42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906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13605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24198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38709</v>
      </c>
    </row>
    <row r="124" spans="1:42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25273</v>
      </c>
      <c r="P124" s="22">
        <v>0</v>
      </c>
      <c r="Q124" s="22">
        <v>0</v>
      </c>
      <c r="R124" s="22">
        <v>0</v>
      </c>
      <c r="S124" s="22">
        <v>0</v>
      </c>
      <c r="T124" s="22">
        <v>28842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4556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58671</v>
      </c>
    </row>
    <row r="125" spans="1:42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5918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5918</v>
      </c>
    </row>
    <row r="126" spans="1:42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24506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48544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63670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136720</v>
      </c>
    </row>
    <row r="127" spans="1:42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17484</v>
      </c>
      <c r="U127" s="22">
        <v>59609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42461</v>
      </c>
      <c r="AE127" s="22">
        <v>0</v>
      </c>
      <c r="AF127" s="22">
        <v>0</v>
      </c>
      <c r="AG127" s="22">
        <v>0</v>
      </c>
      <c r="AH127" s="22">
        <v>0</v>
      </c>
      <c r="AI127" s="22">
        <v>28079</v>
      </c>
      <c r="AJ127" s="22">
        <v>10919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158552</v>
      </c>
    </row>
    <row r="128" spans="1:42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9809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9809</v>
      </c>
    </row>
    <row r="129" spans="1:42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13476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13476</v>
      </c>
    </row>
    <row r="130" spans="1:42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1531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1531</v>
      </c>
    </row>
    <row r="131" spans="1:42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</row>
    <row r="132" spans="1:42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12120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32000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58668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90573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193361</v>
      </c>
    </row>
    <row r="133" spans="1:42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114800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45088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10013</v>
      </c>
      <c r="AM133" s="22">
        <v>0</v>
      </c>
      <c r="AN133" s="22">
        <v>0</v>
      </c>
      <c r="AO133" s="22">
        <v>0</v>
      </c>
      <c r="AP133" s="22">
        <v>169901</v>
      </c>
    </row>
    <row r="134" spans="1:42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</row>
    <row r="135" spans="1:42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11935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11221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23156</v>
      </c>
    </row>
    <row r="136" spans="1:42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12214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2010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14224</v>
      </c>
    </row>
    <row r="137" spans="1:42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21951</v>
      </c>
      <c r="O137" s="22">
        <v>27803</v>
      </c>
      <c r="P137" s="22">
        <v>0</v>
      </c>
      <c r="Q137" s="22">
        <v>0</v>
      </c>
      <c r="R137" s="22">
        <v>0</v>
      </c>
      <c r="S137" s="22">
        <v>0</v>
      </c>
      <c r="T137" s="22">
        <v>19237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68991</v>
      </c>
    </row>
    <row r="138" spans="1:42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6204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6204</v>
      </c>
    </row>
    <row r="139" spans="1:42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4246</v>
      </c>
      <c r="P139" s="22">
        <v>0</v>
      </c>
      <c r="Q139" s="22">
        <v>0</v>
      </c>
      <c r="R139" s="22">
        <v>10087</v>
      </c>
      <c r="S139" s="22">
        <v>0</v>
      </c>
      <c r="T139" s="22">
        <v>0</v>
      </c>
      <c r="U139" s="22">
        <v>12220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26553</v>
      </c>
    </row>
    <row r="140" spans="1:42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1042</v>
      </c>
      <c r="P140" s="22">
        <v>0</v>
      </c>
      <c r="Q140" s="22">
        <v>0</v>
      </c>
      <c r="R140" s="22">
        <v>0</v>
      </c>
      <c r="S140" s="22">
        <v>0</v>
      </c>
      <c r="T140" s="22">
        <v>56193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2184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59419</v>
      </c>
    </row>
    <row r="141" spans="1:42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25242</v>
      </c>
      <c r="P141" s="22">
        <v>0</v>
      </c>
      <c r="Q141" s="22">
        <v>0</v>
      </c>
      <c r="R141" s="22">
        <v>0</v>
      </c>
      <c r="S141" s="22">
        <v>0</v>
      </c>
      <c r="T141" s="22">
        <v>45156</v>
      </c>
      <c r="U141" s="22">
        <v>24300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2544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97242</v>
      </c>
    </row>
    <row r="142" spans="1:42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7368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7368</v>
      </c>
    </row>
    <row r="143" spans="1:42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</row>
    <row r="144" spans="1:42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36463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5832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11073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53368</v>
      </c>
    </row>
    <row r="145" spans="1:42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552517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552517</v>
      </c>
    </row>
    <row r="146" spans="1:42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47086</v>
      </c>
      <c r="P146" s="22">
        <v>0</v>
      </c>
      <c r="Q146" s="22">
        <v>0</v>
      </c>
      <c r="R146" s="22">
        <v>0</v>
      </c>
      <c r="S146" s="22">
        <v>0</v>
      </c>
      <c r="T146" s="22">
        <v>4916</v>
      </c>
      <c r="U146" s="22">
        <v>10386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62388</v>
      </c>
    </row>
    <row r="147" spans="1:42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</row>
    <row r="148" spans="1:42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8244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8244</v>
      </c>
    </row>
    <row r="149" spans="1:42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416793</v>
      </c>
      <c r="G149" s="22">
        <v>0</v>
      </c>
      <c r="H149" s="22">
        <v>98887</v>
      </c>
      <c r="I149" s="22">
        <v>76186</v>
      </c>
      <c r="J149" s="22">
        <v>0</v>
      </c>
      <c r="K149" s="22">
        <v>0</v>
      </c>
      <c r="L149" s="22">
        <v>17979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26591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636436</v>
      </c>
    </row>
    <row r="150" spans="1:42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0</v>
      </c>
      <c r="G150" s="22">
        <v>0</v>
      </c>
      <c r="H150" s="22">
        <v>12496</v>
      </c>
      <c r="I150" s="22">
        <v>81844</v>
      </c>
      <c r="J150" s="22">
        <v>0</v>
      </c>
      <c r="K150" s="22">
        <v>0</v>
      </c>
      <c r="L150" s="22">
        <v>0</v>
      </c>
      <c r="M150" s="22">
        <v>0</v>
      </c>
      <c r="N150" s="22">
        <v>141874</v>
      </c>
      <c r="O150" s="22">
        <v>70787</v>
      </c>
      <c r="P150" s="22">
        <v>0</v>
      </c>
      <c r="Q150" s="22">
        <v>0</v>
      </c>
      <c r="R150" s="22">
        <v>0</v>
      </c>
      <c r="S150" s="22">
        <v>0</v>
      </c>
      <c r="T150" s="22">
        <v>83968</v>
      </c>
      <c r="U150" s="22">
        <v>118661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88792</v>
      </c>
      <c r="AJ150" s="22">
        <v>11947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610369</v>
      </c>
    </row>
    <row r="151" spans="1:42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6926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31967</v>
      </c>
      <c r="U151" s="22">
        <v>31562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70455</v>
      </c>
    </row>
    <row r="152" spans="1:42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790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18882</v>
      </c>
      <c r="P152" s="22">
        <v>0</v>
      </c>
      <c r="Q152" s="22">
        <v>0</v>
      </c>
      <c r="R152" s="22">
        <v>0</v>
      </c>
      <c r="S152" s="22">
        <v>0</v>
      </c>
      <c r="T152" s="22">
        <v>49220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30377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17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99286</v>
      </c>
    </row>
    <row r="153" spans="1:42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25667</v>
      </c>
      <c r="J153" s="22">
        <v>0</v>
      </c>
      <c r="K153" s="22">
        <v>0</v>
      </c>
      <c r="L153" s="22">
        <v>0</v>
      </c>
      <c r="M153" s="22">
        <v>0</v>
      </c>
      <c r="N153" s="22">
        <v>22674</v>
      </c>
      <c r="O153" s="22">
        <v>83919</v>
      </c>
      <c r="P153" s="22">
        <v>0</v>
      </c>
      <c r="Q153" s="22">
        <v>0</v>
      </c>
      <c r="R153" s="22">
        <v>0</v>
      </c>
      <c r="S153" s="22">
        <v>0</v>
      </c>
      <c r="T153" s="22">
        <v>20</v>
      </c>
      <c r="U153" s="22">
        <v>186660</v>
      </c>
      <c r="V153" s="22">
        <v>15577</v>
      </c>
      <c r="W153" s="22">
        <v>151995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4401</v>
      </c>
      <c r="AI153" s="22">
        <v>10544</v>
      </c>
      <c r="AJ153" s="22">
        <v>340035</v>
      </c>
      <c r="AK153" s="22">
        <v>858</v>
      </c>
      <c r="AL153" s="22">
        <v>28537</v>
      </c>
      <c r="AM153" s="22">
        <v>0</v>
      </c>
      <c r="AN153" s="22">
        <v>0</v>
      </c>
      <c r="AO153" s="22">
        <v>0</v>
      </c>
      <c r="AP153" s="22">
        <v>870887</v>
      </c>
    </row>
    <row r="154" spans="1:42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6104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19546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75002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100652</v>
      </c>
    </row>
    <row r="155" spans="1:42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38892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18878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17388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75158</v>
      </c>
    </row>
    <row r="156" spans="1:42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84395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50136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134531</v>
      </c>
    </row>
    <row r="157" spans="1:42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506136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185778</v>
      </c>
      <c r="P157" s="22">
        <v>0</v>
      </c>
      <c r="Q157" s="22">
        <v>0</v>
      </c>
      <c r="R157" s="22">
        <v>0</v>
      </c>
      <c r="S157" s="22">
        <v>0</v>
      </c>
      <c r="T157" s="22">
        <v>2724</v>
      </c>
      <c r="U157" s="22">
        <v>7753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702391</v>
      </c>
    </row>
    <row r="158" spans="1:42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18343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18343</v>
      </c>
    </row>
    <row r="159" spans="1:42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35842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35842</v>
      </c>
    </row>
    <row r="160" spans="1:42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48084</v>
      </c>
      <c r="G160" s="22">
        <v>0</v>
      </c>
      <c r="H160" s="22">
        <v>0</v>
      </c>
      <c r="I160" s="22">
        <v>609</v>
      </c>
      <c r="J160" s="22">
        <v>0</v>
      </c>
      <c r="K160" s="22">
        <v>0</v>
      </c>
      <c r="L160" s="22">
        <v>0</v>
      </c>
      <c r="M160" s="22">
        <v>0</v>
      </c>
      <c r="N160" s="22">
        <v>24255</v>
      </c>
      <c r="O160" s="22">
        <v>23211</v>
      </c>
      <c r="P160" s="22">
        <v>0</v>
      </c>
      <c r="Q160" s="22">
        <v>0</v>
      </c>
      <c r="R160" s="22">
        <v>0</v>
      </c>
      <c r="S160" s="22">
        <v>0</v>
      </c>
      <c r="T160" s="22">
        <v>23211</v>
      </c>
      <c r="U160" s="22">
        <v>23211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241404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383985</v>
      </c>
    </row>
    <row r="161" spans="1:42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197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28164</v>
      </c>
      <c r="M161" s="22">
        <v>0</v>
      </c>
      <c r="N161" s="22">
        <v>0</v>
      </c>
      <c r="O161" s="22">
        <v>57081</v>
      </c>
      <c r="P161" s="22">
        <v>0</v>
      </c>
      <c r="Q161" s="22">
        <v>0</v>
      </c>
      <c r="R161" s="22">
        <v>0</v>
      </c>
      <c r="S161" s="22">
        <v>0</v>
      </c>
      <c r="T161" s="22">
        <v>78407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163849</v>
      </c>
    </row>
    <row r="162" spans="1:42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18335</v>
      </c>
      <c r="U162" s="22">
        <v>10255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95076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123666</v>
      </c>
    </row>
    <row r="163" spans="1:42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20777</v>
      </c>
      <c r="P163" s="22">
        <v>0</v>
      </c>
      <c r="Q163" s="22">
        <v>0</v>
      </c>
      <c r="R163" s="22">
        <v>0</v>
      </c>
      <c r="S163" s="22">
        <v>0</v>
      </c>
      <c r="T163" s="22">
        <v>17423</v>
      </c>
      <c r="U163" s="22">
        <v>3907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9704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51811</v>
      </c>
    </row>
    <row r="164" spans="1:42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19261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34159</v>
      </c>
      <c r="P164" s="22">
        <v>0</v>
      </c>
      <c r="Q164" s="22">
        <v>0</v>
      </c>
      <c r="R164" s="22">
        <v>0</v>
      </c>
      <c r="S164" s="22">
        <v>0</v>
      </c>
      <c r="T164" s="22">
        <v>84386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6619</v>
      </c>
      <c r="AG164" s="22">
        <v>0</v>
      </c>
      <c r="AH164" s="22">
        <v>0</v>
      </c>
      <c r="AI164" s="22">
        <v>22866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167291</v>
      </c>
    </row>
    <row r="165" spans="1:42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30786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30786</v>
      </c>
    </row>
    <row r="166" spans="1:42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109277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109277</v>
      </c>
    </row>
    <row r="167" spans="1:42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14544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24599</v>
      </c>
      <c r="U167" s="22">
        <v>266441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702072</v>
      </c>
      <c r="AH167" s="22">
        <v>0</v>
      </c>
      <c r="AI167" s="22">
        <v>80459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1088115</v>
      </c>
    </row>
    <row r="168" spans="1:42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5691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2172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6308</v>
      </c>
      <c r="AO168" s="22">
        <v>0</v>
      </c>
      <c r="AP168" s="22">
        <v>14171</v>
      </c>
    </row>
    <row r="169" spans="1:42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3230</v>
      </c>
      <c r="U169" s="22">
        <v>3244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6474</v>
      </c>
    </row>
    <row r="170" spans="1:42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40246</v>
      </c>
      <c r="P170" s="22">
        <v>0</v>
      </c>
      <c r="Q170" s="22">
        <v>0</v>
      </c>
      <c r="R170" s="22">
        <v>0</v>
      </c>
      <c r="S170" s="22">
        <v>0</v>
      </c>
      <c r="T170" s="22">
        <v>3967</v>
      </c>
      <c r="U170" s="22">
        <v>198640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13241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256094</v>
      </c>
    </row>
    <row r="171" spans="1:42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5363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5363</v>
      </c>
    </row>
    <row r="172" spans="1:42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21589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24013</v>
      </c>
      <c r="P172" s="22">
        <v>0</v>
      </c>
      <c r="Q172" s="22">
        <v>0</v>
      </c>
      <c r="R172" s="22">
        <v>0</v>
      </c>
      <c r="S172" s="22">
        <v>0</v>
      </c>
      <c r="T172" s="22">
        <v>66471</v>
      </c>
      <c r="U172" s="22">
        <v>41111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19207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172391</v>
      </c>
    </row>
    <row r="173" spans="1:42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40613</v>
      </c>
      <c r="G173" s="22">
        <v>0</v>
      </c>
      <c r="H173" s="22">
        <v>270075</v>
      </c>
      <c r="I173" s="22">
        <v>23680</v>
      </c>
      <c r="J173" s="22">
        <v>0</v>
      </c>
      <c r="K173" s="22">
        <v>24269</v>
      </c>
      <c r="L173" s="22">
        <v>0</v>
      </c>
      <c r="M173" s="22">
        <v>0</v>
      </c>
      <c r="N173" s="22">
        <v>0</v>
      </c>
      <c r="O173" s="22">
        <v>136434</v>
      </c>
      <c r="P173" s="22">
        <v>0</v>
      </c>
      <c r="Q173" s="22">
        <v>0</v>
      </c>
      <c r="R173" s="22">
        <v>277852</v>
      </c>
      <c r="S173" s="22">
        <v>0</v>
      </c>
      <c r="T173" s="22">
        <v>0</v>
      </c>
      <c r="U173" s="22">
        <v>23084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34823</v>
      </c>
      <c r="AJ173" s="22">
        <v>56463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887293</v>
      </c>
    </row>
    <row r="174" spans="1:42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122215</v>
      </c>
      <c r="G174" s="22">
        <v>0</v>
      </c>
      <c r="H174" s="22">
        <v>0</v>
      </c>
      <c r="I174" s="22">
        <v>0</v>
      </c>
      <c r="J174" s="22">
        <v>47013</v>
      </c>
      <c r="K174" s="22">
        <v>0</v>
      </c>
      <c r="L174" s="22">
        <v>0</v>
      </c>
      <c r="M174" s="22">
        <v>0</v>
      </c>
      <c r="N174" s="22">
        <v>0</v>
      </c>
      <c r="O174" s="22">
        <v>43512</v>
      </c>
      <c r="P174" s="22">
        <v>0</v>
      </c>
      <c r="Q174" s="22">
        <v>0</v>
      </c>
      <c r="R174" s="22">
        <v>23632</v>
      </c>
      <c r="S174" s="22">
        <v>0</v>
      </c>
      <c r="T174" s="22">
        <v>113873</v>
      </c>
      <c r="U174" s="22">
        <v>105791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186164</v>
      </c>
      <c r="AJ174" s="22">
        <v>8233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650433</v>
      </c>
    </row>
    <row r="175" spans="1:42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13653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23105</v>
      </c>
      <c r="O175" s="22">
        <v>97205</v>
      </c>
      <c r="P175" s="22">
        <v>0</v>
      </c>
      <c r="Q175" s="22">
        <v>0</v>
      </c>
      <c r="R175" s="22">
        <v>0</v>
      </c>
      <c r="S175" s="22">
        <v>0</v>
      </c>
      <c r="T175" s="22">
        <v>49700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183663</v>
      </c>
    </row>
    <row r="176" spans="1:42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11813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11813</v>
      </c>
    </row>
    <row r="177" spans="1:42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164180</v>
      </c>
      <c r="I177" s="22">
        <v>124467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177473</v>
      </c>
      <c r="U177" s="22">
        <v>17075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408133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891328</v>
      </c>
    </row>
    <row r="178" spans="1:42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3645</v>
      </c>
      <c r="S178" s="22">
        <v>0</v>
      </c>
      <c r="T178" s="22">
        <v>0</v>
      </c>
      <c r="U178" s="22">
        <v>108415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13012</v>
      </c>
      <c r="AH178" s="22">
        <v>0</v>
      </c>
      <c r="AI178" s="22">
        <v>0</v>
      </c>
      <c r="AJ178" s="22">
        <v>22198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147270</v>
      </c>
    </row>
    <row r="179" spans="1:42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37070</v>
      </c>
      <c r="O179" s="22">
        <v>0</v>
      </c>
      <c r="P179" s="22">
        <v>0</v>
      </c>
      <c r="Q179" s="22">
        <v>0</v>
      </c>
      <c r="R179" s="22">
        <v>13988</v>
      </c>
      <c r="S179" s="22">
        <v>0</v>
      </c>
      <c r="T179" s="22">
        <v>32658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699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84415</v>
      </c>
    </row>
    <row r="180" spans="1:42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11412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183995</v>
      </c>
      <c r="U180" s="22">
        <v>0</v>
      </c>
      <c r="V180" s="22">
        <v>1021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26317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222745</v>
      </c>
    </row>
    <row r="181" spans="1:42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114998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25707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140705</v>
      </c>
    </row>
    <row r="182" spans="1:42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736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6992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7728</v>
      </c>
    </row>
    <row r="183" spans="1:42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5529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2841</v>
      </c>
      <c r="P183" s="22">
        <v>0</v>
      </c>
      <c r="Q183" s="22">
        <v>0</v>
      </c>
      <c r="R183" s="22">
        <v>0</v>
      </c>
      <c r="S183" s="22">
        <v>0</v>
      </c>
      <c r="T183" s="22">
        <v>83360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26314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118044</v>
      </c>
    </row>
    <row r="184" spans="1:42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10679</v>
      </c>
      <c r="G184" s="22">
        <v>0</v>
      </c>
      <c r="H184" s="22">
        <v>0</v>
      </c>
      <c r="I184" s="22">
        <v>5952</v>
      </c>
      <c r="J184" s="22">
        <v>0</v>
      </c>
      <c r="K184" s="22">
        <v>0</v>
      </c>
      <c r="L184" s="22">
        <v>305</v>
      </c>
      <c r="M184" s="22">
        <v>0</v>
      </c>
      <c r="N184" s="22">
        <v>0</v>
      </c>
      <c r="O184" s="22">
        <v>1457</v>
      </c>
      <c r="P184" s="22">
        <v>0</v>
      </c>
      <c r="Q184" s="22">
        <v>0</v>
      </c>
      <c r="R184" s="22">
        <v>0</v>
      </c>
      <c r="S184" s="22">
        <v>0</v>
      </c>
      <c r="T184" s="22">
        <v>9236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1163</v>
      </c>
      <c r="AJ184" s="22">
        <v>18618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47410</v>
      </c>
    </row>
    <row r="185" spans="1:42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9911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1358</v>
      </c>
      <c r="U185" s="22">
        <v>2378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13647</v>
      </c>
    </row>
    <row r="186" spans="1:42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11413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11413</v>
      </c>
    </row>
    <row r="187" spans="1:42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4375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17136</v>
      </c>
      <c r="P187" s="22">
        <v>0</v>
      </c>
      <c r="Q187" s="22">
        <v>0</v>
      </c>
      <c r="R187" s="22">
        <v>17446</v>
      </c>
      <c r="S187" s="22">
        <v>0</v>
      </c>
      <c r="T187" s="22">
        <v>7453</v>
      </c>
      <c r="U187" s="22">
        <v>5670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298175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350255</v>
      </c>
    </row>
    <row r="188" spans="1:42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0</v>
      </c>
      <c r="I188" s="22">
        <v>7905</v>
      </c>
      <c r="J188" s="22">
        <v>20602</v>
      </c>
      <c r="K188" s="22">
        <v>0</v>
      </c>
      <c r="L188" s="22">
        <v>0</v>
      </c>
      <c r="M188" s="22">
        <v>0</v>
      </c>
      <c r="N188" s="22">
        <v>0</v>
      </c>
      <c r="O188" s="22">
        <v>10269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117293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1780</v>
      </c>
      <c r="AB188" s="22">
        <v>0</v>
      </c>
      <c r="AC188" s="22">
        <v>0</v>
      </c>
      <c r="AD188" s="22">
        <v>41964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1582</v>
      </c>
      <c r="AL188" s="22">
        <v>0</v>
      </c>
      <c r="AM188" s="22">
        <v>0</v>
      </c>
      <c r="AN188" s="22">
        <v>0</v>
      </c>
      <c r="AO188" s="22">
        <v>0</v>
      </c>
      <c r="AP188" s="22">
        <v>201395</v>
      </c>
    </row>
    <row r="189" spans="1:42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18421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23731</v>
      </c>
      <c r="AJ189" s="22">
        <v>0</v>
      </c>
      <c r="AK189" s="22">
        <v>0</v>
      </c>
      <c r="AL189" s="22">
        <v>0</v>
      </c>
      <c r="AM189" s="22">
        <v>0</v>
      </c>
      <c r="AN189" s="22">
        <v>23147</v>
      </c>
      <c r="AO189" s="22">
        <v>0</v>
      </c>
      <c r="AP189" s="22">
        <v>65299</v>
      </c>
    </row>
    <row r="190" spans="1:42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5614</v>
      </c>
      <c r="P190" s="22">
        <v>0</v>
      </c>
      <c r="Q190" s="22">
        <v>0</v>
      </c>
      <c r="R190" s="22">
        <v>0</v>
      </c>
      <c r="S190" s="22">
        <v>0</v>
      </c>
      <c r="T190" s="22">
        <v>2189</v>
      </c>
      <c r="U190" s="22">
        <v>67596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33414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108813</v>
      </c>
    </row>
    <row r="191" spans="1:42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113850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113850</v>
      </c>
    </row>
    <row r="192" spans="1:42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15819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15819</v>
      </c>
    </row>
    <row r="193" spans="1:42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11437</v>
      </c>
      <c r="J193" s="22">
        <v>0</v>
      </c>
      <c r="K193" s="22">
        <v>0</v>
      </c>
      <c r="L193" s="22">
        <v>0</v>
      </c>
      <c r="M193" s="22">
        <v>0</v>
      </c>
      <c r="N193" s="22">
        <v>21254</v>
      </c>
      <c r="O193" s="22">
        <v>13832</v>
      </c>
      <c r="P193" s="22">
        <v>0</v>
      </c>
      <c r="Q193" s="22">
        <v>0</v>
      </c>
      <c r="R193" s="22">
        <v>0</v>
      </c>
      <c r="S193" s="22">
        <v>0</v>
      </c>
      <c r="T193" s="22">
        <v>46991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48072</v>
      </c>
      <c r="AF193" s="22">
        <v>0</v>
      </c>
      <c r="AG193" s="22">
        <v>0</v>
      </c>
      <c r="AH193" s="22">
        <v>0</v>
      </c>
      <c r="AI193" s="22">
        <v>156414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298000</v>
      </c>
    </row>
    <row r="194" spans="1:42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32349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205075</v>
      </c>
      <c r="AE194" s="22">
        <v>0</v>
      </c>
      <c r="AF194" s="22">
        <v>0</v>
      </c>
      <c r="AG194" s="22">
        <v>0</v>
      </c>
      <c r="AH194" s="22">
        <v>0</v>
      </c>
      <c r="AI194" s="22">
        <v>10940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248364</v>
      </c>
    </row>
    <row r="195" spans="1:42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46885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46885</v>
      </c>
    </row>
    <row r="196" spans="1:42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</row>
    <row r="197" spans="1:42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2332</v>
      </c>
      <c r="K197" s="22">
        <v>0</v>
      </c>
      <c r="L197" s="22">
        <v>0</v>
      </c>
      <c r="M197" s="22">
        <v>0</v>
      </c>
      <c r="N197" s="22">
        <v>19023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14978</v>
      </c>
      <c r="U197" s="22">
        <v>19048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36535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91916</v>
      </c>
    </row>
    <row r="198" spans="1:42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</row>
    <row r="199" spans="1:42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</row>
    <row r="200" spans="1:42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13505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13505</v>
      </c>
    </row>
    <row r="201" spans="1:42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3666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3666</v>
      </c>
    </row>
    <row r="202" spans="1:42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</row>
    <row r="203" spans="1:42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24363</v>
      </c>
      <c r="P203" s="22">
        <v>0</v>
      </c>
      <c r="Q203" s="22">
        <v>0</v>
      </c>
      <c r="R203" s="22">
        <v>0</v>
      </c>
      <c r="S203" s="22">
        <v>0</v>
      </c>
      <c r="T203" s="22">
        <v>382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272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25017</v>
      </c>
    </row>
    <row r="204" spans="1:42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</row>
    <row r="205" spans="1:42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</row>
    <row r="206" spans="1:42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92428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13080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105508</v>
      </c>
    </row>
    <row r="207" spans="1:42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</row>
    <row r="208" spans="1:42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2358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4878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7236</v>
      </c>
    </row>
    <row r="209" spans="1:42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</row>
    <row r="210" spans="1:42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3331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3331</v>
      </c>
    </row>
    <row r="211" spans="1:42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</row>
    <row r="212" spans="1:42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</row>
    <row r="213" spans="1:42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16831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16831</v>
      </c>
    </row>
    <row r="214" spans="1:42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573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573</v>
      </c>
    </row>
    <row r="215" spans="1:42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</row>
    <row r="216" spans="1:42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1965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7466</v>
      </c>
      <c r="U216" s="22">
        <v>63774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5435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78640</v>
      </c>
    </row>
    <row r="217" spans="1:42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</row>
    <row r="218" spans="1:42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</row>
    <row r="219" spans="1:42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5466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5466</v>
      </c>
    </row>
    <row r="220" spans="1:42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</row>
    <row r="221" spans="1:42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4770</v>
      </c>
      <c r="AP221" s="22">
        <v>4770</v>
      </c>
    </row>
    <row r="222" spans="1:42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</row>
    <row r="223" spans="1:42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</row>
    <row r="225" spans="1:42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</row>
    <row r="226" spans="1:42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</row>
    <row r="227" spans="1:42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</row>
    <row r="228" spans="1:42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21697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4481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26178</v>
      </c>
    </row>
    <row r="230" spans="1:42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10148</v>
      </c>
      <c r="P230" s="22">
        <v>0</v>
      </c>
      <c r="Q230" s="22">
        <v>0</v>
      </c>
      <c r="R230" s="22">
        <v>0</v>
      </c>
      <c r="S230" s="22">
        <v>0</v>
      </c>
      <c r="T230" s="22">
        <v>3966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28605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42719</v>
      </c>
    </row>
    <row r="231" spans="1:42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287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3871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8411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12569</v>
      </c>
    </row>
    <row r="232" spans="1:42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</row>
    <row r="233" spans="1:42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</row>
    <row r="234" spans="1:42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</row>
    <row r="235" spans="1:42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10011</v>
      </c>
      <c r="P235" s="22">
        <v>0</v>
      </c>
      <c r="Q235" s="22">
        <v>0</v>
      </c>
      <c r="R235" s="22">
        <v>0</v>
      </c>
      <c r="S235" s="22">
        <v>0</v>
      </c>
      <c r="T235" s="22">
        <v>15485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25496</v>
      </c>
    </row>
    <row r="236" spans="1:42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</row>
    <row r="237" spans="1:42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</row>
    <row r="238" spans="1:42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</row>
    <row r="239" spans="1:42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8924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8924</v>
      </c>
    </row>
    <row r="240" spans="1:42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</row>
    <row r="241" spans="1:42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</row>
    <row r="242" spans="1:42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</row>
    <row r="243" spans="1:42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</row>
    <row r="244" spans="1:42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</row>
    <row r="245" spans="1:42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7151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7151</v>
      </c>
    </row>
    <row r="246" spans="1:42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</row>
    <row r="247" spans="1:42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20842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20842</v>
      </c>
    </row>
    <row r="248" spans="1:42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485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485</v>
      </c>
    </row>
    <row r="249" spans="1:42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714</v>
      </c>
      <c r="U249" s="22">
        <v>10924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686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12324</v>
      </c>
    </row>
    <row r="250" spans="1:42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7262</v>
      </c>
      <c r="P250" s="22">
        <v>0</v>
      </c>
      <c r="Q250" s="22">
        <v>0</v>
      </c>
      <c r="R250" s="22">
        <v>0</v>
      </c>
      <c r="S250" s="22">
        <v>0</v>
      </c>
      <c r="T250" s="22">
        <v>16582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13090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36934</v>
      </c>
    </row>
    <row r="251" spans="1:42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6757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6757</v>
      </c>
    </row>
    <row r="252" spans="1:42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</row>
    <row r="253" spans="1:42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5633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5633</v>
      </c>
    </row>
    <row r="254" spans="1:42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6981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6760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13741</v>
      </c>
    </row>
    <row r="255" spans="1:42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6799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3731</v>
      </c>
      <c r="P255" s="22">
        <v>0</v>
      </c>
      <c r="Q255" s="22">
        <v>0</v>
      </c>
      <c r="R255" s="22">
        <v>0</v>
      </c>
      <c r="S255" s="22">
        <v>0</v>
      </c>
      <c r="T255" s="22">
        <v>19830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30360</v>
      </c>
    </row>
    <row r="256" spans="1:42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</row>
    <row r="257" spans="1:42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5645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11105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16750</v>
      </c>
    </row>
    <row r="258" spans="1:42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</row>
    <row r="259" spans="1:42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2308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2308</v>
      </c>
    </row>
    <row r="260" spans="1:42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36381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36381</v>
      </c>
    </row>
    <row r="261" spans="1:42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</row>
    <row r="262" spans="1:42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</row>
    <row r="263" spans="1:42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26730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26730</v>
      </c>
    </row>
    <row r="264" spans="1:42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9118</v>
      </c>
      <c r="G264" s="22">
        <v>0</v>
      </c>
      <c r="H264" s="22">
        <v>0</v>
      </c>
      <c r="I264" s="22">
        <v>3612</v>
      </c>
      <c r="J264" s="22">
        <v>0</v>
      </c>
      <c r="K264" s="22">
        <v>0</v>
      </c>
      <c r="L264" s="22">
        <v>0</v>
      </c>
      <c r="M264" s="22">
        <v>0</v>
      </c>
      <c r="N264" s="22">
        <v>583</v>
      </c>
      <c r="O264" s="22">
        <v>3109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4142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4833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25397</v>
      </c>
    </row>
    <row r="265" spans="1:42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</row>
    <row r="266" spans="1:42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2380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2380</v>
      </c>
    </row>
    <row r="267" spans="1:42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</row>
    <row r="268" spans="1:42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473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215</v>
      </c>
      <c r="P268" s="22">
        <v>0</v>
      </c>
      <c r="Q268" s="22">
        <v>0</v>
      </c>
      <c r="R268" s="22">
        <v>0</v>
      </c>
      <c r="S268" s="22">
        <v>0</v>
      </c>
      <c r="T268" s="22">
        <v>18304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4178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23170</v>
      </c>
    </row>
    <row r="269" spans="1:42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</row>
    <row r="270" spans="1:42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</row>
    <row r="271" spans="1:42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</row>
    <row r="272" spans="1:42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</row>
    <row r="274" spans="1:42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</row>
    <row r="275" spans="1:42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</row>
    <row r="276" spans="1:42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</row>
    <row r="277" spans="1:42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</row>
    <row r="278" spans="1:42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</row>
    <row r="280" spans="1:42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</row>
    <row r="281" spans="1:42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</row>
    <row r="282" spans="1:42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</row>
    <row r="284" spans="1:42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</row>
    <row r="285" spans="1:42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</row>
    <row r="286" spans="1:42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</row>
    <row r="288" spans="1:42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</row>
    <row r="290" spans="1:42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</row>
    <row r="292" spans="1:42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</row>
    <row r="293" spans="1:42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</row>
    <row r="294" spans="1:42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</row>
    <row r="295" spans="1:42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</row>
    <row r="296" spans="1:42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</row>
    <row r="297" spans="1:42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</row>
    <row r="298" spans="1:42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</row>
    <row r="299" spans="1:42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</row>
    <row r="302" spans="1:42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</row>
    <row r="303" spans="1:42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</row>
    <row r="304" spans="1:42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</row>
    <row r="305" spans="1:42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20588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20588</v>
      </c>
    </row>
    <row r="306" spans="1:42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</row>
    <row r="307" spans="1:42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15138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15138</v>
      </c>
    </row>
    <row r="311" spans="1:42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</row>
    <row r="312" spans="1:42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</row>
    <row r="313" spans="1:42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</row>
    <row r="314" spans="1:42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</row>
    <row r="315" spans="1:42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</row>
    <row r="318" spans="1:42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</row>
    <row r="319" spans="1:42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</row>
    <row r="320" spans="1:42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</row>
    <row r="321" spans="1:42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</row>
    <row r="322" spans="1:42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</row>
    <row r="324" spans="1:42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</row>
    <row r="329" spans="1:42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</row>
    <row r="330" spans="1:42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8660D-66BB-44BF-81E4-F0597EB9D8FE}">
  <dimension ref="A1:AP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42" width="15.7109375" customWidth="1"/>
  </cols>
  <sheetData>
    <row r="1" spans="1:42" ht="24" customHeight="1" x14ac:dyDescent="0.3">
      <c r="A1" s="4" t="str">
        <f>HYPERLINK("#'Index'!A1", "&lt;&lt; Index")</f>
        <v>&lt;&lt; Index</v>
      </c>
      <c r="B1" s="20" t="s">
        <v>1065</v>
      </c>
      <c r="D1" s="20" t="s">
        <v>1066</v>
      </c>
    </row>
    <row r="2" spans="1:4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813</v>
      </c>
      <c r="F2" s="21" t="s">
        <v>814</v>
      </c>
      <c r="G2" s="21" t="s">
        <v>815</v>
      </c>
      <c r="H2" s="21" t="s">
        <v>816</v>
      </c>
      <c r="I2" s="21" t="s">
        <v>817</v>
      </c>
      <c r="J2" s="21" t="s">
        <v>818</v>
      </c>
      <c r="K2" s="21" t="s">
        <v>819</v>
      </c>
      <c r="L2" s="21" t="s">
        <v>820</v>
      </c>
      <c r="M2" s="21" t="s">
        <v>821</v>
      </c>
      <c r="N2" s="21" t="s">
        <v>1021</v>
      </c>
      <c r="O2" s="21" t="s">
        <v>823</v>
      </c>
      <c r="P2" s="21" t="s">
        <v>824</v>
      </c>
      <c r="Q2" s="21" t="s">
        <v>825</v>
      </c>
      <c r="R2" s="21" t="s">
        <v>826</v>
      </c>
      <c r="S2" s="21" t="s">
        <v>827</v>
      </c>
      <c r="T2" s="21" t="s">
        <v>828</v>
      </c>
      <c r="U2" s="21" t="s">
        <v>829</v>
      </c>
      <c r="V2" s="21" t="s">
        <v>830</v>
      </c>
      <c r="W2" s="21" t="s">
        <v>831</v>
      </c>
      <c r="X2" s="21" t="s">
        <v>832</v>
      </c>
      <c r="Y2" s="21" t="s">
        <v>833</v>
      </c>
      <c r="Z2" s="21" t="s">
        <v>834</v>
      </c>
      <c r="AA2" s="21" t="s">
        <v>835</v>
      </c>
      <c r="AB2" s="21" t="s">
        <v>836</v>
      </c>
      <c r="AC2" s="21" t="s">
        <v>837</v>
      </c>
      <c r="AD2" s="21" t="s">
        <v>838</v>
      </c>
      <c r="AE2" s="21" t="s">
        <v>839</v>
      </c>
      <c r="AF2" s="21" t="s">
        <v>840</v>
      </c>
      <c r="AG2" s="21" t="s">
        <v>841</v>
      </c>
      <c r="AH2" s="21" t="s">
        <v>842</v>
      </c>
      <c r="AI2" s="21" t="s">
        <v>843</v>
      </c>
      <c r="AJ2" s="21" t="s">
        <v>844</v>
      </c>
      <c r="AK2" s="21" t="s">
        <v>845</v>
      </c>
      <c r="AL2" s="21" t="s">
        <v>846</v>
      </c>
      <c r="AM2" s="21" t="s">
        <v>847</v>
      </c>
      <c r="AN2" s="21" t="s">
        <v>848</v>
      </c>
      <c r="AO2" s="21" t="s">
        <v>57</v>
      </c>
      <c r="AP2" s="21" t="s">
        <v>1023</v>
      </c>
    </row>
    <row r="3" spans="1:42" x14ac:dyDescent="0.25">
      <c r="A3" s="21"/>
      <c r="B3" s="21"/>
      <c r="C3" s="21"/>
      <c r="D3" s="21" t="s">
        <v>81</v>
      </c>
      <c r="E3" s="21" t="s">
        <v>1067</v>
      </c>
      <c r="F3" s="21" t="s">
        <v>1068</v>
      </c>
      <c r="G3" s="21" t="s">
        <v>1069</v>
      </c>
      <c r="H3" s="21" t="s">
        <v>1070</v>
      </c>
      <c r="I3" s="21" t="s">
        <v>1071</v>
      </c>
      <c r="J3" s="21" t="s">
        <v>1072</v>
      </c>
      <c r="K3" s="21" t="s">
        <v>1073</v>
      </c>
      <c r="L3" s="21" t="s">
        <v>1074</v>
      </c>
      <c r="M3" s="21" t="s">
        <v>1075</v>
      </c>
      <c r="N3" s="21" t="s">
        <v>1076</v>
      </c>
      <c r="O3" s="21" t="s">
        <v>1077</v>
      </c>
      <c r="P3" s="21" t="s">
        <v>1078</v>
      </c>
      <c r="Q3" s="21" t="s">
        <v>1079</v>
      </c>
      <c r="R3" s="21" t="s">
        <v>1080</v>
      </c>
      <c r="S3" s="21" t="s">
        <v>1081</v>
      </c>
      <c r="T3" s="21" t="s">
        <v>1082</v>
      </c>
      <c r="U3" s="21" t="s">
        <v>1083</v>
      </c>
      <c r="V3" s="21" t="s">
        <v>1084</v>
      </c>
      <c r="W3" s="21" t="s">
        <v>1085</v>
      </c>
      <c r="X3" s="21" t="s">
        <v>1086</v>
      </c>
      <c r="Y3" s="21" t="s">
        <v>1087</v>
      </c>
      <c r="Z3" s="21" t="s">
        <v>1088</v>
      </c>
      <c r="AA3" s="21" t="s">
        <v>1089</v>
      </c>
      <c r="AB3" s="21" t="s">
        <v>1090</v>
      </c>
      <c r="AC3" s="21" t="s">
        <v>1091</v>
      </c>
      <c r="AD3" s="21" t="s">
        <v>1092</v>
      </c>
      <c r="AE3" s="21" t="s">
        <v>1093</v>
      </c>
      <c r="AF3" s="21" t="s">
        <v>1094</v>
      </c>
      <c r="AG3" s="21" t="s">
        <v>1095</v>
      </c>
      <c r="AH3" s="21" t="s">
        <v>1096</v>
      </c>
      <c r="AI3" s="21" t="s">
        <v>1097</v>
      </c>
      <c r="AJ3" s="21" t="s">
        <v>1098</v>
      </c>
      <c r="AK3" s="21" t="s">
        <v>1099</v>
      </c>
      <c r="AL3" s="21" t="s">
        <v>1100</v>
      </c>
      <c r="AM3" s="21" t="s">
        <v>1101</v>
      </c>
      <c r="AN3" s="21" t="s">
        <v>1102</v>
      </c>
      <c r="AO3" s="21" t="s">
        <v>1103</v>
      </c>
      <c r="AP3" s="21" t="s">
        <v>1104</v>
      </c>
    </row>
    <row r="4" spans="1:4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752361</v>
      </c>
      <c r="G4" s="22">
        <v>0</v>
      </c>
      <c r="H4" s="22">
        <v>0</v>
      </c>
      <c r="I4" s="22">
        <v>120503</v>
      </c>
      <c r="J4" s="22">
        <v>0</v>
      </c>
      <c r="K4" s="22">
        <v>0</v>
      </c>
      <c r="L4" s="22">
        <v>0</v>
      </c>
      <c r="M4" s="22">
        <v>0</v>
      </c>
      <c r="N4" s="22">
        <v>745077</v>
      </c>
      <c r="O4" s="22">
        <v>2111508</v>
      </c>
      <c r="P4" s="22">
        <v>0</v>
      </c>
      <c r="Q4" s="22">
        <v>1451949</v>
      </c>
      <c r="R4" s="22">
        <v>0</v>
      </c>
      <c r="S4" s="22">
        <v>0</v>
      </c>
      <c r="T4" s="22">
        <v>76411</v>
      </c>
      <c r="U4" s="22">
        <v>1581334</v>
      </c>
      <c r="V4" s="22">
        <v>60059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34586255</v>
      </c>
      <c r="AC4" s="22">
        <v>0</v>
      </c>
      <c r="AD4" s="22">
        <v>0</v>
      </c>
      <c r="AE4" s="22">
        <v>215259</v>
      </c>
      <c r="AF4" s="22">
        <v>3335038</v>
      </c>
      <c r="AG4" s="22">
        <v>0</v>
      </c>
      <c r="AH4" s="22">
        <v>0</v>
      </c>
      <c r="AI4" s="22">
        <v>1489094</v>
      </c>
      <c r="AJ4" s="22">
        <v>1494332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48019180</v>
      </c>
    </row>
    <row r="5" spans="1:4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336886</v>
      </c>
      <c r="G5" s="22">
        <v>0</v>
      </c>
      <c r="H5" s="22">
        <v>98274</v>
      </c>
      <c r="I5" s="22">
        <v>834734</v>
      </c>
      <c r="J5" s="22">
        <v>0</v>
      </c>
      <c r="K5" s="22">
        <v>0</v>
      </c>
      <c r="L5" s="22">
        <v>180266</v>
      </c>
      <c r="M5" s="22">
        <v>0</v>
      </c>
      <c r="N5" s="22">
        <v>80267</v>
      </c>
      <c r="O5" s="22">
        <v>2314757</v>
      </c>
      <c r="P5" s="22">
        <v>0</v>
      </c>
      <c r="Q5" s="22">
        <v>0</v>
      </c>
      <c r="R5" s="22">
        <v>290602</v>
      </c>
      <c r="S5" s="22">
        <v>0</v>
      </c>
      <c r="T5" s="22">
        <v>1086440</v>
      </c>
      <c r="U5" s="22">
        <v>391430</v>
      </c>
      <c r="V5" s="22">
        <v>0</v>
      </c>
      <c r="W5" s="22">
        <v>0</v>
      </c>
      <c r="X5" s="22">
        <v>15750</v>
      </c>
      <c r="Y5" s="22">
        <v>145200</v>
      </c>
      <c r="Z5" s="22">
        <v>0</v>
      </c>
      <c r="AA5" s="22">
        <v>9740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4563422</v>
      </c>
      <c r="AJ5" s="22">
        <v>3300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10351068</v>
      </c>
    </row>
    <row r="6" spans="1:4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2052635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44735</v>
      </c>
      <c r="M6" s="22">
        <v>0</v>
      </c>
      <c r="N6" s="22">
        <v>0</v>
      </c>
      <c r="O6" s="22">
        <v>1732915</v>
      </c>
      <c r="P6" s="22">
        <v>0</v>
      </c>
      <c r="Q6" s="22">
        <v>0</v>
      </c>
      <c r="R6" s="22">
        <v>0</v>
      </c>
      <c r="S6" s="22">
        <v>0</v>
      </c>
      <c r="T6" s="22">
        <v>752335</v>
      </c>
      <c r="U6" s="22">
        <v>178122</v>
      </c>
      <c r="V6" s="22">
        <v>654096</v>
      </c>
      <c r="W6" s="22">
        <v>0</v>
      </c>
      <c r="X6" s="22">
        <v>0</v>
      </c>
      <c r="Y6" s="22">
        <v>0</v>
      </c>
      <c r="Z6" s="22">
        <v>21455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728355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6164648</v>
      </c>
    </row>
    <row r="7" spans="1:4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25174000</v>
      </c>
      <c r="G7" s="22">
        <v>0</v>
      </c>
      <c r="H7" s="22">
        <v>8759000</v>
      </c>
      <c r="I7" s="22">
        <v>8585000</v>
      </c>
      <c r="J7" s="22">
        <v>1319000</v>
      </c>
      <c r="K7" s="22">
        <v>0</v>
      </c>
      <c r="L7" s="22">
        <v>39000</v>
      </c>
      <c r="M7" s="22">
        <v>0</v>
      </c>
      <c r="N7" s="22">
        <v>48964000</v>
      </c>
      <c r="O7" s="22">
        <v>72323000</v>
      </c>
      <c r="P7" s="22">
        <v>0</v>
      </c>
      <c r="Q7" s="22">
        <v>157319000</v>
      </c>
      <c r="R7" s="22">
        <v>114822000</v>
      </c>
      <c r="S7" s="22">
        <v>136345000</v>
      </c>
      <c r="T7" s="22">
        <v>49400000</v>
      </c>
      <c r="U7" s="22">
        <v>115804000</v>
      </c>
      <c r="V7" s="22">
        <v>11984000</v>
      </c>
      <c r="W7" s="22">
        <v>1434000</v>
      </c>
      <c r="X7" s="22">
        <v>21677000</v>
      </c>
      <c r="Y7" s="22">
        <v>0</v>
      </c>
      <c r="Z7" s="22">
        <v>220000</v>
      </c>
      <c r="AA7" s="22">
        <v>0</v>
      </c>
      <c r="AB7" s="22">
        <v>60169000</v>
      </c>
      <c r="AC7" s="22">
        <v>0</v>
      </c>
      <c r="AD7" s="22">
        <v>0</v>
      </c>
      <c r="AE7" s="22">
        <v>0</v>
      </c>
      <c r="AF7" s="22">
        <v>18071000</v>
      </c>
      <c r="AG7" s="22">
        <v>0</v>
      </c>
      <c r="AH7" s="22">
        <v>32022000</v>
      </c>
      <c r="AI7" s="22">
        <v>4179000</v>
      </c>
      <c r="AJ7" s="22">
        <v>0</v>
      </c>
      <c r="AK7" s="22">
        <v>253000</v>
      </c>
      <c r="AL7" s="22">
        <v>0</v>
      </c>
      <c r="AM7" s="22">
        <v>0</v>
      </c>
      <c r="AN7" s="22">
        <v>0</v>
      </c>
      <c r="AO7" s="22">
        <v>0</v>
      </c>
      <c r="AP7" s="22">
        <v>888862000</v>
      </c>
    </row>
    <row r="8" spans="1:4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129911</v>
      </c>
      <c r="G8" s="22">
        <v>0</v>
      </c>
      <c r="H8" s="22">
        <v>374123</v>
      </c>
      <c r="I8" s="22">
        <v>65894</v>
      </c>
      <c r="J8" s="22">
        <v>0</v>
      </c>
      <c r="K8" s="22">
        <v>0</v>
      </c>
      <c r="L8" s="22">
        <v>0</v>
      </c>
      <c r="M8" s="22">
        <v>0</v>
      </c>
      <c r="N8" s="22">
        <v>404123</v>
      </c>
      <c r="O8" s="22">
        <v>3433675</v>
      </c>
      <c r="P8" s="22">
        <v>1943352</v>
      </c>
      <c r="Q8" s="22">
        <v>0</v>
      </c>
      <c r="R8" s="22">
        <v>26323</v>
      </c>
      <c r="S8" s="22">
        <v>6887865</v>
      </c>
      <c r="T8" s="22">
        <v>790930</v>
      </c>
      <c r="U8" s="22">
        <v>20550074</v>
      </c>
      <c r="V8" s="22">
        <v>26018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603372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35235660</v>
      </c>
    </row>
    <row r="9" spans="1:4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782636</v>
      </c>
      <c r="G9" s="22">
        <v>0</v>
      </c>
      <c r="H9" s="22">
        <v>0</v>
      </c>
      <c r="I9" s="22">
        <v>746175</v>
      </c>
      <c r="J9" s="22">
        <v>0</v>
      </c>
      <c r="K9" s="22">
        <v>0</v>
      </c>
      <c r="L9" s="22">
        <v>60693</v>
      </c>
      <c r="M9" s="22">
        <v>0</v>
      </c>
      <c r="N9" s="22">
        <v>69999</v>
      </c>
      <c r="O9" s="22">
        <v>735900</v>
      </c>
      <c r="P9" s="22">
        <v>0</v>
      </c>
      <c r="Q9" s="22">
        <v>0</v>
      </c>
      <c r="R9" s="22">
        <v>15000</v>
      </c>
      <c r="S9" s="22">
        <v>0</v>
      </c>
      <c r="T9" s="22">
        <v>0</v>
      </c>
      <c r="U9" s="22">
        <v>0</v>
      </c>
      <c r="V9" s="22">
        <v>305590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22131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543800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3281924</v>
      </c>
    </row>
    <row r="10" spans="1:4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378104</v>
      </c>
      <c r="G10" s="22">
        <v>0</v>
      </c>
      <c r="H10" s="22">
        <v>4893</v>
      </c>
      <c r="I10" s="22">
        <v>373057</v>
      </c>
      <c r="J10" s="22">
        <v>0</v>
      </c>
      <c r="K10" s="22">
        <v>0</v>
      </c>
      <c r="L10" s="22">
        <v>194291</v>
      </c>
      <c r="M10" s="22">
        <v>0</v>
      </c>
      <c r="N10" s="22">
        <v>0</v>
      </c>
      <c r="O10" s="22">
        <v>10437202</v>
      </c>
      <c r="P10" s="22">
        <v>0</v>
      </c>
      <c r="Q10" s="22">
        <v>0</v>
      </c>
      <c r="R10" s="22">
        <v>250580</v>
      </c>
      <c r="S10" s="22">
        <v>0</v>
      </c>
      <c r="T10" s="22">
        <v>830926</v>
      </c>
      <c r="U10" s="22">
        <v>1001931</v>
      </c>
      <c r="V10" s="22">
        <v>773050</v>
      </c>
      <c r="W10" s="22">
        <v>0</v>
      </c>
      <c r="X10" s="22">
        <v>15150</v>
      </c>
      <c r="Y10" s="22">
        <v>0</v>
      </c>
      <c r="Z10" s="22">
        <v>7206</v>
      </c>
      <c r="AA10" s="22">
        <v>0</v>
      </c>
      <c r="AB10" s="22">
        <v>40124</v>
      </c>
      <c r="AC10" s="22">
        <v>644335</v>
      </c>
      <c r="AD10" s="22">
        <v>0</v>
      </c>
      <c r="AE10" s="22">
        <v>0</v>
      </c>
      <c r="AF10" s="22">
        <v>0</v>
      </c>
      <c r="AG10" s="22">
        <v>20026</v>
      </c>
      <c r="AH10" s="22">
        <v>0</v>
      </c>
      <c r="AI10" s="22">
        <v>5774711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20745586</v>
      </c>
    </row>
    <row r="11" spans="1:4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19567000</v>
      </c>
      <c r="G11" s="22">
        <v>0</v>
      </c>
      <c r="H11" s="22">
        <v>26558000</v>
      </c>
      <c r="I11" s="22">
        <v>20507000</v>
      </c>
      <c r="J11" s="22">
        <v>0</v>
      </c>
      <c r="K11" s="22">
        <v>0</v>
      </c>
      <c r="L11" s="22">
        <v>0</v>
      </c>
      <c r="M11" s="22">
        <v>0</v>
      </c>
      <c r="N11" s="22">
        <v>22504000</v>
      </c>
      <c r="O11" s="22">
        <v>467817000</v>
      </c>
      <c r="P11" s="22">
        <v>0</v>
      </c>
      <c r="Q11" s="22">
        <v>450351000</v>
      </c>
      <c r="R11" s="22">
        <v>2000</v>
      </c>
      <c r="S11" s="22">
        <v>0</v>
      </c>
      <c r="T11" s="22">
        <v>0</v>
      </c>
      <c r="U11" s="22">
        <v>0</v>
      </c>
      <c r="V11" s="22">
        <v>28339000</v>
      </c>
      <c r="W11" s="22">
        <v>0</v>
      </c>
      <c r="X11" s="22">
        <v>2434000</v>
      </c>
      <c r="Y11" s="22">
        <v>0</v>
      </c>
      <c r="Z11" s="22">
        <v>735000</v>
      </c>
      <c r="AA11" s="22">
        <v>0</v>
      </c>
      <c r="AB11" s="22">
        <v>13184000</v>
      </c>
      <c r="AC11" s="22">
        <v>4280000</v>
      </c>
      <c r="AD11" s="22">
        <v>1450000</v>
      </c>
      <c r="AE11" s="22">
        <v>37154000</v>
      </c>
      <c r="AF11" s="22">
        <v>66400000</v>
      </c>
      <c r="AG11" s="22">
        <v>0</v>
      </c>
      <c r="AH11" s="22">
        <v>0</v>
      </c>
      <c r="AI11" s="22">
        <v>108707000</v>
      </c>
      <c r="AJ11" s="22">
        <v>9300000</v>
      </c>
      <c r="AK11" s="22">
        <v>35806000</v>
      </c>
      <c r="AL11" s="22">
        <v>0</v>
      </c>
      <c r="AM11" s="22">
        <v>0</v>
      </c>
      <c r="AN11" s="22">
        <v>0</v>
      </c>
      <c r="AO11" s="22">
        <v>0</v>
      </c>
      <c r="AP11" s="22">
        <v>1315095000</v>
      </c>
    </row>
    <row r="12" spans="1:4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1302000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76000</v>
      </c>
      <c r="M12" s="22">
        <v>0</v>
      </c>
      <c r="N12" s="22">
        <v>189000</v>
      </c>
      <c r="O12" s="22">
        <v>9589000</v>
      </c>
      <c r="P12" s="22">
        <v>0</v>
      </c>
      <c r="Q12" s="22">
        <v>63000</v>
      </c>
      <c r="R12" s="22">
        <v>984000</v>
      </c>
      <c r="S12" s="22">
        <v>0</v>
      </c>
      <c r="T12" s="22">
        <v>219000</v>
      </c>
      <c r="U12" s="22">
        <v>0</v>
      </c>
      <c r="V12" s="22">
        <v>2439000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29000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1613000</v>
      </c>
      <c r="AJ12" s="22">
        <v>172000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16675000</v>
      </c>
    </row>
    <row r="13" spans="1:4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45312</v>
      </c>
      <c r="G13" s="22">
        <v>0</v>
      </c>
      <c r="H13" s="22">
        <v>316021</v>
      </c>
      <c r="I13" s="22">
        <v>1228504</v>
      </c>
      <c r="J13" s="22">
        <v>0</v>
      </c>
      <c r="K13" s="22">
        <v>0</v>
      </c>
      <c r="L13" s="22">
        <v>58923</v>
      </c>
      <c r="M13" s="22">
        <v>0</v>
      </c>
      <c r="N13" s="22">
        <v>2943605</v>
      </c>
      <c r="O13" s="22">
        <v>34334955</v>
      </c>
      <c r="P13" s="22">
        <v>1757933</v>
      </c>
      <c r="Q13" s="22">
        <v>0</v>
      </c>
      <c r="R13" s="22">
        <v>5895519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5518590</v>
      </c>
      <c r="AJ13" s="22">
        <v>41550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52140912</v>
      </c>
    </row>
    <row r="14" spans="1:4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55508</v>
      </c>
      <c r="G14" s="22">
        <v>177988</v>
      </c>
      <c r="H14" s="22">
        <v>69169</v>
      </c>
      <c r="I14" s="22">
        <v>64704</v>
      </c>
      <c r="J14" s="22">
        <v>0</v>
      </c>
      <c r="K14" s="22">
        <v>0</v>
      </c>
      <c r="L14" s="22">
        <v>0</v>
      </c>
      <c r="M14" s="22">
        <v>0</v>
      </c>
      <c r="N14" s="22">
        <v>1244080</v>
      </c>
      <c r="O14" s="22">
        <v>4019005</v>
      </c>
      <c r="P14" s="22">
        <v>34500</v>
      </c>
      <c r="Q14" s="22">
        <v>0</v>
      </c>
      <c r="R14" s="22">
        <v>75386</v>
      </c>
      <c r="S14" s="22">
        <v>54341</v>
      </c>
      <c r="T14" s="22">
        <v>88860</v>
      </c>
      <c r="U14" s="22">
        <v>103553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2183250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6800</v>
      </c>
      <c r="AH14" s="22">
        <v>0</v>
      </c>
      <c r="AI14" s="22">
        <v>0</v>
      </c>
      <c r="AJ14" s="22">
        <v>364574</v>
      </c>
      <c r="AK14" s="22">
        <v>0</v>
      </c>
      <c r="AL14" s="22">
        <v>595195</v>
      </c>
      <c r="AM14" s="22">
        <v>0</v>
      </c>
      <c r="AN14" s="22">
        <v>0</v>
      </c>
      <c r="AO14" s="22">
        <v>0</v>
      </c>
      <c r="AP14" s="22">
        <v>9136913</v>
      </c>
    </row>
    <row r="15" spans="1:4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367311</v>
      </c>
      <c r="G15" s="22">
        <v>0</v>
      </c>
      <c r="H15" s="22">
        <v>0</v>
      </c>
      <c r="I15" s="22">
        <v>768200</v>
      </c>
      <c r="J15" s="22">
        <v>0</v>
      </c>
      <c r="K15" s="22">
        <v>722254</v>
      </c>
      <c r="L15" s="22">
        <v>0</v>
      </c>
      <c r="M15" s="22">
        <v>0</v>
      </c>
      <c r="N15" s="22">
        <v>1520271</v>
      </c>
      <c r="O15" s="22">
        <v>8060346</v>
      </c>
      <c r="P15" s="22">
        <v>0</v>
      </c>
      <c r="Q15" s="22">
        <v>676448</v>
      </c>
      <c r="R15" s="22">
        <v>281665</v>
      </c>
      <c r="S15" s="22">
        <v>0</v>
      </c>
      <c r="T15" s="22">
        <v>463806</v>
      </c>
      <c r="U15" s="22">
        <v>1103834</v>
      </c>
      <c r="V15" s="22">
        <v>298240</v>
      </c>
      <c r="W15" s="22">
        <v>0</v>
      </c>
      <c r="X15" s="22">
        <v>0</v>
      </c>
      <c r="Y15" s="22">
        <v>0</v>
      </c>
      <c r="Z15" s="22">
        <v>38976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947138</v>
      </c>
      <c r="AJ15" s="22">
        <v>0</v>
      </c>
      <c r="AK15" s="22">
        <v>0</v>
      </c>
      <c r="AL15" s="22">
        <v>18120</v>
      </c>
      <c r="AM15" s="22">
        <v>0</v>
      </c>
      <c r="AN15" s="22">
        <v>0</v>
      </c>
      <c r="AO15" s="22">
        <v>0</v>
      </c>
      <c r="AP15" s="22">
        <v>15266609</v>
      </c>
    </row>
    <row r="16" spans="1:4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4828000</v>
      </c>
      <c r="G16" s="22">
        <v>0</v>
      </c>
      <c r="H16" s="22">
        <v>665000</v>
      </c>
      <c r="I16" s="22">
        <v>1100000</v>
      </c>
      <c r="J16" s="22">
        <v>0</v>
      </c>
      <c r="K16" s="22">
        <v>0</v>
      </c>
      <c r="L16" s="22">
        <v>0</v>
      </c>
      <c r="M16" s="22">
        <v>4712000</v>
      </c>
      <c r="N16" s="22">
        <v>5735000</v>
      </c>
      <c r="O16" s="22">
        <v>7741000</v>
      </c>
      <c r="P16" s="22">
        <v>0</v>
      </c>
      <c r="Q16" s="22">
        <v>587000</v>
      </c>
      <c r="R16" s="22">
        <v>169000</v>
      </c>
      <c r="S16" s="22">
        <v>0</v>
      </c>
      <c r="T16" s="22">
        <v>3545000</v>
      </c>
      <c r="U16" s="22">
        <v>3054000</v>
      </c>
      <c r="V16" s="22">
        <v>15450000</v>
      </c>
      <c r="W16" s="22">
        <v>0</v>
      </c>
      <c r="X16" s="22">
        <v>40000</v>
      </c>
      <c r="Y16" s="22">
        <v>0</v>
      </c>
      <c r="Z16" s="22">
        <v>136000</v>
      </c>
      <c r="AA16" s="22">
        <v>0</v>
      </c>
      <c r="AB16" s="22">
        <v>0</v>
      </c>
      <c r="AC16" s="22">
        <v>0</v>
      </c>
      <c r="AD16" s="22">
        <v>3431000</v>
      </c>
      <c r="AE16" s="22">
        <v>0</v>
      </c>
      <c r="AF16" s="22">
        <v>0</v>
      </c>
      <c r="AG16" s="22">
        <v>0</v>
      </c>
      <c r="AH16" s="22">
        <v>0</v>
      </c>
      <c r="AI16" s="22">
        <v>644000</v>
      </c>
      <c r="AJ16" s="22">
        <v>1691000</v>
      </c>
      <c r="AK16" s="22">
        <v>0</v>
      </c>
      <c r="AL16" s="22">
        <v>0</v>
      </c>
      <c r="AM16" s="22">
        <v>0</v>
      </c>
      <c r="AN16" s="22">
        <v>15617000</v>
      </c>
      <c r="AO16" s="22">
        <v>0</v>
      </c>
      <c r="AP16" s="22">
        <v>69145000</v>
      </c>
    </row>
    <row r="17" spans="1:4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1473306</v>
      </c>
      <c r="G17" s="22">
        <v>0</v>
      </c>
      <c r="H17" s="22">
        <v>46826</v>
      </c>
      <c r="I17" s="22">
        <v>9693163</v>
      </c>
      <c r="J17" s="22">
        <v>0</v>
      </c>
      <c r="K17" s="22">
        <v>0</v>
      </c>
      <c r="L17" s="22">
        <v>19765</v>
      </c>
      <c r="M17" s="22">
        <v>0</v>
      </c>
      <c r="N17" s="22">
        <v>1253987</v>
      </c>
      <c r="O17" s="22">
        <v>2741703</v>
      </c>
      <c r="P17" s="22">
        <v>1190892</v>
      </c>
      <c r="Q17" s="22">
        <v>0</v>
      </c>
      <c r="R17" s="22">
        <v>2899484</v>
      </c>
      <c r="S17" s="22">
        <v>0</v>
      </c>
      <c r="T17" s="22">
        <v>1731014</v>
      </c>
      <c r="U17" s="22">
        <v>36807320</v>
      </c>
      <c r="V17" s="22">
        <v>3434904</v>
      </c>
      <c r="W17" s="22">
        <v>0</v>
      </c>
      <c r="X17" s="22">
        <v>0</v>
      </c>
      <c r="Y17" s="22">
        <v>0</v>
      </c>
      <c r="Z17" s="22">
        <v>58391</v>
      </c>
      <c r="AA17" s="22">
        <v>0</v>
      </c>
      <c r="AB17" s="22">
        <v>109285</v>
      </c>
      <c r="AC17" s="22">
        <v>53143</v>
      </c>
      <c r="AD17" s="22">
        <v>127064</v>
      </c>
      <c r="AE17" s="22">
        <v>0</v>
      </c>
      <c r="AF17" s="22">
        <v>0</v>
      </c>
      <c r="AG17" s="22">
        <v>0</v>
      </c>
      <c r="AH17" s="22">
        <v>0</v>
      </c>
      <c r="AI17" s="22">
        <v>2842189</v>
      </c>
      <c r="AJ17" s="22">
        <v>421311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64903747</v>
      </c>
    </row>
    <row r="18" spans="1:4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8005000</v>
      </c>
      <c r="G18" s="22">
        <v>0</v>
      </c>
      <c r="H18" s="22">
        <v>71000</v>
      </c>
      <c r="I18" s="22">
        <v>75000</v>
      </c>
      <c r="J18" s="22">
        <v>0</v>
      </c>
      <c r="K18" s="22">
        <v>0</v>
      </c>
      <c r="L18" s="22">
        <v>0</v>
      </c>
      <c r="M18" s="22">
        <v>0</v>
      </c>
      <c r="N18" s="22">
        <v>1485000</v>
      </c>
      <c r="O18" s="22">
        <v>10094000</v>
      </c>
      <c r="P18" s="22">
        <v>219000</v>
      </c>
      <c r="Q18" s="22">
        <v>555000</v>
      </c>
      <c r="R18" s="22">
        <v>0</v>
      </c>
      <c r="S18" s="22">
        <v>0</v>
      </c>
      <c r="T18" s="22">
        <v>7580000</v>
      </c>
      <c r="U18" s="22">
        <v>7980000</v>
      </c>
      <c r="V18" s="22">
        <v>50000</v>
      </c>
      <c r="W18" s="22">
        <v>0</v>
      </c>
      <c r="X18" s="22">
        <v>260000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674000</v>
      </c>
      <c r="AE18" s="22">
        <v>0</v>
      </c>
      <c r="AF18" s="22">
        <v>0</v>
      </c>
      <c r="AG18" s="22">
        <v>0</v>
      </c>
      <c r="AH18" s="22">
        <v>0</v>
      </c>
      <c r="AI18" s="22">
        <v>8542000</v>
      </c>
      <c r="AJ18" s="22">
        <v>0</v>
      </c>
      <c r="AK18" s="22">
        <v>0</v>
      </c>
      <c r="AL18" s="22">
        <v>0</v>
      </c>
      <c r="AM18" s="22">
        <v>3604000</v>
      </c>
      <c r="AN18" s="22">
        <v>27115000</v>
      </c>
      <c r="AO18" s="22">
        <v>0</v>
      </c>
      <c r="AP18" s="22">
        <v>76309000</v>
      </c>
    </row>
    <row r="19" spans="1:4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5749185</v>
      </c>
      <c r="G19" s="22">
        <v>0</v>
      </c>
      <c r="H19" s="22">
        <v>196500</v>
      </c>
      <c r="I19" s="22">
        <v>3341413</v>
      </c>
      <c r="J19" s="22">
        <v>0</v>
      </c>
      <c r="K19" s="22">
        <v>0</v>
      </c>
      <c r="L19" s="22">
        <v>0</v>
      </c>
      <c r="M19" s="22">
        <v>0</v>
      </c>
      <c r="N19" s="22">
        <v>3156710</v>
      </c>
      <c r="O19" s="22">
        <v>24981168</v>
      </c>
      <c r="P19" s="22">
        <v>0</v>
      </c>
      <c r="Q19" s="22">
        <v>30814</v>
      </c>
      <c r="R19" s="22">
        <v>4042963</v>
      </c>
      <c r="S19" s="22">
        <v>0</v>
      </c>
      <c r="T19" s="22">
        <v>15347314</v>
      </c>
      <c r="U19" s="22">
        <v>11076641</v>
      </c>
      <c r="V19" s="22">
        <v>1422147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916349</v>
      </c>
      <c r="AE19" s="22">
        <v>0</v>
      </c>
      <c r="AF19" s="22">
        <v>0</v>
      </c>
      <c r="AG19" s="22">
        <v>0</v>
      </c>
      <c r="AH19" s="22">
        <v>38136</v>
      </c>
      <c r="AI19" s="22">
        <v>26377862</v>
      </c>
      <c r="AJ19" s="22">
        <v>974789</v>
      </c>
      <c r="AK19" s="22">
        <v>0</v>
      </c>
      <c r="AL19" s="22">
        <v>0</v>
      </c>
      <c r="AM19" s="22">
        <v>0</v>
      </c>
      <c r="AN19" s="22">
        <v>7514725</v>
      </c>
      <c r="AO19" s="22">
        <v>-340</v>
      </c>
      <c r="AP19" s="22">
        <v>105166376</v>
      </c>
    </row>
    <row r="20" spans="1:4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621804</v>
      </c>
      <c r="G20" s="22">
        <v>0</v>
      </c>
      <c r="H20" s="22">
        <v>38578</v>
      </c>
      <c r="I20" s="22">
        <v>60428</v>
      </c>
      <c r="J20" s="22">
        <v>0</v>
      </c>
      <c r="K20" s="22">
        <v>0</v>
      </c>
      <c r="L20" s="22">
        <v>0</v>
      </c>
      <c r="M20" s="22">
        <v>0</v>
      </c>
      <c r="N20" s="22">
        <v>395848</v>
      </c>
      <c r="O20" s="22">
        <v>9307488</v>
      </c>
      <c r="P20" s="22">
        <v>0</v>
      </c>
      <c r="Q20" s="22">
        <v>1571223</v>
      </c>
      <c r="R20" s="22">
        <v>363150</v>
      </c>
      <c r="S20" s="22">
        <v>0</v>
      </c>
      <c r="T20" s="22">
        <v>376854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915186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7628931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21279490</v>
      </c>
    </row>
    <row r="21" spans="1:4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1902201</v>
      </c>
      <c r="G21" s="22">
        <v>0</v>
      </c>
      <c r="H21" s="22">
        <v>566569</v>
      </c>
      <c r="I21" s="22">
        <v>1842986</v>
      </c>
      <c r="J21" s="22">
        <v>0</v>
      </c>
      <c r="K21" s="22">
        <v>0</v>
      </c>
      <c r="L21" s="22">
        <v>0</v>
      </c>
      <c r="M21" s="22">
        <v>0</v>
      </c>
      <c r="N21" s="22">
        <v>3017717</v>
      </c>
      <c r="O21" s="22">
        <v>31781655</v>
      </c>
      <c r="P21" s="22">
        <v>0</v>
      </c>
      <c r="Q21" s="22">
        <v>427755</v>
      </c>
      <c r="R21" s="22">
        <v>3112767</v>
      </c>
      <c r="S21" s="22">
        <v>0</v>
      </c>
      <c r="T21" s="22">
        <v>2016470</v>
      </c>
      <c r="U21" s="22">
        <v>2158299</v>
      </c>
      <c r="V21" s="22">
        <v>10417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37649</v>
      </c>
      <c r="AE21" s="22">
        <v>0</v>
      </c>
      <c r="AF21" s="22">
        <v>0</v>
      </c>
      <c r="AG21" s="22">
        <v>0</v>
      </c>
      <c r="AH21" s="22">
        <v>0</v>
      </c>
      <c r="AI21" s="22">
        <v>14898195</v>
      </c>
      <c r="AJ21" s="22">
        <v>619309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62391990</v>
      </c>
    </row>
    <row r="22" spans="1:42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1426272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198862</v>
      </c>
      <c r="P22" s="22">
        <v>0</v>
      </c>
      <c r="Q22" s="22">
        <v>0</v>
      </c>
      <c r="R22" s="22">
        <v>0</v>
      </c>
      <c r="S22" s="22">
        <v>0</v>
      </c>
      <c r="T22" s="22">
        <v>369019</v>
      </c>
      <c r="U22" s="22">
        <v>10826179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726708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13547040</v>
      </c>
    </row>
    <row r="23" spans="1:42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34977</v>
      </c>
      <c r="G23" s="22">
        <v>0</v>
      </c>
      <c r="H23" s="22">
        <v>0</v>
      </c>
      <c r="I23" s="22">
        <v>78418</v>
      </c>
      <c r="J23" s="22">
        <v>0</v>
      </c>
      <c r="K23" s="22">
        <v>0</v>
      </c>
      <c r="L23" s="22">
        <v>0</v>
      </c>
      <c r="M23" s="22">
        <v>0</v>
      </c>
      <c r="N23" s="22">
        <v>392575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2048627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1889677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4444274</v>
      </c>
    </row>
    <row r="24" spans="1:42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68391</v>
      </c>
      <c r="F24" s="22">
        <v>620012</v>
      </c>
      <c r="G24" s="22">
        <v>0</v>
      </c>
      <c r="H24" s="22">
        <v>0</v>
      </c>
      <c r="I24" s="22">
        <v>359536</v>
      </c>
      <c r="J24" s="22">
        <v>0</v>
      </c>
      <c r="K24" s="22">
        <v>0</v>
      </c>
      <c r="L24" s="22">
        <v>28531</v>
      </c>
      <c r="M24" s="22">
        <v>0</v>
      </c>
      <c r="N24" s="22">
        <v>2322770</v>
      </c>
      <c r="O24" s="22">
        <v>7409199</v>
      </c>
      <c r="P24" s="22">
        <v>40310</v>
      </c>
      <c r="Q24" s="22">
        <v>0</v>
      </c>
      <c r="R24" s="22">
        <v>176886</v>
      </c>
      <c r="S24" s="22">
        <v>0</v>
      </c>
      <c r="T24" s="22">
        <v>1213890</v>
      </c>
      <c r="U24" s="22">
        <v>297500</v>
      </c>
      <c r="V24" s="22">
        <v>377249</v>
      </c>
      <c r="W24" s="22">
        <v>77201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378460</v>
      </c>
      <c r="AD24" s="22">
        <v>0</v>
      </c>
      <c r="AE24" s="22">
        <v>0</v>
      </c>
      <c r="AF24" s="22">
        <v>24425</v>
      </c>
      <c r="AG24" s="22">
        <v>0</v>
      </c>
      <c r="AH24" s="22">
        <v>0</v>
      </c>
      <c r="AI24" s="22">
        <v>3480034</v>
      </c>
      <c r="AJ24" s="22">
        <v>0</v>
      </c>
      <c r="AK24" s="22">
        <v>0</v>
      </c>
      <c r="AL24" s="22">
        <v>0</v>
      </c>
      <c r="AM24" s="22">
        <v>342109</v>
      </c>
      <c r="AN24" s="22">
        <v>0</v>
      </c>
      <c r="AO24" s="22">
        <v>0</v>
      </c>
      <c r="AP24" s="22">
        <v>17216503</v>
      </c>
    </row>
    <row r="25" spans="1:42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192189</v>
      </c>
      <c r="G25" s="22">
        <v>0</v>
      </c>
      <c r="H25" s="22">
        <v>0</v>
      </c>
      <c r="I25" s="22">
        <v>123018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2942094</v>
      </c>
      <c r="P25" s="22">
        <v>259408</v>
      </c>
      <c r="Q25" s="22">
        <v>0</v>
      </c>
      <c r="R25" s="22">
        <v>0</v>
      </c>
      <c r="S25" s="22">
        <v>0</v>
      </c>
      <c r="T25" s="22">
        <v>1826000</v>
      </c>
      <c r="U25" s="22">
        <v>979636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12363</v>
      </c>
      <c r="AC25" s="22">
        <v>293050</v>
      </c>
      <c r="AD25" s="22">
        <v>0</v>
      </c>
      <c r="AE25" s="22">
        <v>0</v>
      </c>
      <c r="AF25" s="22">
        <v>0</v>
      </c>
      <c r="AG25" s="22">
        <v>0</v>
      </c>
      <c r="AH25" s="22">
        <v>2810049</v>
      </c>
      <c r="AI25" s="22">
        <v>130934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9568741</v>
      </c>
    </row>
    <row r="26" spans="1:42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15889112</v>
      </c>
      <c r="G26" s="22">
        <v>0</v>
      </c>
      <c r="H26" s="22">
        <v>1012375</v>
      </c>
      <c r="I26" s="22">
        <v>1492386</v>
      </c>
      <c r="J26" s="22">
        <v>0</v>
      </c>
      <c r="K26" s="22">
        <v>1163930</v>
      </c>
      <c r="L26" s="22">
        <v>115476</v>
      </c>
      <c r="M26" s="22">
        <v>0</v>
      </c>
      <c r="N26" s="22">
        <v>407420</v>
      </c>
      <c r="O26" s="22">
        <v>44552855</v>
      </c>
      <c r="P26" s="22">
        <v>0</v>
      </c>
      <c r="Q26" s="22">
        <v>3010333</v>
      </c>
      <c r="R26" s="22">
        <v>825711</v>
      </c>
      <c r="S26" s="22">
        <v>959412</v>
      </c>
      <c r="T26" s="22">
        <v>12715225</v>
      </c>
      <c r="U26" s="22">
        <v>8944288</v>
      </c>
      <c r="V26" s="22">
        <v>447898</v>
      </c>
      <c r="W26" s="22">
        <v>133370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12040488</v>
      </c>
      <c r="AE26" s="22">
        <v>0</v>
      </c>
      <c r="AF26" s="22">
        <v>0</v>
      </c>
      <c r="AG26" s="22">
        <v>0</v>
      </c>
      <c r="AH26" s="22">
        <v>0</v>
      </c>
      <c r="AI26" s="22">
        <v>10854034</v>
      </c>
      <c r="AJ26" s="22">
        <v>2740206</v>
      </c>
      <c r="AK26" s="22">
        <v>0</v>
      </c>
      <c r="AL26" s="22">
        <v>0</v>
      </c>
      <c r="AM26" s="22">
        <v>0</v>
      </c>
      <c r="AN26" s="22">
        <v>0</v>
      </c>
      <c r="AO26" s="22">
        <v>206331</v>
      </c>
      <c r="AP26" s="22">
        <v>117510850</v>
      </c>
    </row>
    <row r="27" spans="1:42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732234</v>
      </c>
      <c r="G27" s="22">
        <v>0</v>
      </c>
      <c r="H27" s="22">
        <v>0</v>
      </c>
      <c r="I27" s="22">
        <v>135700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38755568</v>
      </c>
      <c r="P27" s="22">
        <v>0</v>
      </c>
      <c r="Q27" s="22">
        <v>1043428</v>
      </c>
      <c r="R27" s="22">
        <v>7685000</v>
      </c>
      <c r="S27" s="22">
        <v>0</v>
      </c>
      <c r="T27" s="22">
        <v>12421022</v>
      </c>
      <c r="U27" s="22">
        <v>39402401</v>
      </c>
      <c r="V27" s="22">
        <v>98965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2297098</v>
      </c>
      <c r="AJ27" s="22">
        <v>226425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102797841</v>
      </c>
    </row>
    <row r="28" spans="1:42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24593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24593</v>
      </c>
    </row>
    <row r="29" spans="1:42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114706</v>
      </c>
      <c r="J29" s="22">
        <v>0</v>
      </c>
      <c r="K29" s="22">
        <v>0</v>
      </c>
      <c r="L29" s="22">
        <v>0</v>
      </c>
      <c r="M29" s="22">
        <v>0</v>
      </c>
      <c r="N29" s="22">
        <v>1832471</v>
      </c>
      <c r="O29" s="22">
        <v>2092306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4039483</v>
      </c>
    </row>
    <row r="30" spans="1:42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102204</v>
      </c>
      <c r="G30" s="22">
        <v>0</v>
      </c>
      <c r="H30" s="22">
        <v>0</v>
      </c>
      <c r="I30" s="22">
        <v>16065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3323165</v>
      </c>
      <c r="P30" s="22">
        <v>11776</v>
      </c>
      <c r="Q30" s="22">
        <v>0</v>
      </c>
      <c r="R30" s="22">
        <v>0</v>
      </c>
      <c r="S30" s="22">
        <v>0</v>
      </c>
      <c r="T30" s="22">
        <v>141010</v>
      </c>
      <c r="U30" s="22">
        <v>1380382</v>
      </c>
      <c r="V30" s="22">
        <v>12684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38831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14760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5040877</v>
      </c>
    </row>
    <row r="31" spans="1:42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93369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4928712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34491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125232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5181804</v>
      </c>
    </row>
    <row r="32" spans="1:42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1184191</v>
      </c>
      <c r="J32" s="22">
        <v>0</v>
      </c>
      <c r="K32" s="22">
        <v>0</v>
      </c>
      <c r="L32" s="22">
        <v>0</v>
      </c>
      <c r="M32" s="22">
        <v>0</v>
      </c>
      <c r="N32" s="22">
        <v>721529</v>
      </c>
      <c r="O32" s="22">
        <v>880021</v>
      </c>
      <c r="P32" s="22">
        <v>42389</v>
      </c>
      <c r="Q32" s="22">
        <v>0</v>
      </c>
      <c r="R32" s="22">
        <v>0</v>
      </c>
      <c r="S32" s="22">
        <v>0</v>
      </c>
      <c r="T32" s="22">
        <v>20828</v>
      </c>
      <c r="U32" s="22">
        <v>5807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1037290</v>
      </c>
      <c r="AP32" s="22">
        <v>3892055</v>
      </c>
    </row>
    <row r="33" spans="1:42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222872</v>
      </c>
      <c r="G33" s="22">
        <v>0</v>
      </c>
      <c r="H33" s="22">
        <v>0</v>
      </c>
      <c r="I33" s="22">
        <v>1127184</v>
      </c>
      <c r="J33" s="22">
        <v>0</v>
      </c>
      <c r="K33" s="22">
        <v>0</v>
      </c>
      <c r="L33" s="22">
        <v>74524</v>
      </c>
      <c r="M33" s="22">
        <v>0</v>
      </c>
      <c r="N33" s="22">
        <v>0</v>
      </c>
      <c r="O33" s="22">
        <v>414251</v>
      </c>
      <c r="P33" s="22">
        <v>0</v>
      </c>
      <c r="Q33" s="22">
        <v>0</v>
      </c>
      <c r="R33" s="22">
        <v>0</v>
      </c>
      <c r="S33" s="22">
        <v>0</v>
      </c>
      <c r="T33" s="22">
        <v>109033</v>
      </c>
      <c r="U33" s="22">
        <v>135793</v>
      </c>
      <c r="V33" s="22">
        <v>20927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21194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2125778</v>
      </c>
    </row>
    <row r="34" spans="1:42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36155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352772</v>
      </c>
      <c r="P34" s="22">
        <v>0</v>
      </c>
      <c r="Q34" s="22">
        <v>0</v>
      </c>
      <c r="R34" s="22">
        <v>0</v>
      </c>
      <c r="S34" s="22">
        <v>0</v>
      </c>
      <c r="T34" s="22">
        <v>31966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420893</v>
      </c>
    </row>
    <row r="35" spans="1:42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103875</v>
      </c>
      <c r="G35" s="22">
        <v>0</v>
      </c>
      <c r="H35" s="22">
        <v>0</v>
      </c>
      <c r="I35" s="22">
        <v>2457429</v>
      </c>
      <c r="J35" s="22">
        <v>0</v>
      </c>
      <c r="K35" s="22">
        <v>0</v>
      </c>
      <c r="L35" s="22">
        <v>190186</v>
      </c>
      <c r="M35" s="22">
        <v>0</v>
      </c>
      <c r="N35" s="22">
        <v>0</v>
      </c>
      <c r="O35" s="22">
        <v>6262172</v>
      </c>
      <c r="P35" s="22">
        <v>75710</v>
      </c>
      <c r="Q35" s="22">
        <v>0</v>
      </c>
      <c r="R35" s="22">
        <v>0</v>
      </c>
      <c r="S35" s="22">
        <v>0</v>
      </c>
      <c r="T35" s="22">
        <v>157813</v>
      </c>
      <c r="U35" s="22">
        <v>0</v>
      </c>
      <c r="V35" s="22">
        <v>18486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163858</v>
      </c>
      <c r="AD35" s="22">
        <v>0</v>
      </c>
      <c r="AE35" s="22">
        <v>0</v>
      </c>
      <c r="AF35" s="22">
        <v>0</v>
      </c>
      <c r="AG35" s="22">
        <v>0</v>
      </c>
      <c r="AH35" s="22">
        <v>466843</v>
      </c>
      <c r="AI35" s="22">
        <v>7309004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17205376</v>
      </c>
    </row>
    <row r="36" spans="1:42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191185</v>
      </c>
      <c r="J36" s="22">
        <v>0</v>
      </c>
      <c r="K36" s="22">
        <v>0</v>
      </c>
      <c r="L36" s="22">
        <v>0</v>
      </c>
      <c r="M36" s="22">
        <v>0</v>
      </c>
      <c r="N36" s="22">
        <v>655067</v>
      </c>
      <c r="O36" s="22">
        <v>2440721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1297750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325591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4910314</v>
      </c>
    </row>
    <row r="37" spans="1:42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96432</v>
      </c>
      <c r="G37" s="22">
        <v>0</v>
      </c>
      <c r="H37" s="22">
        <v>82629</v>
      </c>
      <c r="I37" s="22">
        <v>60689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4109298</v>
      </c>
      <c r="P37" s="22">
        <v>0</v>
      </c>
      <c r="Q37" s="22">
        <v>0</v>
      </c>
      <c r="R37" s="22">
        <v>0</v>
      </c>
      <c r="S37" s="22">
        <v>0</v>
      </c>
      <c r="T37" s="22">
        <v>2563996</v>
      </c>
      <c r="U37" s="22">
        <v>712197</v>
      </c>
      <c r="V37" s="22">
        <v>2454820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3139498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132638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13352197</v>
      </c>
    </row>
    <row r="38" spans="1:42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1338527</v>
      </c>
      <c r="O38" s="22">
        <v>2714908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72445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4125880</v>
      </c>
    </row>
    <row r="39" spans="1:42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78551</v>
      </c>
      <c r="J39" s="22">
        <v>0</v>
      </c>
      <c r="K39" s="22">
        <v>0</v>
      </c>
      <c r="L39" s="22">
        <v>0</v>
      </c>
      <c r="M39" s="22">
        <v>0</v>
      </c>
      <c r="N39" s="22">
        <v>244628</v>
      </c>
      <c r="O39" s="22">
        <v>1486459</v>
      </c>
      <c r="P39" s="22">
        <v>0</v>
      </c>
      <c r="Q39" s="22">
        <v>0</v>
      </c>
      <c r="R39" s="22">
        <v>0</v>
      </c>
      <c r="S39" s="22">
        <v>0</v>
      </c>
      <c r="T39" s="22">
        <v>31921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56323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1897882</v>
      </c>
    </row>
    <row r="40" spans="1:42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2474956</v>
      </c>
      <c r="J40" s="22">
        <v>0</v>
      </c>
      <c r="K40" s="22">
        <v>0</v>
      </c>
      <c r="L40" s="22">
        <v>0</v>
      </c>
      <c r="M40" s="22">
        <v>0</v>
      </c>
      <c r="N40" s="22">
        <v>1590680</v>
      </c>
      <c r="O40" s="22">
        <v>13108764</v>
      </c>
      <c r="P40" s="22">
        <v>0</v>
      </c>
      <c r="Q40" s="22">
        <v>0</v>
      </c>
      <c r="R40" s="22">
        <v>1036007</v>
      </c>
      <c r="S40" s="22">
        <v>0</v>
      </c>
      <c r="T40" s="22">
        <v>4332</v>
      </c>
      <c r="U40" s="22">
        <v>10724011</v>
      </c>
      <c r="V40" s="22">
        <v>188328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430527</v>
      </c>
      <c r="AD40" s="22">
        <v>0</v>
      </c>
      <c r="AE40" s="22">
        <v>0</v>
      </c>
      <c r="AF40" s="22">
        <v>0</v>
      </c>
      <c r="AG40" s="22">
        <v>4253811</v>
      </c>
      <c r="AH40" s="22">
        <v>0</v>
      </c>
      <c r="AI40" s="22">
        <v>30786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33842202</v>
      </c>
    </row>
    <row r="41" spans="1:42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460606</v>
      </c>
      <c r="J41" s="22">
        <v>0</v>
      </c>
      <c r="K41" s="22">
        <v>0</v>
      </c>
      <c r="L41" s="22">
        <v>0</v>
      </c>
      <c r="M41" s="22">
        <v>0</v>
      </c>
      <c r="N41" s="22">
        <v>1891647</v>
      </c>
      <c r="O41" s="22">
        <v>6564618</v>
      </c>
      <c r="P41" s="22">
        <v>0</v>
      </c>
      <c r="Q41" s="22">
        <v>0</v>
      </c>
      <c r="R41" s="22">
        <v>0</v>
      </c>
      <c r="S41" s="22">
        <v>0</v>
      </c>
      <c r="T41" s="22">
        <v>454178</v>
      </c>
      <c r="U41" s="22">
        <v>298798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432427</v>
      </c>
      <c r="AE41" s="22">
        <v>0</v>
      </c>
      <c r="AF41" s="22">
        <v>0</v>
      </c>
      <c r="AG41" s="22">
        <v>0</v>
      </c>
      <c r="AH41" s="22">
        <v>0</v>
      </c>
      <c r="AI41" s="22">
        <v>649633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31505</v>
      </c>
      <c r="AP41" s="22">
        <v>10783412</v>
      </c>
    </row>
    <row r="42" spans="1:42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12518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2313062</v>
      </c>
      <c r="P42" s="22">
        <v>0</v>
      </c>
      <c r="Q42" s="22">
        <v>0</v>
      </c>
      <c r="R42" s="22">
        <v>0</v>
      </c>
      <c r="S42" s="22">
        <v>0</v>
      </c>
      <c r="T42" s="22">
        <v>1955717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19015</v>
      </c>
      <c r="AA42" s="22">
        <v>0</v>
      </c>
      <c r="AB42" s="22">
        <v>0</v>
      </c>
      <c r="AC42" s="22">
        <v>81500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4381812</v>
      </c>
    </row>
    <row r="43" spans="1:42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134008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1565028</v>
      </c>
      <c r="P43" s="22">
        <v>0</v>
      </c>
      <c r="Q43" s="22">
        <v>0</v>
      </c>
      <c r="R43" s="22">
        <v>0</v>
      </c>
      <c r="S43" s="22">
        <v>0</v>
      </c>
      <c r="T43" s="22">
        <v>148846</v>
      </c>
      <c r="U43" s="22">
        <v>13983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27764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17400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1907029</v>
      </c>
    </row>
    <row r="44" spans="1:42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101266</v>
      </c>
      <c r="G44" s="22">
        <v>0</v>
      </c>
      <c r="H44" s="22">
        <v>0</v>
      </c>
      <c r="I44" s="22">
        <v>835580</v>
      </c>
      <c r="J44" s="22">
        <v>0</v>
      </c>
      <c r="K44" s="22">
        <v>0</v>
      </c>
      <c r="L44" s="22">
        <v>0</v>
      </c>
      <c r="M44" s="22">
        <v>0</v>
      </c>
      <c r="N44" s="22">
        <v>822899</v>
      </c>
      <c r="O44" s="22">
        <v>8275491</v>
      </c>
      <c r="P44" s="22">
        <v>0</v>
      </c>
      <c r="Q44" s="22">
        <v>0</v>
      </c>
      <c r="R44" s="22">
        <v>0</v>
      </c>
      <c r="S44" s="22">
        <v>0</v>
      </c>
      <c r="T44" s="22">
        <v>4142812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119369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115803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14413220</v>
      </c>
    </row>
    <row r="45" spans="1:42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5554145</v>
      </c>
      <c r="G45" s="22">
        <v>0</v>
      </c>
      <c r="H45" s="22">
        <v>0</v>
      </c>
      <c r="I45" s="22">
        <v>97274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2851230</v>
      </c>
      <c r="P45" s="22">
        <v>0</v>
      </c>
      <c r="Q45" s="22">
        <v>0</v>
      </c>
      <c r="R45" s="22">
        <v>0</v>
      </c>
      <c r="S45" s="22">
        <v>0</v>
      </c>
      <c r="T45" s="22">
        <v>922930</v>
      </c>
      <c r="U45" s="22">
        <v>188050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201232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9814861</v>
      </c>
    </row>
    <row r="46" spans="1:42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2202713</v>
      </c>
      <c r="G46" s="22">
        <v>0</v>
      </c>
      <c r="H46" s="22">
        <v>0</v>
      </c>
      <c r="I46" s="22">
        <v>1327358</v>
      </c>
      <c r="J46" s="22">
        <v>0</v>
      </c>
      <c r="K46" s="22">
        <v>0</v>
      </c>
      <c r="L46" s="22">
        <v>296241</v>
      </c>
      <c r="M46" s="22">
        <v>0</v>
      </c>
      <c r="N46" s="22">
        <v>0</v>
      </c>
      <c r="O46" s="22">
        <v>28470429</v>
      </c>
      <c r="P46" s="22">
        <v>0</v>
      </c>
      <c r="Q46" s="22">
        <v>0</v>
      </c>
      <c r="R46" s="22">
        <v>0</v>
      </c>
      <c r="S46" s="22">
        <v>0</v>
      </c>
      <c r="T46" s="22">
        <v>2172820</v>
      </c>
      <c r="U46" s="22">
        <v>87117</v>
      </c>
      <c r="V46" s="22">
        <v>1646335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129656</v>
      </c>
      <c r="AC46" s="22">
        <v>265790</v>
      </c>
      <c r="AD46" s="22">
        <v>0</v>
      </c>
      <c r="AE46" s="22">
        <v>0</v>
      </c>
      <c r="AF46" s="22">
        <v>0</v>
      </c>
      <c r="AG46" s="22">
        <v>795</v>
      </c>
      <c r="AH46" s="22">
        <v>0</v>
      </c>
      <c r="AI46" s="22">
        <v>414848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37014102</v>
      </c>
    </row>
    <row r="47" spans="1:42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2387705</v>
      </c>
      <c r="G47" s="22">
        <v>0</v>
      </c>
      <c r="H47" s="22">
        <v>0</v>
      </c>
      <c r="I47" s="22">
        <v>39972</v>
      </c>
      <c r="J47" s="22">
        <v>0</v>
      </c>
      <c r="K47" s="22">
        <v>0</v>
      </c>
      <c r="L47" s="22">
        <v>1424225</v>
      </c>
      <c r="M47" s="22">
        <v>0</v>
      </c>
      <c r="N47" s="22">
        <v>0</v>
      </c>
      <c r="O47" s="22">
        <v>12224655</v>
      </c>
      <c r="P47" s="22">
        <v>0</v>
      </c>
      <c r="Q47" s="22">
        <v>0</v>
      </c>
      <c r="R47" s="22">
        <v>0</v>
      </c>
      <c r="S47" s="22">
        <v>0</v>
      </c>
      <c r="T47" s="22">
        <v>2695165</v>
      </c>
      <c r="U47" s="22">
        <v>1951380</v>
      </c>
      <c r="V47" s="22">
        <v>54993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367481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251776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21397352</v>
      </c>
    </row>
    <row r="48" spans="1:42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1071044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443031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72389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1586464</v>
      </c>
    </row>
    <row r="49" spans="1:42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5000</v>
      </c>
      <c r="G49" s="22">
        <v>0</v>
      </c>
      <c r="H49" s="22">
        <v>0</v>
      </c>
      <c r="I49" s="22">
        <v>89551</v>
      </c>
      <c r="J49" s="22">
        <v>0</v>
      </c>
      <c r="K49" s="22">
        <v>0</v>
      </c>
      <c r="L49" s="22">
        <v>0</v>
      </c>
      <c r="M49" s="22">
        <v>0</v>
      </c>
      <c r="N49" s="22">
        <v>1698165</v>
      </c>
      <c r="O49" s="22">
        <v>1947505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267375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20699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128286</v>
      </c>
      <c r="AJ49" s="22">
        <v>0</v>
      </c>
      <c r="AK49" s="22">
        <v>0</v>
      </c>
      <c r="AL49" s="22">
        <v>77385</v>
      </c>
      <c r="AM49" s="22">
        <v>0</v>
      </c>
      <c r="AN49" s="22">
        <v>0</v>
      </c>
      <c r="AO49" s="22">
        <v>0</v>
      </c>
      <c r="AP49" s="22">
        <v>4233966</v>
      </c>
    </row>
    <row r="50" spans="1:42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71027</v>
      </c>
      <c r="G50" s="22">
        <v>0</v>
      </c>
      <c r="H50" s="22">
        <v>0</v>
      </c>
      <c r="I50" s="22">
        <v>635841</v>
      </c>
      <c r="J50" s="22">
        <v>0</v>
      </c>
      <c r="K50" s="22">
        <v>0</v>
      </c>
      <c r="L50" s="22">
        <v>0</v>
      </c>
      <c r="M50" s="22">
        <v>0</v>
      </c>
      <c r="N50" s="22">
        <v>6284507</v>
      </c>
      <c r="O50" s="22">
        <v>13764489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612538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21368402</v>
      </c>
    </row>
    <row r="51" spans="1:42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28990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3676611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68188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3773789</v>
      </c>
    </row>
    <row r="52" spans="1:42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20000</v>
      </c>
      <c r="G52" s="22">
        <v>0</v>
      </c>
      <c r="H52" s="22">
        <v>0</v>
      </c>
      <c r="I52" s="22">
        <v>389341</v>
      </c>
      <c r="J52" s="22">
        <v>0</v>
      </c>
      <c r="K52" s="22">
        <v>0</v>
      </c>
      <c r="L52" s="22">
        <v>0</v>
      </c>
      <c r="M52" s="22">
        <v>0</v>
      </c>
      <c r="N52" s="22">
        <v>44776</v>
      </c>
      <c r="O52" s="22">
        <v>22555552</v>
      </c>
      <c r="P52" s="22">
        <v>0</v>
      </c>
      <c r="Q52" s="22">
        <v>0</v>
      </c>
      <c r="R52" s="22">
        <v>0</v>
      </c>
      <c r="S52" s="22">
        <v>0</v>
      </c>
      <c r="T52" s="22">
        <v>72316</v>
      </c>
      <c r="U52" s="22">
        <v>957908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24039893</v>
      </c>
    </row>
    <row r="53" spans="1:42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129618</v>
      </c>
      <c r="G53" s="22">
        <v>0</v>
      </c>
      <c r="H53" s="22">
        <v>0</v>
      </c>
      <c r="I53" s="22">
        <v>150423</v>
      </c>
      <c r="J53" s="22">
        <v>0</v>
      </c>
      <c r="K53" s="22">
        <v>0</v>
      </c>
      <c r="L53" s="22">
        <v>35557</v>
      </c>
      <c r="M53" s="22">
        <v>0</v>
      </c>
      <c r="N53" s="22">
        <v>2177983</v>
      </c>
      <c r="O53" s="22">
        <v>379712</v>
      </c>
      <c r="P53" s="22">
        <v>0</v>
      </c>
      <c r="Q53" s="22">
        <v>0</v>
      </c>
      <c r="R53" s="22">
        <v>0</v>
      </c>
      <c r="S53" s="22">
        <v>0</v>
      </c>
      <c r="T53" s="22">
        <v>662813</v>
      </c>
      <c r="U53" s="22">
        <v>1403721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226750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5166577</v>
      </c>
    </row>
    <row r="54" spans="1:42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2913763</v>
      </c>
      <c r="O54" s="22">
        <v>2181492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11970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5107225</v>
      </c>
    </row>
    <row r="55" spans="1:42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58995</v>
      </c>
      <c r="J55" s="22">
        <v>0</v>
      </c>
      <c r="K55" s="22">
        <v>0</v>
      </c>
      <c r="L55" s="22">
        <v>0</v>
      </c>
      <c r="M55" s="22">
        <v>0</v>
      </c>
      <c r="N55" s="22">
        <v>1294507</v>
      </c>
      <c r="O55" s="22">
        <v>620952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13121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1987575</v>
      </c>
    </row>
    <row r="56" spans="1:42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9510</v>
      </c>
      <c r="F56" s="22">
        <v>220732</v>
      </c>
      <c r="G56" s="22">
        <v>0</v>
      </c>
      <c r="H56" s="22">
        <v>0</v>
      </c>
      <c r="I56" s="22">
        <v>68087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11778436</v>
      </c>
      <c r="P56" s="22">
        <v>9435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264160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14797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12365157</v>
      </c>
    </row>
    <row r="57" spans="1:42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481874</v>
      </c>
      <c r="G57" s="22">
        <v>0</v>
      </c>
      <c r="H57" s="22">
        <v>0</v>
      </c>
      <c r="I57" s="22">
        <v>1824613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4942491</v>
      </c>
      <c r="P57" s="22">
        <v>0</v>
      </c>
      <c r="Q57" s="22">
        <v>0</v>
      </c>
      <c r="R57" s="22">
        <v>0</v>
      </c>
      <c r="S57" s="22">
        <v>0</v>
      </c>
      <c r="T57" s="22">
        <v>654266</v>
      </c>
      <c r="U57" s="22">
        <v>-1799618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154360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467666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6725652</v>
      </c>
    </row>
    <row r="58" spans="1:42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65990</v>
      </c>
      <c r="G58" s="22">
        <v>0</v>
      </c>
      <c r="H58" s="22">
        <v>0</v>
      </c>
      <c r="I58" s="22">
        <v>37297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149188</v>
      </c>
      <c r="P58" s="22">
        <v>78540</v>
      </c>
      <c r="Q58" s="22">
        <v>0</v>
      </c>
      <c r="R58" s="22">
        <v>0</v>
      </c>
      <c r="S58" s="22">
        <v>0</v>
      </c>
      <c r="T58" s="22">
        <v>23328567</v>
      </c>
      <c r="U58" s="22">
        <v>83940</v>
      </c>
      <c r="V58" s="22">
        <v>0</v>
      </c>
      <c r="W58" s="22">
        <v>1775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23745297</v>
      </c>
    </row>
    <row r="59" spans="1:42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760863</v>
      </c>
      <c r="G59" s="22">
        <v>0</v>
      </c>
      <c r="H59" s="22">
        <v>0</v>
      </c>
      <c r="I59" s="22">
        <v>65276</v>
      </c>
      <c r="J59" s="22">
        <v>0</v>
      </c>
      <c r="K59" s="22">
        <v>0</v>
      </c>
      <c r="L59" s="22">
        <v>0</v>
      </c>
      <c r="M59" s="22">
        <v>0</v>
      </c>
      <c r="N59" s="22">
        <v>701400</v>
      </c>
      <c r="O59" s="22">
        <v>3880653</v>
      </c>
      <c r="P59" s="22">
        <v>0</v>
      </c>
      <c r="Q59" s="22">
        <v>0</v>
      </c>
      <c r="R59" s="22">
        <v>3006492</v>
      </c>
      <c r="S59" s="22">
        <v>0</v>
      </c>
      <c r="T59" s="22">
        <v>83204</v>
      </c>
      <c r="U59" s="22">
        <v>39539</v>
      </c>
      <c r="V59" s="22">
        <v>57566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352247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209083</v>
      </c>
      <c r="AJ59" s="22">
        <v>21113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9177436</v>
      </c>
    </row>
    <row r="60" spans="1:42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532415</v>
      </c>
      <c r="G60" s="22">
        <v>0</v>
      </c>
      <c r="H60" s="22">
        <v>0</v>
      </c>
      <c r="I60" s="22">
        <v>1196776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757707</v>
      </c>
      <c r="P60" s="22">
        <v>0</v>
      </c>
      <c r="Q60" s="22">
        <v>0</v>
      </c>
      <c r="R60" s="22">
        <v>0</v>
      </c>
      <c r="S60" s="22">
        <v>0</v>
      </c>
      <c r="T60" s="22">
        <v>1707924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232235</v>
      </c>
      <c r="AF60" s="22">
        <v>0</v>
      </c>
      <c r="AG60" s="22">
        <v>0</v>
      </c>
      <c r="AH60" s="22">
        <v>0</v>
      </c>
      <c r="AI60" s="22">
        <v>3724356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8151413</v>
      </c>
    </row>
    <row r="61" spans="1:42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1992678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44956</v>
      </c>
      <c r="AD61" s="22">
        <v>72150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2109784</v>
      </c>
    </row>
    <row r="62" spans="1:42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1881509</v>
      </c>
      <c r="G62" s="22">
        <v>0</v>
      </c>
      <c r="H62" s="22">
        <v>0</v>
      </c>
      <c r="I62" s="22">
        <v>23</v>
      </c>
      <c r="J62" s="22">
        <v>88201</v>
      </c>
      <c r="K62" s="22">
        <v>0</v>
      </c>
      <c r="L62" s="22">
        <v>0</v>
      </c>
      <c r="M62" s="22">
        <v>0</v>
      </c>
      <c r="N62" s="22">
        <v>2923181</v>
      </c>
      <c r="O62" s="22">
        <v>5676268</v>
      </c>
      <c r="P62" s="22">
        <v>0</v>
      </c>
      <c r="Q62" s="22">
        <v>0</v>
      </c>
      <c r="R62" s="22">
        <v>54413</v>
      </c>
      <c r="S62" s="22">
        <v>2098652</v>
      </c>
      <c r="T62" s="22">
        <v>737159</v>
      </c>
      <c r="U62" s="22">
        <v>3150178</v>
      </c>
      <c r="V62" s="22">
        <v>169576</v>
      </c>
      <c r="W62" s="22">
        <v>0</v>
      </c>
      <c r="X62" s="22">
        <v>0</v>
      </c>
      <c r="Y62" s="22">
        <v>0</v>
      </c>
      <c r="Z62" s="22">
        <v>0</v>
      </c>
      <c r="AA62" s="22">
        <v>212534</v>
      </c>
      <c r="AB62" s="22">
        <v>57042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2014023</v>
      </c>
      <c r="AJ62" s="22">
        <v>29576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19494116</v>
      </c>
    </row>
    <row r="63" spans="1:42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7708</v>
      </c>
      <c r="G63" s="22">
        <v>0</v>
      </c>
      <c r="H63" s="22">
        <v>0</v>
      </c>
      <c r="I63" s="22">
        <v>68933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634387</v>
      </c>
      <c r="P63" s="22">
        <v>0</v>
      </c>
      <c r="Q63" s="22">
        <v>0</v>
      </c>
      <c r="R63" s="22">
        <v>0</v>
      </c>
      <c r="S63" s="22">
        <v>0</v>
      </c>
      <c r="T63" s="22">
        <v>139854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23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12674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863556</v>
      </c>
    </row>
    <row r="64" spans="1:42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1737087</v>
      </c>
      <c r="P64" s="22">
        <v>116216</v>
      </c>
      <c r="Q64" s="22">
        <v>0</v>
      </c>
      <c r="R64" s="22">
        <v>0</v>
      </c>
      <c r="S64" s="22">
        <v>0</v>
      </c>
      <c r="T64" s="22">
        <v>2785659</v>
      </c>
      <c r="U64" s="22">
        <v>2498244</v>
      </c>
      <c r="V64" s="22">
        <v>183575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37106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7357887</v>
      </c>
    </row>
    <row r="65" spans="1:42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6404368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54728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6459096</v>
      </c>
    </row>
    <row r="66" spans="1:42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359100</v>
      </c>
      <c r="J66" s="22">
        <v>0</v>
      </c>
      <c r="K66" s="22">
        <v>0</v>
      </c>
      <c r="L66" s="22">
        <v>5299</v>
      </c>
      <c r="M66" s="22">
        <v>0</v>
      </c>
      <c r="N66" s="22">
        <v>0</v>
      </c>
      <c r="O66" s="22">
        <v>15051447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112441</v>
      </c>
      <c r="AM66" s="22">
        <v>0</v>
      </c>
      <c r="AN66" s="22">
        <v>0</v>
      </c>
      <c r="AO66" s="22">
        <v>341850</v>
      </c>
      <c r="AP66" s="22">
        <v>15870137</v>
      </c>
    </row>
    <row r="67" spans="1:42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33968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715757</v>
      </c>
      <c r="O67" s="22">
        <v>248941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58579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1057245</v>
      </c>
    </row>
    <row r="68" spans="1:42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271361</v>
      </c>
      <c r="G68" s="22">
        <v>0</v>
      </c>
      <c r="H68" s="22">
        <v>0</v>
      </c>
      <c r="I68" s="22">
        <v>773494</v>
      </c>
      <c r="J68" s="22">
        <v>62015</v>
      </c>
      <c r="K68" s="22">
        <v>0</v>
      </c>
      <c r="L68" s="22">
        <v>210573</v>
      </c>
      <c r="M68" s="22">
        <v>208910</v>
      </c>
      <c r="N68" s="22">
        <v>0</v>
      </c>
      <c r="O68" s="22">
        <v>11160356</v>
      </c>
      <c r="P68" s="22">
        <v>0</v>
      </c>
      <c r="Q68" s="22">
        <v>0</v>
      </c>
      <c r="R68" s="22">
        <v>125592</v>
      </c>
      <c r="S68" s="22">
        <v>5327973</v>
      </c>
      <c r="T68" s="22">
        <v>571381</v>
      </c>
      <c r="U68" s="22">
        <v>147487</v>
      </c>
      <c r="V68" s="22">
        <v>0</v>
      </c>
      <c r="W68" s="22">
        <v>21497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39501</v>
      </c>
      <c r="AD68" s="22">
        <v>0</v>
      </c>
      <c r="AE68" s="22">
        <v>0</v>
      </c>
      <c r="AF68" s="22">
        <v>0</v>
      </c>
      <c r="AG68" s="22">
        <v>47365</v>
      </c>
      <c r="AH68" s="22">
        <v>0</v>
      </c>
      <c r="AI68" s="22">
        <v>0</v>
      </c>
      <c r="AJ68" s="22">
        <v>0</v>
      </c>
      <c r="AK68" s="22">
        <v>0</v>
      </c>
      <c r="AL68" s="22">
        <v>278199</v>
      </c>
      <c r="AM68" s="22">
        <v>0</v>
      </c>
      <c r="AN68" s="22">
        <v>0</v>
      </c>
      <c r="AO68" s="22">
        <v>0</v>
      </c>
      <c r="AP68" s="22">
        <v>19245704</v>
      </c>
    </row>
    <row r="69" spans="1:42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465559</v>
      </c>
      <c r="G69" s="22">
        <v>0</v>
      </c>
      <c r="H69" s="22">
        <v>0</v>
      </c>
      <c r="I69" s="22">
        <v>1098144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15692812</v>
      </c>
      <c r="P69" s="22">
        <v>0</v>
      </c>
      <c r="Q69" s="22">
        <v>0</v>
      </c>
      <c r="R69" s="22">
        <v>10134951</v>
      </c>
      <c r="S69" s="22">
        <v>0</v>
      </c>
      <c r="T69" s="22">
        <v>7387552</v>
      </c>
      <c r="U69" s="22">
        <v>857080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2324203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37960301</v>
      </c>
    </row>
    <row r="70" spans="1:42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2391255</v>
      </c>
      <c r="G70" s="22">
        <v>0</v>
      </c>
      <c r="H70" s="22">
        <v>0</v>
      </c>
      <c r="I70" s="22">
        <v>19334</v>
      </c>
      <c r="J70" s="22">
        <v>0</v>
      </c>
      <c r="K70" s="22">
        <v>0</v>
      </c>
      <c r="L70" s="22">
        <v>0</v>
      </c>
      <c r="M70" s="22">
        <v>0</v>
      </c>
      <c r="N70" s="22">
        <v>185560</v>
      </c>
      <c r="O70" s="22">
        <v>5554082</v>
      </c>
      <c r="P70" s="22">
        <v>0</v>
      </c>
      <c r="Q70" s="22">
        <v>0</v>
      </c>
      <c r="R70" s="22">
        <v>0</v>
      </c>
      <c r="S70" s="22">
        <v>0</v>
      </c>
      <c r="T70" s="22">
        <v>6171378</v>
      </c>
      <c r="U70" s="22">
        <v>8916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22160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305920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14658605</v>
      </c>
    </row>
    <row r="71" spans="1:42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810833</v>
      </c>
      <c r="G71" s="22">
        <v>0</v>
      </c>
      <c r="H71" s="22">
        <v>0</v>
      </c>
      <c r="I71" s="22">
        <v>21963</v>
      </c>
      <c r="J71" s="22">
        <v>0</v>
      </c>
      <c r="K71" s="22">
        <v>0</v>
      </c>
      <c r="L71" s="22">
        <v>69568</v>
      </c>
      <c r="M71" s="22">
        <v>0</v>
      </c>
      <c r="N71" s="22">
        <v>0</v>
      </c>
      <c r="O71" s="22">
        <v>1585315</v>
      </c>
      <c r="P71" s="22">
        <v>0</v>
      </c>
      <c r="Q71" s="22">
        <v>0</v>
      </c>
      <c r="R71" s="22">
        <v>0</v>
      </c>
      <c r="S71" s="22">
        <v>0</v>
      </c>
      <c r="T71" s="22">
        <v>110715</v>
      </c>
      <c r="U71" s="22">
        <v>0</v>
      </c>
      <c r="V71" s="22">
        <v>747781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6816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90308</v>
      </c>
      <c r="AN71" s="22">
        <v>0</v>
      </c>
      <c r="AO71" s="22">
        <v>0</v>
      </c>
      <c r="AP71" s="22">
        <v>3443299</v>
      </c>
    </row>
    <row r="72" spans="1:42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81861</v>
      </c>
      <c r="P72" s="22">
        <v>0</v>
      </c>
      <c r="Q72" s="22">
        <v>0</v>
      </c>
      <c r="R72" s="22">
        <v>183899</v>
      </c>
      <c r="S72" s="22">
        <v>0</v>
      </c>
      <c r="T72" s="22">
        <v>0</v>
      </c>
      <c r="U72" s="22">
        <v>60195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90386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5020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421361</v>
      </c>
    </row>
    <row r="73" spans="1:42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469904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4723228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5193132</v>
      </c>
    </row>
    <row r="74" spans="1:42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415547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4258050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43452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51546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228288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4996883</v>
      </c>
    </row>
    <row r="75" spans="1:42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304319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739946</v>
      </c>
      <c r="P75" s="22">
        <v>0</v>
      </c>
      <c r="Q75" s="22">
        <v>0</v>
      </c>
      <c r="R75" s="22">
        <v>0</v>
      </c>
      <c r="S75" s="22">
        <v>0</v>
      </c>
      <c r="T75" s="22">
        <v>340438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49500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78013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1512216</v>
      </c>
    </row>
    <row r="76" spans="1:42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91738</v>
      </c>
      <c r="G76" s="22">
        <v>0</v>
      </c>
      <c r="H76" s="22">
        <v>0</v>
      </c>
      <c r="I76" s="22">
        <v>9500</v>
      </c>
      <c r="J76" s="22">
        <v>0</v>
      </c>
      <c r="K76" s="22">
        <v>0</v>
      </c>
      <c r="L76" s="22">
        <v>500</v>
      </c>
      <c r="M76" s="22">
        <v>0</v>
      </c>
      <c r="N76" s="22">
        <v>0</v>
      </c>
      <c r="O76" s="22">
        <v>2278782</v>
      </c>
      <c r="P76" s="22">
        <v>0</v>
      </c>
      <c r="Q76" s="22">
        <v>0</v>
      </c>
      <c r="R76" s="22">
        <v>0</v>
      </c>
      <c r="S76" s="22">
        <v>0</v>
      </c>
      <c r="T76" s="22">
        <v>1103519</v>
      </c>
      <c r="U76" s="22">
        <v>32429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21506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3537974</v>
      </c>
    </row>
    <row r="77" spans="1:42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5495384</v>
      </c>
      <c r="G77" s="22">
        <v>0</v>
      </c>
      <c r="H77" s="22">
        <v>0</v>
      </c>
      <c r="I77" s="22">
        <v>1045370</v>
      </c>
      <c r="J77" s="22">
        <v>0</v>
      </c>
      <c r="K77" s="22">
        <v>0</v>
      </c>
      <c r="L77" s="22">
        <v>75402</v>
      </c>
      <c r="M77" s="22">
        <v>0</v>
      </c>
      <c r="N77" s="22">
        <v>237423</v>
      </c>
      <c r="O77" s="22">
        <v>51786395</v>
      </c>
      <c r="P77" s="22">
        <v>0</v>
      </c>
      <c r="Q77" s="22">
        <v>0</v>
      </c>
      <c r="R77" s="22">
        <v>3956450</v>
      </c>
      <c r="S77" s="22">
        <v>0</v>
      </c>
      <c r="T77" s="22">
        <v>1855016</v>
      </c>
      <c r="U77" s="22">
        <v>258229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336655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47758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65094082</v>
      </c>
    </row>
    <row r="78" spans="1:42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106054</v>
      </c>
      <c r="G78" s="22">
        <v>0</v>
      </c>
      <c r="H78" s="22">
        <v>0</v>
      </c>
      <c r="I78" s="22">
        <v>154268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4900410</v>
      </c>
      <c r="P78" s="22">
        <v>0</v>
      </c>
      <c r="Q78" s="22">
        <v>0</v>
      </c>
      <c r="R78" s="22">
        <v>1595762</v>
      </c>
      <c r="S78" s="22">
        <v>0</v>
      </c>
      <c r="T78" s="22">
        <v>0</v>
      </c>
      <c r="U78" s="22">
        <v>0</v>
      </c>
      <c r="V78" s="22">
        <v>177350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193856</v>
      </c>
      <c r="AD78" s="22">
        <v>0</v>
      </c>
      <c r="AE78" s="22">
        <v>0</v>
      </c>
      <c r="AF78" s="22">
        <v>0</v>
      </c>
      <c r="AG78" s="22">
        <v>14477</v>
      </c>
      <c r="AH78" s="22">
        <v>0</v>
      </c>
      <c r="AI78" s="22">
        <v>547093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7689270</v>
      </c>
    </row>
    <row r="79" spans="1:42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130841</v>
      </c>
      <c r="G79" s="22">
        <v>0</v>
      </c>
      <c r="H79" s="22">
        <v>0</v>
      </c>
      <c r="I79" s="22">
        <v>9195</v>
      </c>
      <c r="J79" s="22">
        <v>1172</v>
      </c>
      <c r="K79" s="22">
        <v>0</v>
      </c>
      <c r="L79" s="22">
        <v>0</v>
      </c>
      <c r="M79" s="22">
        <v>0</v>
      </c>
      <c r="N79" s="22">
        <v>0</v>
      </c>
      <c r="O79" s="22">
        <v>29388</v>
      </c>
      <c r="P79" s="22">
        <v>0</v>
      </c>
      <c r="Q79" s="22">
        <v>0</v>
      </c>
      <c r="R79" s="22">
        <v>0</v>
      </c>
      <c r="S79" s="22">
        <v>0</v>
      </c>
      <c r="T79" s="22">
        <v>81811</v>
      </c>
      <c r="U79" s="22">
        <v>47588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238604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25038</v>
      </c>
      <c r="AI79" s="22">
        <v>0</v>
      </c>
      <c r="AJ79" s="22">
        <v>0</v>
      </c>
      <c r="AK79" s="22">
        <v>0</v>
      </c>
      <c r="AL79" s="22">
        <v>0</v>
      </c>
      <c r="AM79" s="22">
        <v>291643</v>
      </c>
      <c r="AN79" s="22">
        <v>0</v>
      </c>
      <c r="AO79" s="22">
        <v>0</v>
      </c>
      <c r="AP79" s="22">
        <v>855280</v>
      </c>
    </row>
    <row r="80" spans="1:42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1673900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6250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62037</v>
      </c>
      <c r="AJ80" s="22">
        <v>0</v>
      </c>
      <c r="AK80" s="22">
        <v>0</v>
      </c>
      <c r="AL80" s="22">
        <v>0</v>
      </c>
      <c r="AM80" s="22">
        <v>9258</v>
      </c>
      <c r="AN80" s="22">
        <v>0</v>
      </c>
      <c r="AO80" s="22">
        <v>0</v>
      </c>
      <c r="AP80" s="22">
        <v>1751445</v>
      </c>
    </row>
    <row r="81" spans="1:42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2246802</v>
      </c>
      <c r="O81" s="22">
        <v>8169276</v>
      </c>
      <c r="P81" s="22">
        <v>0</v>
      </c>
      <c r="Q81" s="22">
        <v>0</v>
      </c>
      <c r="R81" s="22">
        <v>32218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1466982</v>
      </c>
      <c r="AN81" s="22">
        <v>0</v>
      </c>
      <c r="AO81" s="22">
        <v>0</v>
      </c>
      <c r="AP81" s="22">
        <v>11915278</v>
      </c>
    </row>
    <row r="82" spans="1:42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34368</v>
      </c>
      <c r="G82" s="22">
        <v>2498984</v>
      </c>
      <c r="H82" s="22">
        <v>0</v>
      </c>
      <c r="I82" s="22">
        <v>747784</v>
      </c>
      <c r="J82" s="22">
        <v>0</v>
      </c>
      <c r="K82" s="22">
        <v>0</v>
      </c>
      <c r="L82" s="22">
        <v>0</v>
      </c>
      <c r="M82" s="22">
        <v>0</v>
      </c>
      <c r="N82" s="22">
        <v>49476</v>
      </c>
      <c r="O82" s="22">
        <v>3187662</v>
      </c>
      <c r="P82" s="22">
        <v>0</v>
      </c>
      <c r="Q82" s="22">
        <v>0</v>
      </c>
      <c r="R82" s="22">
        <v>3039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6521313</v>
      </c>
    </row>
    <row r="83" spans="1:42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17226</v>
      </c>
      <c r="G83" s="22">
        <v>0</v>
      </c>
      <c r="H83" s="22">
        <v>0</v>
      </c>
      <c r="I83" s="22">
        <v>624065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6498818</v>
      </c>
      <c r="P83" s="22">
        <v>0</v>
      </c>
      <c r="Q83" s="22">
        <v>0</v>
      </c>
      <c r="R83" s="22">
        <v>0</v>
      </c>
      <c r="S83" s="22">
        <v>2367107</v>
      </c>
      <c r="T83" s="22">
        <v>9018</v>
      </c>
      <c r="U83" s="22">
        <v>33389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7210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9556833</v>
      </c>
    </row>
    <row r="84" spans="1:42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792095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8000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417457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1217552</v>
      </c>
    </row>
    <row r="85" spans="1:42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283033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134631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417664</v>
      </c>
    </row>
    <row r="86" spans="1:42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19000</v>
      </c>
      <c r="G86" s="22">
        <v>0</v>
      </c>
      <c r="H86" s="22">
        <v>0</v>
      </c>
      <c r="I86" s="22">
        <v>392215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11272987</v>
      </c>
      <c r="P86" s="22">
        <v>0</v>
      </c>
      <c r="Q86" s="22">
        <v>0</v>
      </c>
      <c r="R86" s="22">
        <v>1781535</v>
      </c>
      <c r="S86" s="22">
        <v>656315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14122052</v>
      </c>
    </row>
    <row r="87" spans="1:42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329144</v>
      </c>
      <c r="G87" s="22">
        <v>0</v>
      </c>
      <c r="H87" s="22">
        <v>0</v>
      </c>
      <c r="I87" s="22">
        <v>221005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10883183</v>
      </c>
      <c r="P87" s="22">
        <v>0</v>
      </c>
      <c r="Q87" s="22">
        <v>0</v>
      </c>
      <c r="R87" s="22">
        <v>0</v>
      </c>
      <c r="S87" s="22">
        <v>0</v>
      </c>
      <c r="T87" s="22">
        <v>844701</v>
      </c>
      <c r="U87" s="22">
        <v>10757</v>
      </c>
      <c r="V87" s="22">
        <v>0</v>
      </c>
      <c r="W87" s="22">
        <v>0</v>
      </c>
      <c r="X87" s="22">
        <v>0</v>
      </c>
      <c r="Y87" s="22">
        <v>0</v>
      </c>
      <c r="Z87" s="22">
        <v>15160</v>
      </c>
      <c r="AA87" s="22">
        <v>0</v>
      </c>
      <c r="AB87" s="22">
        <v>0</v>
      </c>
      <c r="AC87" s="22">
        <v>390963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12694913</v>
      </c>
    </row>
    <row r="88" spans="1:42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106126</v>
      </c>
      <c r="G88" s="22">
        <v>0</v>
      </c>
      <c r="H88" s="22">
        <v>0</v>
      </c>
      <c r="I88" s="22">
        <v>592677</v>
      </c>
      <c r="J88" s="22">
        <v>0</v>
      </c>
      <c r="K88" s="22">
        <v>0</v>
      </c>
      <c r="L88" s="22">
        <v>0</v>
      </c>
      <c r="M88" s="22">
        <v>78760</v>
      </c>
      <c r="N88" s="22">
        <v>1245313</v>
      </c>
      <c r="O88" s="22">
        <v>1380101</v>
      </c>
      <c r="P88" s="22">
        <v>97520</v>
      </c>
      <c r="Q88" s="22">
        <v>0</v>
      </c>
      <c r="R88" s="22">
        <v>0</v>
      </c>
      <c r="S88" s="22">
        <v>1508908</v>
      </c>
      <c r="T88" s="22">
        <v>0</v>
      </c>
      <c r="U88" s="22">
        <v>427769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45676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5482850</v>
      </c>
    </row>
    <row r="89" spans="1:42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0</v>
      </c>
      <c r="G89" s="22">
        <v>0</v>
      </c>
      <c r="H89" s="22">
        <v>0</v>
      </c>
      <c r="I89" s="22">
        <v>67250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1164587</v>
      </c>
      <c r="P89" s="22">
        <v>34436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1266273</v>
      </c>
    </row>
    <row r="90" spans="1:42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357884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13714568</v>
      </c>
      <c r="P90" s="22">
        <v>0</v>
      </c>
      <c r="Q90" s="22">
        <v>0</v>
      </c>
      <c r="R90" s="22">
        <v>0</v>
      </c>
      <c r="S90" s="22">
        <v>0</v>
      </c>
      <c r="T90" s="22">
        <v>192470</v>
      </c>
      <c r="U90" s="22">
        <v>422545</v>
      </c>
      <c r="V90" s="22">
        <v>1350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41266</v>
      </c>
      <c r="AD90" s="22">
        <v>0</v>
      </c>
      <c r="AE90" s="22">
        <v>0</v>
      </c>
      <c r="AF90" s="22">
        <v>0</v>
      </c>
      <c r="AG90" s="22">
        <v>0</v>
      </c>
      <c r="AH90" s="22">
        <v>155860</v>
      </c>
      <c r="AI90" s="22">
        <v>730359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15616302</v>
      </c>
    </row>
    <row r="91" spans="1:42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9150</v>
      </c>
      <c r="G91" s="22">
        <v>0</v>
      </c>
      <c r="H91" s="22">
        <v>0</v>
      </c>
      <c r="I91" s="22">
        <v>55500</v>
      </c>
      <c r="J91" s="22">
        <v>0</v>
      </c>
      <c r="K91" s="22">
        <v>0</v>
      </c>
      <c r="L91" s="22">
        <v>10360</v>
      </c>
      <c r="M91" s="22">
        <v>0</v>
      </c>
      <c r="N91" s="22">
        <v>0</v>
      </c>
      <c r="O91" s="22">
        <v>341177</v>
      </c>
      <c r="P91" s="22">
        <v>0</v>
      </c>
      <c r="Q91" s="22">
        <v>0</v>
      </c>
      <c r="R91" s="22">
        <v>0</v>
      </c>
      <c r="S91" s="22">
        <v>0</v>
      </c>
      <c r="T91" s="22">
        <v>102540</v>
      </c>
      <c r="U91" s="22">
        <v>209614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64599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792940</v>
      </c>
    </row>
    <row r="92" spans="1:42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174522</v>
      </c>
      <c r="G92" s="22">
        <v>0</v>
      </c>
      <c r="H92" s="22">
        <v>0</v>
      </c>
      <c r="I92" s="22">
        <v>145196</v>
      </c>
      <c r="J92" s="22">
        <v>0</v>
      </c>
      <c r="K92" s="22">
        <v>0</v>
      </c>
      <c r="L92" s="22">
        <v>47387</v>
      </c>
      <c r="M92" s="22">
        <v>0</v>
      </c>
      <c r="N92" s="22">
        <v>234060</v>
      </c>
      <c r="O92" s="22">
        <v>2781513</v>
      </c>
      <c r="P92" s="22">
        <v>0</v>
      </c>
      <c r="Q92" s="22">
        <v>0</v>
      </c>
      <c r="R92" s="22">
        <v>352335</v>
      </c>
      <c r="S92" s="22">
        <v>0</v>
      </c>
      <c r="T92" s="22">
        <v>2692712</v>
      </c>
      <c r="U92" s="22">
        <v>1971346</v>
      </c>
      <c r="V92" s="22">
        <v>349247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4420939</v>
      </c>
      <c r="AF92" s="22">
        <v>0</v>
      </c>
      <c r="AG92" s="22">
        <v>0</v>
      </c>
      <c r="AH92" s="22">
        <v>0</v>
      </c>
      <c r="AI92" s="22">
        <v>2653578</v>
      </c>
      <c r="AJ92" s="22">
        <v>9891</v>
      </c>
      <c r="AK92" s="22">
        <v>0</v>
      </c>
      <c r="AL92" s="22">
        <v>4623232</v>
      </c>
      <c r="AM92" s="22">
        <v>0</v>
      </c>
      <c r="AN92" s="22">
        <v>0</v>
      </c>
      <c r="AO92" s="22">
        <v>0</v>
      </c>
      <c r="AP92" s="22">
        <v>20455958</v>
      </c>
    </row>
    <row r="93" spans="1:42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33501</v>
      </c>
      <c r="G93" s="22">
        <v>0</v>
      </c>
      <c r="H93" s="22">
        <v>0</v>
      </c>
      <c r="I93" s="22">
        <v>32130</v>
      </c>
      <c r="J93" s="22">
        <v>0</v>
      </c>
      <c r="K93" s="22">
        <v>0</v>
      </c>
      <c r="L93" s="22">
        <v>2975</v>
      </c>
      <c r="M93" s="22">
        <v>0</v>
      </c>
      <c r="N93" s="22">
        <v>397895</v>
      </c>
      <c r="O93" s="22">
        <v>95560</v>
      </c>
      <c r="P93" s="22">
        <v>11776</v>
      </c>
      <c r="Q93" s="22">
        <v>0</v>
      </c>
      <c r="R93" s="22">
        <v>0</v>
      </c>
      <c r="S93" s="22">
        <v>0</v>
      </c>
      <c r="T93" s="22">
        <v>1802735</v>
      </c>
      <c r="U93" s="22">
        <v>61391</v>
      </c>
      <c r="V93" s="22">
        <v>506411</v>
      </c>
      <c r="W93" s="22">
        <v>0</v>
      </c>
      <c r="X93" s="22">
        <v>0</v>
      </c>
      <c r="Y93" s="22">
        <v>0</v>
      </c>
      <c r="Z93" s="22">
        <v>51316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2453034</v>
      </c>
      <c r="AJ93" s="22">
        <v>14312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5463036</v>
      </c>
    </row>
    <row r="94" spans="1:42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8334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14000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31091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53425</v>
      </c>
    </row>
    <row r="95" spans="1:42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10250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32844</v>
      </c>
      <c r="P95" s="22">
        <v>0</v>
      </c>
      <c r="Q95" s="22">
        <v>0</v>
      </c>
      <c r="R95" s="22">
        <v>0</v>
      </c>
      <c r="S95" s="22">
        <v>0</v>
      </c>
      <c r="T95" s="22">
        <v>3787</v>
      </c>
      <c r="U95" s="22">
        <v>1825447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77664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1949992</v>
      </c>
    </row>
    <row r="96" spans="1:42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26090</v>
      </c>
      <c r="G96" s="22">
        <v>0</v>
      </c>
      <c r="H96" s="22">
        <v>0</v>
      </c>
      <c r="I96" s="22">
        <v>1818695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1250903</v>
      </c>
      <c r="P96" s="22">
        <v>0</v>
      </c>
      <c r="Q96" s="22">
        <v>0</v>
      </c>
      <c r="R96" s="22">
        <v>0</v>
      </c>
      <c r="S96" s="22">
        <v>0</v>
      </c>
      <c r="T96" s="22">
        <v>111659</v>
      </c>
      <c r="U96" s="22">
        <v>2434469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198663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5840479</v>
      </c>
    </row>
    <row r="97" spans="1:42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63359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70487</v>
      </c>
      <c r="O97" s="22">
        <v>176133</v>
      </c>
      <c r="P97" s="22">
        <v>0</v>
      </c>
      <c r="Q97" s="22">
        <v>0</v>
      </c>
      <c r="R97" s="22">
        <v>0</v>
      </c>
      <c r="S97" s="22">
        <v>0</v>
      </c>
      <c r="T97" s="22">
        <v>45056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355035</v>
      </c>
    </row>
    <row r="98" spans="1:42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1603414</v>
      </c>
      <c r="G98" s="22">
        <v>4926111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667451</v>
      </c>
      <c r="P98" s="22">
        <v>0</v>
      </c>
      <c r="Q98" s="22">
        <v>0</v>
      </c>
      <c r="R98" s="22">
        <v>0</v>
      </c>
      <c r="S98" s="22">
        <v>247319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580997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8025292</v>
      </c>
    </row>
    <row r="99" spans="1:42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140710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613900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14570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769180</v>
      </c>
    </row>
    <row r="100" spans="1:42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18696</v>
      </c>
      <c r="G100" s="22">
        <v>0</v>
      </c>
      <c r="H100" s="22">
        <v>0</v>
      </c>
      <c r="I100" s="22">
        <v>521854</v>
      </c>
      <c r="J100" s="22">
        <v>0</v>
      </c>
      <c r="K100" s="22">
        <v>0</v>
      </c>
      <c r="L100" s="22">
        <v>57946</v>
      </c>
      <c r="M100" s="22">
        <v>0</v>
      </c>
      <c r="N100" s="22">
        <v>0</v>
      </c>
      <c r="O100" s="22">
        <v>4627190</v>
      </c>
      <c r="P100" s="22">
        <v>0</v>
      </c>
      <c r="Q100" s="22">
        <v>0</v>
      </c>
      <c r="R100" s="22">
        <v>187966</v>
      </c>
      <c r="S100" s="22">
        <v>0</v>
      </c>
      <c r="T100" s="22">
        <v>1177598</v>
      </c>
      <c r="U100" s="22">
        <v>1103110</v>
      </c>
      <c r="V100" s="22">
        <v>325171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14848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1153434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9187813</v>
      </c>
    </row>
    <row r="101" spans="1:42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97986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51916</v>
      </c>
      <c r="O101" s="22">
        <v>409501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350808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7650</v>
      </c>
      <c r="AH101" s="22">
        <v>0</v>
      </c>
      <c r="AI101" s="22">
        <v>546592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1464453</v>
      </c>
    </row>
    <row r="102" spans="1:42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14500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50949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30462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95911</v>
      </c>
    </row>
    <row r="103" spans="1:42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182500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15443</v>
      </c>
      <c r="U103" s="22">
        <v>16289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136145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350377</v>
      </c>
    </row>
    <row r="104" spans="1:42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98962</v>
      </c>
      <c r="G104" s="22">
        <v>0</v>
      </c>
      <c r="H104" s="22">
        <v>0</v>
      </c>
      <c r="I104" s="22">
        <v>675058</v>
      </c>
      <c r="J104" s="22">
        <v>0</v>
      </c>
      <c r="K104" s="22">
        <v>0</v>
      </c>
      <c r="L104" s="22">
        <v>65566</v>
      </c>
      <c r="M104" s="22">
        <v>0</v>
      </c>
      <c r="N104" s="22">
        <v>0</v>
      </c>
      <c r="O104" s="22">
        <v>1100295</v>
      </c>
      <c r="P104" s="22">
        <v>0</v>
      </c>
      <c r="Q104" s="22">
        <v>183329</v>
      </c>
      <c r="R104" s="22">
        <v>13120</v>
      </c>
      <c r="S104" s="22">
        <v>0</v>
      </c>
      <c r="T104" s="22">
        <v>302224</v>
      </c>
      <c r="U104" s="22">
        <v>121990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313775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2874319</v>
      </c>
    </row>
    <row r="105" spans="1:42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25700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511783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59074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34226</v>
      </c>
      <c r="AI105" s="22">
        <v>0</v>
      </c>
      <c r="AJ105" s="22">
        <v>5866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636649</v>
      </c>
    </row>
    <row r="106" spans="1:42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149911</v>
      </c>
      <c r="G106" s="22">
        <v>0</v>
      </c>
      <c r="H106" s="22">
        <v>0</v>
      </c>
      <c r="I106" s="22">
        <v>7555533</v>
      </c>
      <c r="J106" s="22">
        <v>0</v>
      </c>
      <c r="K106" s="22">
        <v>0</v>
      </c>
      <c r="L106" s="22">
        <v>7991</v>
      </c>
      <c r="M106" s="22">
        <v>0</v>
      </c>
      <c r="N106" s="22">
        <v>46029</v>
      </c>
      <c r="O106" s="22">
        <v>2835267</v>
      </c>
      <c r="P106" s="22">
        <v>0</v>
      </c>
      <c r="Q106" s="22">
        <v>0</v>
      </c>
      <c r="R106" s="22">
        <v>5546081</v>
      </c>
      <c r="S106" s="22">
        <v>17834</v>
      </c>
      <c r="T106" s="22">
        <v>1818987</v>
      </c>
      <c r="U106" s="22">
        <v>866758</v>
      </c>
      <c r="V106" s="22">
        <v>273193</v>
      </c>
      <c r="W106" s="22">
        <v>0</v>
      </c>
      <c r="X106" s="22">
        <v>0</v>
      </c>
      <c r="Y106" s="22">
        <v>0</v>
      </c>
      <c r="Z106" s="22">
        <v>71006</v>
      </c>
      <c r="AA106" s="22">
        <v>0</v>
      </c>
      <c r="AB106" s="22">
        <v>0</v>
      </c>
      <c r="AC106" s="22">
        <v>0</v>
      </c>
      <c r="AD106" s="22">
        <v>0</v>
      </c>
      <c r="AE106" s="22">
        <v>41402</v>
      </c>
      <c r="AF106" s="22">
        <v>0</v>
      </c>
      <c r="AG106" s="22">
        <v>0</v>
      </c>
      <c r="AH106" s="22">
        <v>0</v>
      </c>
      <c r="AI106" s="22">
        <v>1257981</v>
      </c>
      <c r="AJ106" s="22">
        <v>194129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20682102</v>
      </c>
    </row>
    <row r="107" spans="1:42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180884</v>
      </c>
      <c r="O107" s="22">
        <v>496936</v>
      </c>
      <c r="P107" s="22">
        <v>0</v>
      </c>
      <c r="Q107" s="22">
        <v>0</v>
      </c>
      <c r="R107" s="22">
        <v>6028</v>
      </c>
      <c r="S107" s="22">
        <v>0</v>
      </c>
      <c r="T107" s="22">
        <v>13868</v>
      </c>
      <c r="U107" s="22">
        <v>671098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678521</v>
      </c>
      <c r="AJ107" s="22">
        <v>20492</v>
      </c>
      <c r="AK107" s="22">
        <v>0</v>
      </c>
      <c r="AL107" s="22">
        <v>0</v>
      </c>
      <c r="AM107" s="22">
        <v>0</v>
      </c>
      <c r="AN107" s="22">
        <v>350115</v>
      </c>
      <c r="AO107" s="22">
        <v>0</v>
      </c>
      <c r="AP107" s="22">
        <v>2417942</v>
      </c>
    </row>
    <row r="108" spans="1:42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280275</v>
      </c>
      <c r="G108" s="22">
        <v>0</v>
      </c>
      <c r="H108" s="22">
        <v>0</v>
      </c>
      <c r="I108" s="22">
        <v>2498248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216093</v>
      </c>
      <c r="P108" s="22">
        <v>0</v>
      </c>
      <c r="Q108" s="22">
        <v>0</v>
      </c>
      <c r="R108" s="22">
        <v>0</v>
      </c>
      <c r="S108" s="22">
        <v>0</v>
      </c>
      <c r="T108" s="22">
        <v>300765</v>
      </c>
      <c r="U108" s="22">
        <v>156872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45715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227566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3725534</v>
      </c>
    </row>
    <row r="109" spans="1:42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54265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69011</v>
      </c>
      <c r="P109" s="22">
        <v>0</v>
      </c>
      <c r="Q109" s="22">
        <v>0</v>
      </c>
      <c r="R109" s="22">
        <v>0</v>
      </c>
      <c r="S109" s="22">
        <v>0</v>
      </c>
      <c r="T109" s="22">
        <v>65651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241498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430425</v>
      </c>
    </row>
    <row r="110" spans="1:42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1976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838890</v>
      </c>
      <c r="P110" s="22">
        <v>0</v>
      </c>
      <c r="Q110" s="22">
        <v>0</v>
      </c>
      <c r="R110" s="22">
        <v>343283</v>
      </c>
      <c r="S110" s="22">
        <v>0</v>
      </c>
      <c r="T110" s="22">
        <v>249455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599034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2032638</v>
      </c>
    </row>
    <row r="111" spans="1:42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6957863</v>
      </c>
      <c r="G111" s="22">
        <v>0</v>
      </c>
      <c r="H111" s="22">
        <v>0</v>
      </c>
      <c r="I111" s="22">
        <v>60780</v>
      </c>
      <c r="J111" s="22">
        <v>0</v>
      </c>
      <c r="K111" s="22">
        <v>0</v>
      </c>
      <c r="L111" s="22">
        <v>0</v>
      </c>
      <c r="M111" s="22">
        <v>0</v>
      </c>
      <c r="N111" s="22">
        <v>202353</v>
      </c>
      <c r="O111" s="22">
        <v>1561719</v>
      </c>
      <c r="P111" s="22">
        <v>0</v>
      </c>
      <c r="Q111" s="22">
        <v>0</v>
      </c>
      <c r="R111" s="22">
        <v>407013</v>
      </c>
      <c r="S111" s="22">
        <v>0</v>
      </c>
      <c r="T111" s="22">
        <v>640743</v>
      </c>
      <c r="U111" s="22">
        <v>12339182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101083</v>
      </c>
      <c r="AI111" s="22">
        <v>5640845</v>
      </c>
      <c r="AJ111" s="22">
        <v>294960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28206541</v>
      </c>
    </row>
    <row r="112" spans="1:42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197476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2497521</v>
      </c>
      <c r="P112" s="22">
        <v>0</v>
      </c>
      <c r="Q112" s="22">
        <v>0</v>
      </c>
      <c r="R112" s="22">
        <v>0</v>
      </c>
      <c r="S112" s="22">
        <v>0</v>
      </c>
      <c r="T112" s="22">
        <v>179158</v>
      </c>
      <c r="U112" s="22">
        <v>159804</v>
      </c>
      <c r="V112" s="22">
        <v>305551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143288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3482798</v>
      </c>
    </row>
    <row r="113" spans="1:42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2991824</v>
      </c>
      <c r="G113" s="22">
        <v>0</v>
      </c>
      <c r="H113" s="22">
        <v>13892268</v>
      </c>
      <c r="I113" s="22">
        <v>2272674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17661670</v>
      </c>
      <c r="P113" s="22">
        <v>0</v>
      </c>
      <c r="Q113" s="22">
        <v>0</v>
      </c>
      <c r="R113" s="22">
        <v>289823</v>
      </c>
      <c r="S113" s="22">
        <v>0</v>
      </c>
      <c r="T113" s="22">
        <v>5774325</v>
      </c>
      <c r="U113" s="22">
        <v>4494731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577460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47954775</v>
      </c>
    </row>
    <row r="114" spans="1:42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193524</v>
      </c>
      <c r="G114" s="22">
        <v>0</v>
      </c>
      <c r="H114" s="22">
        <v>0</v>
      </c>
      <c r="I114" s="22">
        <v>2131</v>
      </c>
      <c r="J114" s="22">
        <v>0</v>
      </c>
      <c r="K114" s="22">
        <v>0</v>
      </c>
      <c r="L114" s="22">
        <v>0</v>
      </c>
      <c r="M114" s="22">
        <v>0</v>
      </c>
      <c r="N114" s="22">
        <v>103308</v>
      </c>
      <c r="O114" s="22">
        <v>32567</v>
      </c>
      <c r="P114" s="22">
        <v>0</v>
      </c>
      <c r="Q114" s="22">
        <v>0</v>
      </c>
      <c r="R114" s="22">
        <v>0</v>
      </c>
      <c r="S114" s="22">
        <v>0</v>
      </c>
      <c r="T114" s="22">
        <v>29007</v>
      </c>
      <c r="U114" s="22">
        <v>15600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94190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470327</v>
      </c>
    </row>
    <row r="115" spans="1:42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11942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69987</v>
      </c>
      <c r="P115" s="22">
        <v>0</v>
      </c>
      <c r="Q115" s="22">
        <v>0</v>
      </c>
      <c r="R115" s="22">
        <v>0</v>
      </c>
      <c r="S115" s="22">
        <v>0</v>
      </c>
      <c r="T115" s="22">
        <v>457988</v>
      </c>
      <c r="U115" s="22">
        <v>761920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281535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1583372</v>
      </c>
    </row>
    <row r="116" spans="1:42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67102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965275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1032377</v>
      </c>
    </row>
    <row r="117" spans="1:42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37135</v>
      </c>
      <c r="J117" s="22">
        <v>0</v>
      </c>
      <c r="K117" s="22">
        <v>0</v>
      </c>
      <c r="L117" s="22">
        <v>0</v>
      </c>
      <c r="M117" s="22">
        <v>0</v>
      </c>
      <c r="N117" s="22">
        <v>181652</v>
      </c>
      <c r="O117" s="22">
        <v>14500</v>
      </c>
      <c r="P117" s="22">
        <v>0</v>
      </c>
      <c r="Q117" s="22">
        <v>0</v>
      </c>
      <c r="R117" s="22">
        <v>0</v>
      </c>
      <c r="S117" s="22">
        <v>95803</v>
      </c>
      <c r="T117" s="22">
        <v>88549</v>
      </c>
      <c r="U117" s="22">
        <v>172406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90939</v>
      </c>
      <c r="AJ117" s="22">
        <v>0</v>
      </c>
      <c r="AK117" s="22">
        <v>0</v>
      </c>
      <c r="AL117" s="22">
        <v>1342736</v>
      </c>
      <c r="AM117" s="22">
        <v>104092</v>
      </c>
      <c r="AN117" s="22">
        <v>0</v>
      </c>
      <c r="AO117" s="22">
        <v>0</v>
      </c>
      <c r="AP117" s="22">
        <v>2127812</v>
      </c>
    </row>
    <row r="118" spans="1:42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58850</v>
      </c>
      <c r="G118" s="22">
        <v>0</v>
      </c>
      <c r="H118" s="22">
        <v>79550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2197254</v>
      </c>
      <c r="P118" s="22">
        <v>0</v>
      </c>
      <c r="Q118" s="22">
        <v>0</v>
      </c>
      <c r="R118" s="22">
        <v>72619</v>
      </c>
      <c r="S118" s="22">
        <v>0</v>
      </c>
      <c r="T118" s="22">
        <v>20900</v>
      </c>
      <c r="U118" s="22">
        <v>56148</v>
      </c>
      <c r="V118" s="22">
        <v>0</v>
      </c>
      <c r="W118" s="22">
        <v>0</v>
      </c>
      <c r="X118" s="22">
        <v>0</v>
      </c>
      <c r="Y118" s="22">
        <v>0</v>
      </c>
      <c r="Z118" s="22">
        <v>18436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95475</v>
      </c>
      <c r="AJ118" s="22">
        <v>23277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2622509</v>
      </c>
    </row>
    <row r="119" spans="1:42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53820</v>
      </c>
      <c r="G119" s="22">
        <v>0</v>
      </c>
      <c r="H119" s="22">
        <v>0</v>
      </c>
      <c r="I119" s="22">
        <v>70632</v>
      </c>
      <c r="J119" s="22">
        <v>0</v>
      </c>
      <c r="K119" s="22">
        <v>0</v>
      </c>
      <c r="L119" s="22">
        <v>0</v>
      </c>
      <c r="M119" s="22">
        <v>0</v>
      </c>
      <c r="N119" s="22">
        <v>911567</v>
      </c>
      <c r="O119" s="22">
        <v>133407</v>
      </c>
      <c r="P119" s="22">
        <v>0</v>
      </c>
      <c r="Q119" s="22">
        <v>0</v>
      </c>
      <c r="R119" s="22">
        <v>0</v>
      </c>
      <c r="S119" s="22">
        <v>0</v>
      </c>
      <c r="T119" s="22">
        <v>70346</v>
      </c>
      <c r="U119" s="22">
        <v>1210573</v>
      </c>
      <c r="V119" s="22">
        <v>120495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25516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13264327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15860683</v>
      </c>
    </row>
    <row r="120" spans="1:42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98595</v>
      </c>
      <c r="G120" s="22">
        <v>72808</v>
      </c>
      <c r="H120" s="22">
        <v>0</v>
      </c>
      <c r="I120" s="22">
        <v>98278</v>
      </c>
      <c r="J120" s="22">
        <v>0</v>
      </c>
      <c r="K120" s="22">
        <v>0</v>
      </c>
      <c r="L120" s="22">
        <v>49431</v>
      </c>
      <c r="M120" s="22">
        <v>92532</v>
      </c>
      <c r="N120" s="22">
        <v>4352087</v>
      </c>
      <c r="O120" s="22">
        <v>1410095</v>
      </c>
      <c r="P120" s="22">
        <v>1208705</v>
      </c>
      <c r="Q120" s="22">
        <v>0</v>
      </c>
      <c r="R120" s="22">
        <v>0</v>
      </c>
      <c r="S120" s="22">
        <v>1214736</v>
      </c>
      <c r="T120" s="22">
        <v>1528553</v>
      </c>
      <c r="U120" s="22">
        <v>900677</v>
      </c>
      <c r="V120" s="22">
        <v>0</v>
      </c>
      <c r="W120" s="22">
        <v>11252961</v>
      </c>
      <c r="X120" s="22">
        <v>0</v>
      </c>
      <c r="Y120" s="22">
        <v>0</v>
      </c>
      <c r="Z120" s="22">
        <v>0</v>
      </c>
      <c r="AA120" s="22">
        <v>0</v>
      </c>
      <c r="AB120" s="22">
        <v>416555</v>
      </c>
      <c r="AC120" s="22">
        <v>0</v>
      </c>
      <c r="AD120" s="22">
        <v>0</v>
      </c>
      <c r="AE120" s="22">
        <v>0</v>
      </c>
      <c r="AF120" s="22">
        <v>3317555</v>
      </c>
      <c r="AG120" s="22">
        <v>0</v>
      </c>
      <c r="AH120" s="22">
        <v>0</v>
      </c>
      <c r="AI120" s="22">
        <v>46096</v>
      </c>
      <c r="AJ120" s="22">
        <v>0</v>
      </c>
      <c r="AK120" s="22">
        <v>0</v>
      </c>
      <c r="AL120" s="22">
        <v>1119809</v>
      </c>
      <c r="AM120" s="22">
        <v>0</v>
      </c>
      <c r="AN120" s="22">
        <v>0</v>
      </c>
      <c r="AO120" s="22">
        <v>0</v>
      </c>
      <c r="AP120" s="22">
        <v>27179473</v>
      </c>
    </row>
    <row r="121" spans="1:42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41900</v>
      </c>
      <c r="P121" s="22">
        <v>0</v>
      </c>
      <c r="Q121" s="22">
        <v>0</v>
      </c>
      <c r="R121" s="22">
        <v>0</v>
      </c>
      <c r="S121" s="22">
        <v>0</v>
      </c>
      <c r="T121" s="22">
        <v>249185</v>
      </c>
      <c r="U121" s="22">
        <v>47749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34755</v>
      </c>
      <c r="AJ121" s="22">
        <v>2871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376460</v>
      </c>
    </row>
    <row r="122" spans="1:42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243071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67225</v>
      </c>
      <c r="O122" s="22">
        <v>1903552</v>
      </c>
      <c r="P122" s="22">
        <v>160658</v>
      </c>
      <c r="Q122" s="22">
        <v>0</v>
      </c>
      <c r="R122" s="22">
        <v>0</v>
      </c>
      <c r="S122" s="22">
        <v>0</v>
      </c>
      <c r="T122" s="22">
        <v>2151044</v>
      </c>
      <c r="U122" s="22">
        <v>390936</v>
      </c>
      <c r="V122" s="22">
        <v>26507</v>
      </c>
      <c r="W122" s="22">
        <v>0</v>
      </c>
      <c r="X122" s="22">
        <v>0</v>
      </c>
      <c r="Y122" s="22">
        <v>0</v>
      </c>
      <c r="Z122" s="22">
        <v>23625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1512285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6478903</v>
      </c>
    </row>
    <row r="123" spans="1:42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22094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50225</v>
      </c>
      <c r="P123" s="22">
        <v>0</v>
      </c>
      <c r="Q123" s="22">
        <v>0</v>
      </c>
      <c r="R123" s="22">
        <v>0</v>
      </c>
      <c r="S123" s="22">
        <v>0</v>
      </c>
      <c r="T123" s="22">
        <v>872836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945155</v>
      </c>
    </row>
    <row r="124" spans="1:42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9500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1948471</v>
      </c>
      <c r="P124" s="22">
        <v>0</v>
      </c>
      <c r="Q124" s="22">
        <v>0</v>
      </c>
      <c r="R124" s="22">
        <v>0</v>
      </c>
      <c r="S124" s="22">
        <v>0</v>
      </c>
      <c r="T124" s="22">
        <v>367210</v>
      </c>
      <c r="U124" s="22">
        <v>8890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459215</v>
      </c>
      <c r="AJ124" s="22">
        <v>0</v>
      </c>
      <c r="AK124" s="22">
        <v>0</v>
      </c>
      <c r="AL124" s="22">
        <v>20700</v>
      </c>
      <c r="AM124" s="22">
        <v>0</v>
      </c>
      <c r="AN124" s="22">
        <v>0</v>
      </c>
      <c r="AO124" s="22">
        <v>0</v>
      </c>
      <c r="AP124" s="22">
        <v>2813986</v>
      </c>
    </row>
    <row r="125" spans="1:42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49000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36217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85217</v>
      </c>
    </row>
    <row r="126" spans="1:42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1151811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1191277</v>
      </c>
      <c r="V126" s="22">
        <v>284021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456481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3083590</v>
      </c>
    </row>
    <row r="127" spans="1:42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4552</v>
      </c>
      <c r="F127" s="22">
        <v>0</v>
      </c>
      <c r="G127" s="22">
        <v>0</v>
      </c>
      <c r="H127" s="22">
        <v>0</v>
      </c>
      <c r="I127" s="22">
        <v>79083</v>
      </c>
      <c r="J127" s="22">
        <v>0</v>
      </c>
      <c r="K127" s="22">
        <v>0</v>
      </c>
      <c r="L127" s="22">
        <v>0</v>
      </c>
      <c r="M127" s="22">
        <v>0</v>
      </c>
      <c r="N127" s="22">
        <v>138523</v>
      </c>
      <c r="O127" s="22">
        <v>332687</v>
      </c>
      <c r="P127" s="22">
        <v>0</v>
      </c>
      <c r="Q127" s="22">
        <v>0</v>
      </c>
      <c r="R127" s="22">
        <v>0</v>
      </c>
      <c r="S127" s="22">
        <v>0</v>
      </c>
      <c r="T127" s="22">
        <v>45218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20465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340200</v>
      </c>
      <c r="AH127" s="22">
        <v>0</v>
      </c>
      <c r="AI127" s="22">
        <v>230246</v>
      </c>
      <c r="AJ127" s="22">
        <v>36630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1227604</v>
      </c>
    </row>
    <row r="128" spans="1:42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28793</v>
      </c>
      <c r="G128" s="22">
        <v>0</v>
      </c>
      <c r="H128" s="22">
        <v>0</v>
      </c>
      <c r="I128" s="22">
        <v>246940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1039834</v>
      </c>
      <c r="P128" s="22">
        <v>0</v>
      </c>
      <c r="Q128" s="22">
        <v>0</v>
      </c>
      <c r="R128" s="22">
        <v>0</v>
      </c>
      <c r="S128" s="22">
        <v>0</v>
      </c>
      <c r="T128" s="22">
        <v>168315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19374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625107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2128363</v>
      </c>
    </row>
    <row r="129" spans="1:42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28577</v>
      </c>
      <c r="J129" s="22">
        <v>0</v>
      </c>
      <c r="K129" s="22">
        <v>0</v>
      </c>
      <c r="L129" s="22">
        <v>0</v>
      </c>
      <c r="M129" s="22">
        <v>0</v>
      </c>
      <c r="N129" s="22">
        <v>33762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801507</v>
      </c>
      <c r="AJ129" s="22">
        <v>4689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868535</v>
      </c>
    </row>
    <row r="130" spans="1:42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19499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10242</v>
      </c>
      <c r="P130" s="22">
        <v>0</v>
      </c>
      <c r="Q130" s="22">
        <v>0</v>
      </c>
      <c r="R130" s="22">
        <v>0</v>
      </c>
      <c r="S130" s="22">
        <v>0</v>
      </c>
      <c r="T130" s="22">
        <v>10242</v>
      </c>
      <c r="U130" s="22">
        <v>10241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50224</v>
      </c>
    </row>
    <row r="131" spans="1:42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57317</v>
      </c>
      <c r="J131" s="22">
        <v>0</v>
      </c>
      <c r="K131" s="22">
        <v>0</v>
      </c>
      <c r="L131" s="22">
        <v>0</v>
      </c>
      <c r="M131" s="22">
        <v>0</v>
      </c>
      <c r="N131" s="22">
        <v>62434</v>
      </c>
      <c r="O131" s="22">
        <v>351617</v>
      </c>
      <c r="P131" s="22">
        <v>0</v>
      </c>
      <c r="Q131" s="22">
        <v>0</v>
      </c>
      <c r="R131" s="22">
        <v>0</v>
      </c>
      <c r="S131" s="22">
        <v>0</v>
      </c>
      <c r="T131" s="22">
        <v>80930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183028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735326</v>
      </c>
    </row>
    <row r="132" spans="1:42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953978</v>
      </c>
      <c r="G132" s="22">
        <v>0</v>
      </c>
      <c r="H132" s="22">
        <v>173417</v>
      </c>
      <c r="I132" s="22">
        <v>1496898</v>
      </c>
      <c r="J132" s="22">
        <v>0</v>
      </c>
      <c r="K132" s="22">
        <v>0</v>
      </c>
      <c r="L132" s="22">
        <v>38188</v>
      </c>
      <c r="M132" s="22">
        <v>0</v>
      </c>
      <c r="N132" s="22">
        <v>0</v>
      </c>
      <c r="O132" s="22">
        <v>1776967</v>
      </c>
      <c r="P132" s="22">
        <v>0</v>
      </c>
      <c r="Q132" s="22">
        <v>0</v>
      </c>
      <c r="R132" s="22">
        <v>0</v>
      </c>
      <c r="S132" s="22">
        <v>0</v>
      </c>
      <c r="T132" s="22">
        <v>2081817</v>
      </c>
      <c r="U132" s="22">
        <v>2503294</v>
      </c>
      <c r="V132" s="22">
        <v>594637</v>
      </c>
      <c r="W132" s="22">
        <v>0</v>
      </c>
      <c r="X132" s="22">
        <v>0</v>
      </c>
      <c r="Y132" s="22">
        <v>0</v>
      </c>
      <c r="Z132" s="22">
        <v>48159</v>
      </c>
      <c r="AA132" s="22">
        <v>0</v>
      </c>
      <c r="AB132" s="22">
        <v>996434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1465332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12129121</v>
      </c>
    </row>
    <row r="133" spans="1:42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63369</v>
      </c>
      <c r="G133" s="22">
        <v>0</v>
      </c>
      <c r="H133" s="22">
        <v>12965</v>
      </c>
      <c r="I133" s="22">
        <v>1040287</v>
      </c>
      <c r="J133" s="22">
        <v>0</v>
      </c>
      <c r="K133" s="22">
        <v>0</v>
      </c>
      <c r="L133" s="22">
        <v>0</v>
      </c>
      <c r="M133" s="22">
        <v>0</v>
      </c>
      <c r="N133" s="22">
        <v>545617</v>
      </c>
      <c r="O133" s="22">
        <v>118817</v>
      </c>
      <c r="P133" s="22">
        <v>0</v>
      </c>
      <c r="Q133" s="22">
        <v>0</v>
      </c>
      <c r="R133" s="22">
        <v>0</v>
      </c>
      <c r="S133" s="22">
        <v>0</v>
      </c>
      <c r="T133" s="22">
        <v>222297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2125186</v>
      </c>
      <c r="AF133" s="22">
        <v>0</v>
      </c>
      <c r="AG133" s="22">
        <v>0</v>
      </c>
      <c r="AH133" s="22">
        <v>0</v>
      </c>
      <c r="AI133" s="22">
        <v>475590</v>
      </c>
      <c r="AJ133" s="22">
        <v>559777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5163905</v>
      </c>
    </row>
    <row r="134" spans="1:42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11623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1050110</v>
      </c>
      <c r="O134" s="22">
        <v>1359458</v>
      </c>
      <c r="P134" s="22">
        <v>0</v>
      </c>
      <c r="Q134" s="22">
        <v>0</v>
      </c>
      <c r="R134" s="22">
        <v>832932</v>
      </c>
      <c r="S134" s="22">
        <v>0</v>
      </c>
      <c r="T134" s="22">
        <v>798647</v>
      </c>
      <c r="U134" s="22">
        <v>702391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1418602</v>
      </c>
      <c r="AC134" s="22">
        <v>0</v>
      </c>
      <c r="AD134" s="22">
        <v>1908108</v>
      </c>
      <c r="AE134" s="22">
        <v>0</v>
      </c>
      <c r="AF134" s="22">
        <v>0</v>
      </c>
      <c r="AG134" s="22">
        <v>0</v>
      </c>
      <c r="AH134" s="22">
        <v>0</v>
      </c>
      <c r="AI134" s="22">
        <v>1055083</v>
      </c>
      <c r="AJ134" s="22">
        <v>21632</v>
      </c>
      <c r="AK134" s="22">
        <v>0</v>
      </c>
      <c r="AL134" s="22">
        <v>9934</v>
      </c>
      <c r="AM134" s="22">
        <v>0</v>
      </c>
      <c r="AN134" s="22">
        <v>0</v>
      </c>
      <c r="AO134" s="22">
        <v>0</v>
      </c>
      <c r="AP134" s="22">
        <v>9168520</v>
      </c>
    </row>
    <row r="135" spans="1:42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129697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962670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1092367</v>
      </c>
    </row>
    <row r="136" spans="1:42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500</v>
      </c>
      <c r="O136" s="22">
        <v>2250</v>
      </c>
      <c r="P136" s="22">
        <v>0</v>
      </c>
      <c r="Q136" s="22">
        <v>0</v>
      </c>
      <c r="R136" s="22">
        <v>0</v>
      </c>
      <c r="S136" s="22">
        <v>0</v>
      </c>
      <c r="T136" s="22">
        <v>69473</v>
      </c>
      <c r="U136" s="22">
        <v>307436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11980</v>
      </c>
      <c r="AJ136" s="22">
        <v>0</v>
      </c>
      <c r="AK136" s="22">
        <v>0</v>
      </c>
      <c r="AL136" s="22">
        <v>0</v>
      </c>
      <c r="AM136" s="22">
        <v>2217</v>
      </c>
      <c r="AN136" s="22">
        <v>0</v>
      </c>
      <c r="AO136" s="22">
        <v>0</v>
      </c>
      <c r="AP136" s="22">
        <v>393856</v>
      </c>
    </row>
    <row r="137" spans="1:42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151073</v>
      </c>
      <c r="O137" s="22">
        <v>1698614</v>
      </c>
      <c r="P137" s="22">
        <v>0</v>
      </c>
      <c r="Q137" s="22">
        <v>0</v>
      </c>
      <c r="R137" s="22">
        <v>0</v>
      </c>
      <c r="S137" s="22">
        <v>0</v>
      </c>
      <c r="T137" s="22">
        <v>751875</v>
      </c>
      <c r="U137" s="22">
        <v>652729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3254291</v>
      </c>
    </row>
    <row r="138" spans="1:42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11000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90133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102616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8495</v>
      </c>
      <c r="AJ138" s="22">
        <v>0</v>
      </c>
      <c r="AK138" s="22">
        <v>22674</v>
      </c>
      <c r="AL138" s="22">
        <v>0</v>
      </c>
      <c r="AM138" s="22">
        <v>0</v>
      </c>
      <c r="AN138" s="22">
        <v>0</v>
      </c>
      <c r="AO138" s="22">
        <v>0</v>
      </c>
      <c r="AP138" s="22">
        <v>234918</v>
      </c>
    </row>
    <row r="139" spans="1:42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176304</v>
      </c>
      <c r="O139" s="22">
        <v>1172021</v>
      </c>
      <c r="P139" s="22">
        <v>0</v>
      </c>
      <c r="Q139" s="22">
        <v>0</v>
      </c>
      <c r="R139" s="22">
        <v>0</v>
      </c>
      <c r="S139" s="22">
        <v>0</v>
      </c>
      <c r="T139" s="22">
        <v>22487</v>
      </c>
      <c r="U139" s="22">
        <v>190205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281371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1842388</v>
      </c>
    </row>
    <row r="140" spans="1:42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72514</v>
      </c>
      <c r="P140" s="22">
        <v>0</v>
      </c>
      <c r="Q140" s="22">
        <v>0</v>
      </c>
      <c r="R140" s="22">
        <v>0</v>
      </c>
      <c r="S140" s="22">
        <v>0</v>
      </c>
      <c r="T140" s="22">
        <v>68549</v>
      </c>
      <c r="U140" s="22">
        <v>434839</v>
      </c>
      <c r="V140" s="22">
        <v>19323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31114</v>
      </c>
      <c r="AN140" s="22">
        <v>0</v>
      </c>
      <c r="AO140" s="22">
        <v>0</v>
      </c>
      <c r="AP140" s="22">
        <v>626339</v>
      </c>
    </row>
    <row r="141" spans="1:42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62332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104872</v>
      </c>
      <c r="P141" s="22">
        <v>0</v>
      </c>
      <c r="Q141" s="22">
        <v>0</v>
      </c>
      <c r="R141" s="22">
        <v>14522</v>
      </c>
      <c r="S141" s="22">
        <v>0</v>
      </c>
      <c r="T141" s="22">
        <v>89100</v>
      </c>
      <c r="U141" s="22">
        <v>12880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6055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119568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409329</v>
      </c>
    </row>
    <row r="142" spans="1:42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12436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11750</v>
      </c>
      <c r="O142" s="22">
        <v>1025594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996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1050776</v>
      </c>
    </row>
    <row r="143" spans="1:42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90000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160217</v>
      </c>
      <c r="P143" s="22">
        <v>0</v>
      </c>
      <c r="Q143" s="22">
        <v>0</v>
      </c>
      <c r="R143" s="22">
        <v>0</v>
      </c>
      <c r="S143" s="22">
        <v>0</v>
      </c>
      <c r="T143" s="22">
        <v>750987</v>
      </c>
      <c r="U143" s="22">
        <v>12449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13028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1026681</v>
      </c>
    </row>
    <row r="144" spans="1:42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315352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55212</v>
      </c>
      <c r="O144" s="22">
        <v>265463</v>
      </c>
      <c r="P144" s="22">
        <v>0</v>
      </c>
      <c r="Q144" s="22">
        <v>0</v>
      </c>
      <c r="R144" s="22">
        <v>63796</v>
      </c>
      <c r="S144" s="22">
        <v>0</v>
      </c>
      <c r="T144" s="22">
        <v>62545</v>
      </c>
      <c r="U144" s="22">
        <v>30473</v>
      </c>
      <c r="V144" s="22">
        <v>2454821</v>
      </c>
      <c r="W144" s="22">
        <v>0</v>
      </c>
      <c r="X144" s="22">
        <v>0</v>
      </c>
      <c r="Y144" s="22">
        <v>0</v>
      </c>
      <c r="Z144" s="22">
        <v>11541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87532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3346735</v>
      </c>
    </row>
    <row r="145" spans="1:42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41056</v>
      </c>
      <c r="G145" s="22">
        <v>0</v>
      </c>
      <c r="H145" s="22">
        <v>0</v>
      </c>
      <c r="I145" s="22">
        <v>1140796</v>
      </c>
      <c r="J145" s="22">
        <v>0</v>
      </c>
      <c r="K145" s="22">
        <v>0</v>
      </c>
      <c r="L145" s="22">
        <v>83952</v>
      </c>
      <c r="M145" s="22">
        <v>0</v>
      </c>
      <c r="N145" s="22">
        <v>515800</v>
      </c>
      <c r="O145" s="22">
        <v>1319668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214092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1159954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4475318</v>
      </c>
    </row>
    <row r="146" spans="1:42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277850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38176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316026</v>
      </c>
    </row>
    <row r="147" spans="1:42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10291</v>
      </c>
      <c r="J147" s="22">
        <v>0</v>
      </c>
      <c r="K147" s="22">
        <v>0</v>
      </c>
      <c r="L147" s="22">
        <v>15000</v>
      </c>
      <c r="M147" s="22">
        <v>0</v>
      </c>
      <c r="N147" s="22">
        <v>66345</v>
      </c>
      <c r="O147" s="22">
        <v>50000</v>
      </c>
      <c r="P147" s="22">
        <v>0</v>
      </c>
      <c r="Q147" s="22">
        <v>0</v>
      </c>
      <c r="R147" s="22">
        <v>0</v>
      </c>
      <c r="S147" s="22">
        <v>0</v>
      </c>
      <c r="T147" s="22">
        <v>205457</v>
      </c>
      <c r="U147" s="22">
        <v>117624</v>
      </c>
      <c r="V147" s="22">
        <v>21018</v>
      </c>
      <c r="W147" s="22">
        <v>0</v>
      </c>
      <c r="X147" s="22">
        <v>0</v>
      </c>
      <c r="Y147" s="22">
        <v>0</v>
      </c>
      <c r="Z147" s="22">
        <v>23649</v>
      </c>
      <c r="AA147" s="22">
        <v>0</v>
      </c>
      <c r="AB147" s="22">
        <v>389004</v>
      </c>
      <c r="AC147" s="22">
        <v>0</v>
      </c>
      <c r="AD147" s="22">
        <v>0</v>
      </c>
      <c r="AE147" s="22">
        <v>0</v>
      </c>
      <c r="AF147" s="22">
        <v>701</v>
      </c>
      <c r="AG147" s="22">
        <v>0</v>
      </c>
      <c r="AH147" s="22">
        <v>0</v>
      </c>
      <c r="AI147" s="22">
        <v>2587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901676</v>
      </c>
    </row>
    <row r="148" spans="1:42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100000</v>
      </c>
      <c r="J148" s="22">
        <v>0</v>
      </c>
      <c r="K148" s="22">
        <v>0</v>
      </c>
      <c r="L148" s="22">
        <v>0</v>
      </c>
      <c r="M148" s="22">
        <v>0</v>
      </c>
      <c r="N148" s="22">
        <v>64687</v>
      </c>
      <c r="O148" s="22">
        <v>114921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40372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197699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517679</v>
      </c>
    </row>
    <row r="149" spans="1:42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1076122</v>
      </c>
      <c r="G149" s="22">
        <v>0</v>
      </c>
      <c r="H149" s="22">
        <v>0</v>
      </c>
      <c r="I149" s="22">
        <v>177886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4726102</v>
      </c>
      <c r="P149" s="22">
        <v>0</v>
      </c>
      <c r="Q149" s="22">
        <v>174388</v>
      </c>
      <c r="R149" s="22">
        <v>66054</v>
      </c>
      <c r="S149" s="22">
        <v>0</v>
      </c>
      <c r="T149" s="22">
        <v>709617</v>
      </c>
      <c r="U149" s="22">
        <v>6404111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1823632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15157912</v>
      </c>
    </row>
    <row r="150" spans="1:42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85202</v>
      </c>
      <c r="G150" s="22">
        <v>0</v>
      </c>
      <c r="H150" s="22">
        <v>15600</v>
      </c>
      <c r="I150" s="22">
        <v>17517</v>
      </c>
      <c r="J150" s="22">
        <v>0</v>
      </c>
      <c r="K150" s="22">
        <v>0</v>
      </c>
      <c r="L150" s="22">
        <v>0</v>
      </c>
      <c r="M150" s="22">
        <v>0</v>
      </c>
      <c r="N150" s="22">
        <v>326088</v>
      </c>
      <c r="O150" s="22">
        <v>2116495</v>
      </c>
      <c r="P150" s="22">
        <v>0</v>
      </c>
      <c r="Q150" s="22">
        <v>0</v>
      </c>
      <c r="R150" s="22">
        <v>93332</v>
      </c>
      <c r="S150" s="22">
        <v>0</v>
      </c>
      <c r="T150" s="22">
        <v>419899</v>
      </c>
      <c r="U150" s="22">
        <v>648417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795886</v>
      </c>
      <c r="AJ150" s="22">
        <v>94501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4612937</v>
      </c>
    </row>
    <row r="151" spans="1:42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10900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35240</v>
      </c>
      <c r="U151" s="22">
        <v>264950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311090</v>
      </c>
    </row>
    <row r="152" spans="1:42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68468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388181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35000</v>
      </c>
      <c r="AC152" s="22">
        <v>0</v>
      </c>
      <c r="AD152" s="22">
        <v>0</v>
      </c>
      <c r="AE152" s="22">
        <v>0</v>
      </c>
      <c r="AF152" s="22">
        <v>0</v>
      </c>
      <c r="AG152" s="22">
        <v>35833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527482</v>
      </c>
    </row>
    <row r="153" spans="1:42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8972</v>
      </c>
      <c r="F153" s="22">
        <v>24190</v>
      </c>
      <c r="G153" s="22">
        <v>0</v>
      </c>
      <c r="H153" s="22">
        <v>0</v>
      </c>
      <c r="I153" s="22">
        <v>117120</v>
      </c>
      <c r="J153" s="22">
        <v>0</v>
      </c>
      <c r="K153" s="22">
        <v>0</v>
      </c>
      <c r="L153" s="22">
        <v>0</v>
      </c>
      <c r="M153" s="22">
        <v>0</v>
      </c>
      <c r="N153" s="22">
        <v>231029</v>
      </c>
      <c r="O153" s="22">
        <v>4846904</v>
      </c>
      <c r="P153" s="22">
        <v>0</v>
      </c>
      <c r="Q153" s="22">
        <v>0</v>
      </c>
      <c r="R153" s="22">
        <v>0</v>
      </c>
      <c r="S153" s="22">
        <v>0</v>
      </c>
      <c r="T153" s="22">
        <v>715512</v>
      </c>
      <c r="U153" s="22">
        <v>3902455</v>
      </c>
      <c r="V153" s="22">
        <v>57566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146083</v>
      </c>
      <c r="AJ153" s="22">
        <v>72208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10122039</v>
      </c>
    </row>
    <row r="154" spans="1:42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7100</v>
      </c>
      <c r="G154" s="22">
        <v>0</v>
      </c>
      <c r="H154" s="22">
        <v>0</v>
      </c>
      <c r="I154" s="22">
        <v>59979</v>
      </c>
      <c r="J154" s="22">
        <v>0</v>
      </c>
      <c r="K154" s="22">
        <v>0</v>
      </c>
      <c r="L154" s="22">
        <v>5750</v>
      </c>
      <c r="M154" s="22">
        <v>0</v>
      </c>
      <c r="N154" s="22">
        <v>0</v>
      </c>
      <c r="O154" s="22">
        <v>994499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988346</v>
      </c>
      <c r="AJ154" s="22">
        <v>14228</v>
      </c>
      <c r="AK154" s="22">
        <v>0</v>
      </c>
      <c r="AL154" s="22">
        <v>115231</v>
      </c>
      <c r="AM154" s="22">
        <v>0</v>
      </c>
      <c r="AN154" s="22">
        <v>0</v>
      </c>
      <c r="AO154" s="22">
        <v>0</v>
      </c>
      <c r="AP154" s="22">
        <v>2185133</v>
      </c>
    </row>
    <row r="155" spans="1:42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1077652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509574</v>
      </c>
      <c r="P155" s="22">
        <v>0</v>
      </c>
      <c r="Q155" s="22">
        <v>0</v>
      </c>
      <c r="R155" s="22">
        <v>114402</v>
      </c>
      <c r="S155" s="22">
        <v>0</v>
      </c>
      <c r="T155" s="22">
        <v>39080</v>
      </c>
      <c r="U155" s="22">
        <v>142205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58140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1941053</v>
      </c>
    </row>
    <row r="156" spans="1:42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168385</v>
      </c>
      <c r="O156" s="22">
        <v>204906</v>
      </c>
      <c r="P156" s="22">
        <v>0</v>
      </c>
      <c r="Q156" s="22">
        <v>0</v>
      </c>
      <c r="R156" s="22">
        <v>0</v>
      </c>
      <c r="S156" s="22">
        <v>225065</v>
      </c>
      <c r="T156" s="22">
        <v>852268</v>
      </c>
      <c r="U156" s="22">
        <v>96660</v>
      </c>
      <c r="V156" s="22">
        <v>2098347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119829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3765460</v>
      </c>
    </row>
    <row r="157" spans="1:42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11586</v>
      </c>
      <c r="G157" s="22">
        <v>0</v>
      </c>
      <c r="H157" s="22">
        <v>53821</v>
      </c>
      <c r="I157" s="22">
        <v>0</v>
      </c>
      <c r="J157" s="22">
        <v>0</v>
      </c>
      <c r="K157" s="22">
        <v>0</v>
      </c>
      <c r="L157" s="22">
        <v>107879</v>
      </c>
      <c r="M157" s="22">
        <v>0</v>
      </c>
      <c r="N157" s="22">
        <v>196938</v>
      </c>
      <c r="O157" s="22">
        <v>2004139</v>
      </c>
      <c r="P157" s="22">
        <v>0</v>
      </c>
      <c r="Q157" s="22">
        <v>0</v>
      </c>
      <c r="R157" s="22">
        <v>0</v>
      </c>
      <c r="S157" s="22">
        <v>0</v>
      </c>
      <c r="T157" s="22">
        <v>238946</v>
      </c>
      <c r="U157" s="22">
        <v>343727</v>
      </c>
      <c r="V157" s="22">
        <v>17620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2813</v>
      </c>
      <c r="AC157" s="22">
        <v>101652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791444</v>
      </c>
      <c r="AJ157" s="22">
        <v>0</v>
      </c>
      <c r="AK157" s="22">
        <v>0</v>
      </c>
      <c r="AL157" s="22">
        <v>0</v>
      </c>
      <c r="AM157" s="22">
        <v>0</v>
      </c>
      <c r="AN157" s="22">
        <v>28994</v>
      </c>
      <c r="AO157" s="22">
        <v>0</v>
      </c>
      <c r="AP157" s="22">
        <v>3899559</v>
      </c>
    </row>
    <row r="158" spans="1:42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59897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526546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4318376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34136</v>
      </c>
      <c r="AJ158" s="22">
        <v>10870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4949825</v>
      </c>
    </row>
    <row r="159" spans="1:42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31772</v>
      </c>
      <c r="G159" s="22">
        <v>0</v>
      </c>
      <c r="H159" s="22">
        <v>0</v>
      </c>
      <c r="I159" s="22">
        <v>0</v>
      </c>
      <c r="J159" s="22">
        <v>10270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6500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113046</v>
      </c>
      <c r="AM159" s="22">
        <v>134124</v>
      </c>
      <c r="AN159" s="22">
        <v>593998</v>
      </c>
      <c r="AO159" s="22">
        <v>0</v>
      </c>
      <c r="AP159" s="22">
        <v>889710</v>
      </c>
    </row>
    <row r="160" spans="1:42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5963</v>
      </c>
      <c r="F160" s="22">
        <v>7364</v>
      </c>
      <c r="G160" s="22">
        <v>0</v>
      </c>
      <c r="H160" s="22">
        <v>0</v>
      </c>
      <c r="I160" s="22">
        <v>118171</v>
      </c>
      <c r="J160" s="22">
        <v>0</v>
      </c>
      <c r="K160" s="22">
        <v>0</v>
      </c>
      <c r="L160" s="22">
        <v>0</v>
      </c>
      <c r="M160" s="22">
        <v>0</v>
      </c>
      <c r="N160" s="22">
        <v>20323</v>
      </c>
      <c r="O160" s="22">
        <v>143570</v>
      </c>
      <c r="P160" s="22">
        <v>0</v>
      </c>
      <c r="Q160" s="22">
        <v>0</v>
      </c>
      <c r="R160" s="22">
        <v>64128</v>
      </c>
      <c r="S160" s="22">
        <v>0</v>
      </c>
      <c r="T160" s="22">
        <v>16761</v>
      </c>
      <c r="U160" s="22">
        <v>1499911</v>
      </c>
      <c r="V160" s="22">
        <v>0</v>
      </c>
      <c r="W160" s="22">
        <v>0</v>
      </c>
      <c r="X160" s="22">
        <v>0</v>
      </c>
      <c r="Y160" s="22">
        <v>0</v>
      </c>
      <c r="Z160" s="22">
        <v>13739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186035</v>
      </c>
      <c r="AJ160" s="22">
        <v>14033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2089998</v>
      </c>
    </row>
    <row r="161" spans="1:42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230759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43865</v>
      </c>
      <c r="V161" s="22">
        <v>456862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347606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1079092</v>
      </c>
    </row>
    <row r="162" spans="1:42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200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541387</v>
      </c>
      <c r="P162" s="22">
        <v>0</v>
      </c>
      <c r="Q162" s="22">
        <v>0</v>
      </c>
      <c r="R162" s="22">
        <v>0</v>
      </c>
      <c r="S162" s="22">
        <v>0</v>
      </c>
      <c r="T162" s="22">
        <v>81288</v>
      </c>
      <c r="U162" s="22">
        <v>192799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124278</v>
      </c>
      <c r="AJ162" s="22">
        <v>0</v>
      </c>
      <c r="AK162" s="22">
        <v>0</v>
      </c>
      <c r="AL162" s="22">
        <v>0</v>
      </c>
      <c r="AM162" s="22">
        <v>101159</v>
      </c>
      <c r="AN162" s="22">
        <v>0</v>
      </c>
      <c r="AO162" s="22">
        <v>0</v>
      </c>
      <c r="AP162" s="22">
        <v>1041111</v>
      </c>
    </row>
    <row r="163" spans="1:42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59271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533932</v>
      </c>
      <c r="P163" s="22">
        <v>0</v>
      </c>
      <c r="Q163" s="22">
        <v>0</v>
      </c>
      <c r="R163" s="22">
        <v>1355516</v>
      </c>
      <c r="S163" s="22">
        <v>0</v>
      </c>
      <c r="T163" s="22">
        <v>351729</v>
      </c>
      <c r="U163" s="22">
        <v>302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70022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2370772</v>
      </c>
    </row>
    <row r="164" spans="1:42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76411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2119356</v>
      </c>
      <c r="P164" s="22">
        <v>0</v>
      </c>
      <c r="Q164" s="22">
        <v>0</v>
      </c>
      <c r="R164" s="22">
        <v>0</v>
      </c>
      <c r="S164" s="22">
        <v>0</v>
      </c>
      <c r="T164" s="22">
        <v>2831345</v>
      </c>
      <c r="U164" s="22">
        <v>1590758</v>
      </c>
      <c r="V164" s="22">
        <v>0</v>
      </c>
      <c r="W164" s="22">
        <v>0</v>
      </c>
      <c r="X164" s="22">
        <v>0</v>
      </c>
      <c r="Y164" s="22">
        <v>0</v>
      </c>
      <c r="Z164" s="22">
        <v>30300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218817</v>
      </c>
      <c r="AJ164" s="22">
        <v>70280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6937267</v>
      </c>
    </row>
    <row r="165" spans="1:42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177289</v>
      </c>
      <c r="P165" s="22">
        <v>0</v>
      </c>
      <c r="Q165" s="22">
        <v>0</v>
      </c>
      <c r="R165" s="22">
        <v>0</v>
      </c>
      <c r="S165" s="22">
        <v>0</v>
      </c>
      <c r="T165" s="22">
        <v>643990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46072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211022</v>
      </c>
      <c r="AJ165" s="22">
        <v>141416</v>
      </c>
      <c r="AK165" s="22">
        <v>0</v>
      </c>
      <c r="AL165" s="22">
        <v>0</v>
      </c>
      <c r="AM165" s="22">
        <v>2046</v>
      </c>
      <c r="AN165" s="22">
        <v>0</v>
      </c>
      <c r="AO165" s="22">
        <v>0</v>
      </c>
      <c r="AP165" s="22">
        <v>1221835</v>
      </c>
    </row>
    <row r="166" spans="1:42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510396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5185701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297530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29668</v>
      </c>
      <c r="AJ166" s="22">
        <v>83820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6107115</v>
      </c>
    </row>
    <row r="167" spans="1:42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216368</v>
      </c>
      <c r="G167" s="22">
        <v>0</v>
      </c>
      <c r="H167" s="22">
        <v>0</v>
      </c>
      <c r="I167" s="22">
        <v>153616</v>
      </c>
      <c r="J167" s="22">
        <v>0</v>
      </c>
      <c r="K167" s="22">
        <v>0</v>
      </c>
      <c r="L167" s="22">
        <v>10933</v>
      </c>
      <c r="M167" s="22">
        <v>0</v>
      </c>
      <c r="N167" s="22">
        <v>0</v>
      </c>
      <c r="O167" s="22">
        <v>2423787</v>
      </c>
      <c r="P167" s="22">
        <v>0</v>
      </c>
      <c r="Q167" s="22">
        <v>0</v>
      </c>
      <c r="R167" s="22">
        <v>0</v>
      </c>
      <c r="S167" s="22">
        <v>0</v>
      </c>
      <c r="T167" s="22">
        <v>2694021</v>
      </c>
      <c r="U167" s="22">
        <v>97320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1617635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7213680</v>
      </c>
    </row>
    <row r="168" spans="1:42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143850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112684</v>
      </c>
      <c r="P168" s="22">
        <v>0</v>
      </c>
      <c r="Q168" s="22">
        <v>0</v>
      </c>
      <c r="R168" s="22">
        <v>0</v>
      </c>
      <c r="S168" s="22">
        <v>0</v>
      </c>
      <c r="T168" s="22">
        <v>21352</v>
      </c>
      <c r="U168" s="22">
        <v>31159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18338</v>
      </c>
      <c r="AN168" s="22">
        <v>243494</v>
      </c>
      <c r="AO168" s="22">
        <v>0</v>
      </c>
      <c r="AP168" s="22">
        <v>570877</v>
      </c>
    </row>
    <row r="169" spans="1:42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64047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388878</v>
      </c>
      <c r="P169" s="22">
        <v>375009</v>
      </c>
      <c r="Q169" s="22">
        <v>0</v>
      </c>
      <c r="R169" s="22">
        <v>147438</v>
      </c>
      <c r="S169" s="22">
        <v>0</v>
      </c>
      <c r="T169" s="22">
        <v>0</v>
      </c>
      <c r="U169" s="22">
        <v>612592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1587964</v>
      </c>
    </row>
    <row r="170" spans="1:42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0</v>
      </c>
      <c r="G170" s="22">
        <v>0</v>
      </c>
      <c r="H170" s="22">
        <v>0</v>
      </c>
      <c r="I170" s="22">
        <v>59688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1200195</v>
      </c>
      <c r="P170" s="22">
        <v>0</v>
      </c>
      <c r="Q170" s="22">
        <v>0</v>
      </c>
      <c r="R170" s="22">
        <v>0</v>
      </c>
      <c r="S170" s="22">
        <v>0</v>
      </c>
      <c r="T170" s="22">
        <v>192568</v>
      </c>
      <c r="U170" s="22">
        <v>51401</v>
      </c>
      <c r="V170" s="22">
        <v>0</v>
      </c>
      <c r="W170" s="22">
        <v>0</v>
      </c>
      <c r="X170" s="22">
        <v>27338</v>
      </c>
      <c r="Y170" s="22">
        <v>0</v>
      </c>
      <c r="Z170" s="22">
        <v>0</v>
      </c>
      <c r="AA170" s="22">
        <v>0</v>
      </c>
      <c r="AB170" s="22">
        <v>894160</v>
      </c>
      <c r="AC170" s="22">
        <v>6126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493852</v>
      </c>
      <c r="AJ170" s="22">
        <v>153703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3079031</v>
      </c>
    </row>
    <row r="171" spans="1:42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97908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32977</v>
      </c>
      <c r="U171" s="22">
        <v>10458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141343</v>
      </c>
    </row>
    <row r="172" spans="1:42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13721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940392</v>
      </c>
      <c r="P172" s="22">
        <v>0</v>
      </c>
      <c r="Q172" s="22">
        <v>0</v>
      </c>
      <c r="R172" s="22">
        <v>0</v>
      </c>
      <c r="S172" s="22">
        <v>0</v>
      </c>
      <c r="T172" s="22">
        <v>1000312</v>
      </c>
      <c r="U172" s="22">
        <v>97468</v>
      </c>
      <c r="V172" s="22">
        <v>0</v>
      </c>
      <c r="W172" s="22">
        <v>0</v>
      </c>
      <c r="X172" s="22">
        <v>0</v>
      </c>
      <c r="Y172" s="22">
        <v>0</v>
      </c>
      <c r="Z172" s="22">
        <v>9333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2061226</v>
      </c>
    </row>
    <row r="173" spans="1:42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2577814</v>
      </c>
      <c r="G173" s="22">
        <v>0</v>
      </c>
      <c r="H173" s="22">
        <v>0</v>
      </c>
      <c r="I173" s="22">
        <v>14337</v>
      </c>
      <c r="J173" s="22">
        <v>0</v>
      </c>
      <c r="K173" s="22">
        <v>0</v>
      </c>
      <c r="L173" s="22">
        <v>0</v>
      </c>
      <c r="M173" s="22">
        <v>0</v>
      </c>
      <c r="N173" s="22">
        <v>763511</v>
      </c>
      <c r="O173" s="22">
        <v>3879493</v>
      </c>
      <c r="P173" s="22">
        <v>0</v>
      </c>
      <c r="Q173" s="22">
        <v>0</v>
      </c>
      <c r="R173" s="22">
        <v>2308421</v>
      </c>
      <c r="S173" s="22">
        <v>0</v>
      </c>
      <c r="T173" s="22">
        <v>274794</v>
      </c>
      <c r="U173" s="22">
        <v>1453471</v>
      </c>
      <c r="V173" s="22">
        <v>0</v>
      </c>
      <c r="W173" s="22">
        <v>0</v>
      </c>
      <c r="X173" s="22">
        <v>0</v>
      </c>
      <c r="Y173" s="22">
        <v>0</v>
      </c>
      <c r="Z173" s="22">
        <v>4500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770931</v>
      </c>
      <c r="AJ173" s="22">
        <v>14862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12062134</v>
      </c>
    </row>
    <row r="174" spans="1:42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67898</v>
      </c>
      <c r="G174" s="22">
        <v>0</v>
      </c>
      <c r="H174" s="22">
        <v>0</v>
      </c>
      <c r="I174" s="22">
        <v>34111</v>
      </c>
      <c r="J174" s="22">
        <v>0</v>
      </c>
      <c r="K174" s="22">
        <v>0</v>
      </c>
      <c r="L174" s="22">
        <v>0</v>
      </c>
      <c r="M174" s="22">
        <v>0</v>
      </c>
      <c r="N174" s="22">
        <v>231478</v>
      </c>
      <c r="O174" s="22">
        <v>1379890</v>
      </c>
      <c r="P174" s="22">
        <v>0</v>
      </c>
      <c r="Q174" s="22">
        <v>0</v>
      </c>
      <c r="R174" s="22">
        <v>515354</v>
      </c>
      <c r="S174" s="22">
        <v>0</v>
      </c>
      <c r="T174" s="22">
        <v>1681119</v>
      </c>
      <c r="U174" s="22">
        <v>1149648</v>
      </c>
      <c r="V174" s="22">
        <v>0</v>
      </c>
      <c r="W174" s="22">
        <v>0</v>
      </c>
      <c r="X174" s="22">
        <v>0</v>
      </c>
      <c r="Y174" s="22">
        <v>0</v>
      </c>
      <c r="Z174" s="22">
        <v>53531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1040493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6153522</v>
      </c>
    </row>
    <row r="175" spans="1:42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8404</v>
      </c>
      <c r="G175" s="22">
        <v>0</v>
      </c>
      <c r="H175" s="22">
        <v>0</v>
      </c>
      <c r="I175" s="22">
        <v>105947</v>
      </c>
      <c r="J175" s="22">
        <v>0</v>
      </c>
      <c r="K175" s="22">
        <v>0</v>
      </c>
      <c r="L175" s="22">
        <v>0</v>
      </c>
      <c r="M175" s="22">
        <v>0</v>
      </c>
      <c r="N175" s="22">
        <v>261300</v>
      </c>
      <c r="O175" s="22">
        <v>236547</v>
      </c>
      <c r="P175" s="22">
        <v>0</v>
      </c>
      <c r="Q175" s="22">
        <v>0</v>
      </c>
      <c r="R175" s="22">
        <v>0</v>
      </c>
      <c r="S175" s="22">
        <v>0</v>
      </c>
      <c r="T175" s="22">
        <v>10391</v>
      </c>
      <c r="U175" s="22">
        <v>56261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48543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727393</v>
      </c>
    </row>
    <row r="176" spans="1:42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192773</v>
      </c>
      <c r="J176" s="22">
        <v>0</v>
      </c>
      <c r="K176" s="22">
        <v>0</v>
      </c>
      <c r="L176" s="22">
        <v>0</v>
      </c>
      <c r="M176" s="22">
        <v>0</v>
      </c>
      <c r="N176" s="22">
        <v>40000</v>
      </c>
      <c r="O176" s="22">
        <v>500001</v>
      </c>
      <c r="P176" s="22">
        <v>0</v>
      </c>
      <c r="Q176" s="22">
        <v>0</v>
      </c>
      <c r="R176" s="22">
        <v>0</v>
      </c>
      <c r="S176" s="22">
        <v>0</v>
      </c>
      <c r="T176" s="22">
        <v>64874</v>
      </c>
      <c r="U176" s="22">
        <v>12500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120000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930148</v>
      </c>
    </row>
    <row r="177" spans="1:42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271049</v>
      </c>
      <c r="I177" s="22">
        <v>23</v>
      </c>
      <c r="J177" s="22">
        <v>0</v>
      </c>
      <c r="K177" s="22">
        <v>0</v>
      </c>
      <c r="L177" s="22">
        <v>101735</v>
      </c>
      <c r="M177" s="22">
        <v>0</v>
      </c>
      <c r="N177" s="22">
        <v>0</v>
      </c>
      <c r="O177" s="22">
        <v>4457183</v>
      </c>
      <c r="P177" s="22">
        <v>0</v>
      </c>
      <c r="Q177" s="22">
        <v>0</v>
      </c>
      <c r="R177" s="22">
        <v>709614</v>
      </c>
      <c r="S177" s="22">
        <v>0</v>
      </c>
      <c r="T177" s="22">
        <v>318740</v>
      </c>
      <c r="U177" s="22">
        <v>137913</v>
      </c>
      <c r="V177" s="22">
        <v>419391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3395551</v>
      </c>
      <c r="AJ177" s="22">
        <v>41855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9853031</v>
      </c>
    </row>
    <row r="178" spans="1:42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1733797</v>
      </c>
      <c r="G178" s="22">
        <v>0</v>
      </c>
      <c r="H178" s="22">
        <v>211562</v>
      </c>
      <c r="I178" s="22">
        <v>274013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783076</v>
      </c>
      <c r="P178" s="22">
        <v>0</v>
      </c>
      <c r="Q178" s="22">
        <v>0</v>
      </c>
      <c r="R178" s="22">
        <v>2277785</v>
      </c>
      <c r="S178" s="22">
        <v>0</v>
      </c>
      <c r="T178" s="22">
        <v>159437</v>
      </c>
      <c r="U178" s="22">
        <v>230477</v>
      </c>
      <c r="V178" s="22">
        <v>164682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322332</v>
      </c>
      <c r="AC178" s="22">
        <v>0</v>
      </c>
      <c r="AD178" s="22">
        <v>2474622</v>
      </c>
      <c r="AE178" s="22">
        <v>0</v>
      </c>
      <c r="AF178" s="22">
        <v>0</v>
      </c>
      <c r="AG178" s="22">
        <v>0</v>
      </c>
      <c r="AH178" s="22">
        <v>0</v>
      </c>
      <c r="AI178" s="22">
        <v>111041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8742824</v>
      </c>
    </row>
    <row r="179" spans="1:42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43118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43118</v>
      </c>
    </row>
    <row r="180" spans="1:42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11734</v>
      </c>
      <c r="G180" s="22">
        <v>0</v>
      </c>
      <c r="H180" s="22">
        <v>0</v>
      </c>
      <c r="I180" s="22">
        <v>11535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628271</v>
      </c>
      <c r="P180" s="22">
        <v>0</v>
      </c>
      <c r="Q180" s="22">
        <v>0</v>
      </c>
      <c r="R180" s="22">
        <v>61402</v>
      </c>
      <c r="S180" s="22">
        <v>314351</v>
      </c>
      <c r="T180" s="22">
        <v>421796</v>
      </c>
      <c r="U180" s="22">
        <v>316171</v>
      </c>
      <c r="V180" s="22">
        <v>8290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7684</v>
      </c>
      <c r="AJ180" s="22">
        <v>0</v>
      </c>
      <c r="AK180" s="22">
        <v>0</v>
      </c>
      <c r="AL180" s="22">
        <v>30682</v>
      </c>
      <c r="AM180" s="22">
        <v>0</v>
      </c>
      <c r="AN180" s="22">
        <v>0</v>
      </c>
      <c r="AO180" s="22">
        <v>0</v>
      </c>
      <c r="AP180" s="22">
        <v>1811916</v>
      </c>
    </row>
    <row r="181" spans="1:42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21605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126982</v>
      </c>
      <c r="O181" s="22">
        <v>1108786</v>
      </c>
      <c r="P181" s="22">
        <v>0</v>
      </c>
      <c r="Q181" s="22">
        <v>0</v>
      </c>
      <c r="R181" s="22">
        <v>0</v>
      </c>
      <c r="S181" s="22">
        <v>0</v>
      </c>
      <c r="T181" s="22">
        <v>128416</v>
      </c>
      <c r="U181" s="22">
        <v>83021</v>
      </c>
      <c r="V181" s="22">
        <v>0</v>
      </c>
      <c r="W181" s="22">
        <v>0</v>
      </c>
      <c r="X181" s="22">
        <v>0</v>
      </c>
      <c r="Y181" s="22">
        <v>0</v>
      </c>
      <c r="Z181" s="22">
        <v>13806</v>
      </c>
      <c r="AA181" s="22">
        <v>0</v>
      </c>
      <c r="AB181" s="22">
        <v>564300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290341</v>
      </c>
      <c r="AJ181" s="22">
        <v>14800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2352057</v>
      </c>
    </row>
    <row r="182" spans="1:42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3000</v>
      </c>
      <c r="G182" s="22">
        <v>0</v>
      </c>
      <c r="H182" s="22">
        <v>0</v>
      </c>
      <c r="I182" s="22">
        <v>36954</v>
      </c>
      <c r="J182" s="22">
        <v>0</v>
      </c>
      <c r="K182" s="22">
        <v>0</v>
      </c>
      <c r="L182" s="22">
        <v>0</v>
      </c>
      <c r="M182" s="22">
        <v>0</v>
      </c>
      <c r="N182" s="22">
        <v>80400</v>
      </c>
      <c r="O182" s="22">
        <v>409923</v>
      </c>
      <c r="P182" s="22">
        <v>0</v>
      </c>
      <c r="Q182" s="22">
        <v>0</v>
      </c>
      <c r="R182" s="22">
        <v>0</v>
      </c>
      <c r="S182" s="22">
        <v>0</v>
      </c>
      <c r="T182" s="22">
        <v>79157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46460</v>
      </c>
      <c r="AF182" s="22">
        <v>0</v>
      </c>
      <c r="AG182" s="22">
        <v>0</v>
      </c>
      <c r="AH182" s="22">
        <v>0</v>
      </c>
      <c r="AI182" s="22">
        <v>23978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679872</v>
      </c>
    </row>
    <row r="183" spans="1:42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56898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569957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23175</v>
      </c>
      <c r="AJ183" s="22">
        <v>134400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784430</v>
      </c>
    </row>
    <row r="184" spans="1:42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5806</v>
      </c>
      <c r="G184" s="22">
        <v>0</v>
      </c>
      <c r="H184" s="22">
        <v>0</v>
      </c>
      <c r="I184" s="22">
        <v>18813</v>
      </c>
      <c r="J184" s="22">
        <v>0</v>
      </c>
      <c r="K184" s="22">
        <v>0</v>
      </c>
      <c r="L184" s="22">
        <v>5071</v>
      </c>
      <c r="M184" s="22">
        <v>0</v>
      </c>
      <c r="N184" s="22">
        <v>0</v>
      </c>
      <c r="O184" s="22">
        <v>45609</v>
      </c>
      <c r="P184" s="22">
        <v>0</v>
      </c>
      <c r="Q184" s="22">
        <v>0</v>
      </c>
      <c r="R184" s="22">
        <v>43652</v>
      </c>
      <c r="S184" s="22">
        <v>0</v>
      </c>
      <c r="T184" s="22">
        <v>2345235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60037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2524223</v>
      </c>
    </row>
    <row r="185" spans="1:42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1555235</v>
      </c>
      <c r="P185" s="22">
        <v>0</v>
      </c>
      <c r="Q185" s="22">
        <v>0</v>
      </c>
      <c r="R185" s="22">
        <v>0</v>
      </c>
      <c r="S185" s="22">
        <v>0</v>
      </c>
      <c r="T185" s="22">
        <v>126961</v>
      </c>
      <c r="U185" s="22">
        <v>42296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247317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1971809</v>
      </c>
    </row>
    <row r="186" spans="1:42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173215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173215</v>
      </c>
    </row>
    <row r="187" spans="1:42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36895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9422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63634</v>
      </c>
      <c r="V187" s="22">
        <v>84902</v>
      </c>
      <c r="W187" s="22">
        <v>0</v>
      </c>
      <c r="X187" s="22">
        <v>0</v>
      </c>
      <c r="Y187" s="22">
        <v>0</v>
      </c>
      <c r="Z187" s="22">
        <v>100814</v>
      </c>
      <c r="AA187" s="22">
        <v>47299</v>
      </c>
      <c r="AB187" s="22">
        <v>6759271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94900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7197137</v>
      </c>
    </row>
    <row r="188" spans="1:42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5270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448547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19680</v>
      </c>
      <c r="U188" s="22">
        <v>5492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151017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117984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747990</v>
      </c>
    </row>
    <row r="189" spans="1:42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127846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400153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527999</v>
      </c>
    </row>
    <row r="190" spans="1:42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373228</v>
      </c>
      <c r="P190" s="22">
        <v>0</v>
      </c>
      <c r="Q190" s="22">
        <v>0</v>
      </c>
      <c r="R190" s="22">
        <v>170816</v>
      </c>
      <c r="S190" s="22">
        <v>0</v>
      </c>
      <c r="T190" s="22">
        <v>941060</v>
      </c>
      <c r="U190" s="22">
        <v>647074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40900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2173078</v>
      </c>
    </row>
    <row r="191" spans="1:42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51995</v>
      </c>
      <c r="J191" s="22">
        <v>0</v>
      </c>
      <c r="K191" s="22">
        <v>0</v>
      </c>
      <c r="L191" s="22">
        <v>0</v>
      </c>
      <c r="M191" s="22">
        <v>0</v>
      </c>
      <c r="N191" s="22">
        <v>279603</v>
      </c>
      <c r="O191" s="22">
        <v>1050227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2672239</v>
      </c>
      <c r="V191" s="22">
        <v>0</v>
      </c>
      <c r="W191" s="22">
        <v>0</v>
      </c>
      <c r="X191" s="22">
        <v>0</v>
      </c>
      <c r="Y191" s="22">
        <v>0</v>
      </c>
      <c r="Z191" s="22">
        <v>14873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332183</v>
      </c>
      <c r="AJ191" s="22">
        <v>0</v>
      </c>
      <c r="AK191" s="22">
        <v>0</v>
      </c>
      <c r="AL191" s="22">
        <v>0</v>
      </c>
      <c r="AM191" s="22">
        <v>528307</v>
      </c>
      <c r="AN191" s="22">
        <v>0</v>
      </c>
      <c r="AO191" s="22">
        <v>0</v>
      </c>
      <c r="AP191" s="22">
        <v>4929427</v>
      </c>
    </row>
    <row r="192" spans="1:42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13177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679046</v>
      </c>
      <c r="O192" s="22">
        <v>190767</v>
      </c>
      <c r="P192" s="22">
        <v>0</v>
      </c>
      <c r="Q192" s="22">
        <v>0</v>
      </c>
      <c r="R192" s="22">
        <v>0</v>
      </c>
      <c r="S192" s="22">
        <v>0</v>
      </c>
      <c r="T192" s="22">
        <v>116732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224090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1223812</v>
      </c>
    </row>
    <row r="193" spans="1:42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97520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2009575</v>
      </c>
      <c r="O193" s="22">
        <v>254171</v>
      </c>
      <c r="P193" s="22">
        <v>0</v>
      </c>
      <c r="Q193" s="22">
        <v>0</v>
      </c>
      <c r="R193" s="22">
        <v>178233</v>
      </c>
      <c r="S193" s="22">
        <v>0</v>
      </c>
      <c r="T193" s="22">
        <v>182814</v>
      </c>
      <c r="U193" s="22">
        <v>113037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534767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3370117</v>
      </c>
    </row>
    <row r="194" spans="1:42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159044</v>
      </c>
      <c r="G194" s="22">
        <v>0</v>
      </c>
      <c r="H194" s="22">
        <v>10555</v>
      </c>
      <c r="I194" s="22">
        <v>33342</v>
      </c>
      <c r="J194" s="22">
        <v>0</v>
      </c>
      <c r="K194" s="22">
        <v>0</v>
      </c>
      <c r="L194" s="22">
        <v>0</v>
      </c>
      <c r="M194" s="22">
        <v>0</v>
      </c>
      <c r="N194" s="22">
        <v>388651</v>
      </c>
      <c r="O194" s="22">
        <v>1894255</v>
      </c>
      <c r="P194" s="22">
        <v>0</v>
      </c>
      <c r="Q194" s="22">
        <v>0</v>
      </c>
      <c r="R194" s="22">
        <v>0</v>
      </c>
      <c r="S194" s="22">
        <v>0</v>
      </c>
      <c r="T194" s="22">
        <v>981108</v>
      </c>
      <c r="U194" s="22">
        <v>0</v>
      </c>
      <c r="V194" s="22">
        <v>196174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735818</v>
      </c>
      <c r="AJ194" s="22">
        <v>81159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4480106</v>
      </c>
    </row>
    <row r="195" spans="1:42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19604</v>
      </c>
      <c r="G195" s="22">
        <v>8000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333728</v>
      </c>
      <c r="P195" s="22">
        <v>0</v>
      </c>
      <c r="Q195" s="22">
        <v>10300</v>
      </c>
      <c r="R195" s="22">
        <v>0</v>
      </c>
      <c r="S195" s="22">
        <v>0</v>
      </c>
      <c r="T195" s="22">
        <v>0</v>
      </c>
      <c r="U195" s="22">
        <v>51405</v>
      </c>
      <c r="V195" s="22">
        <v>5875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84155</v>
      </c>
      <c r="AJ195" s="22">
        <v>0</v>
      </c>
      <c r="AK195" s="22">
        <v>0</v>
      </c>
      <c r="AL195" s="22">
        <v>147693</v>
      </c>
      <c r="AM195" s="22">
        <v>0</v>
      </c>
      <c r="AN195" s="22">
        <v>0</v>
      </c>
      <c r="AO195" s="22">
        <v>0</v>
      </c>
      <c r="AP195" s="22">
        <v>660760</v>
      </c>
    </row>
    <row r="196" spans="1:42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30264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147838</v>
      </c>
      <c r="P196" s="22">
        <v>0</v>
      </c>
      <c r="Q196" s="22">
        <v>0</v>
      </c>
      <c r="R196" s="22">
        <v>7000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100980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286082</v>
      </c>
    </row>
    <row r="197" spans="1:42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5220</v>
      </c>
      <c r="J197" s="22">
        <v>0</v>
      </c>
      <c r="K197" s="22">
        <v>0</v>
      </c>
      <c r="L197" s="22">
        <v>0</v>
      </c>
      <c r="M197" s="22">
        <v>0</v>
      </c>
      <c r="N197" s="22">
        <v>86500</v>
      </c>
      <c r="O197" s="22">
        <v>299063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35059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116672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542514</v>
      </c>
    </row>
    <row r="198" spans="1:42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7134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1209</v>
      </c>
      <c r="O198" s="22">
        <v>8324</v>
      </c>
      <c r="P198" s="22">
        <v>0</v>
      </c>
      <c r="Q198" s="22">
        <v>0</v>
      </c>
      <c r="R198" s="22">
        <v>86267</v>
      </c>
      <c r="S198" s="22">
        <v>0</v>
      </c>
      <c r="T198" s="22">
        <v>105675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208609</v>
      </c>
    </row>
    <row r="199" spans="1:42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9842</v>
      </c>
      <c r="P199" s="22">
        <v>0</v>
      </c>
      <c r="Q199" s="22">
        <v>0</v>
      </c>
      <c r="R199" s="22">
        <v>0</v>
      </c>
      <c r="S199" s="22">
        <v>0</v>
      </c>
      <c r="T199" s="22">
        <v>227173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45014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282029</v>
      </c>
    </row>
    <row r="200" spans="1:42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83000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64620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147620</v>
      </c>
    </row>
    <row r="201" spans="1:42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</row>
    <row r="202" spans="1:42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109098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172639</v>
      </c>
      <c r="P202" s="22">
        <v>0</v>
      </c>
      <c r="Q202" s="22">
        <v>0</v>
      </c>
      <c r="R202" s="22">
        <v>0</v>
      </c>
      <c r="S202" s="22">
        <v>0</v>
      </c>
      <c r="T202" s="22">
        <v>137119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418856</v>
      </c>
    </row>
    <row r="203" spans="1:42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156688</v>
      </c>
      <c r="O203" s="22">
        <v>23861</v>
      </c>
      <c r="P203" s="22">
        <v>0</v>
      </c>
      <c r="Q203" s="22">
        <v>0</v>
      </c>
      <c r="R203" s="22">
        <v>0</v>
      </c>
      <c r="S203" s="22">
        <v>0</v>
      </c>
      <c r="T203" s="22">
        <v>270236</v>
      </c>
      <c r="U203" s="22">
        <v>0</v>
      </c>
      <c r="V203" s="22">
        <v>85867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536652</v>
      </c>
    </row>
    <row r="204" spans="1:42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37100</v>
      </c>
      <c r="G204" s="22">
        <v>0</v>
      </c>
      <c r="H204" s="22">
        <v>0</v>
      </c>
      <c r="I204" s="22">
        <v>27310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14580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78990</v>
      </c>
    </row>
    <row r="205" spans="1:42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10352</v>
      </c>
      <c r="P205" s="22">
        <v>0</v>
      </c>
      <c r="Q205" s="22">
        <v>0</v>
      </c>
      <c r="R205" s="22">
        <v>59192</v>
      </c>
      <c r="S205" s="22">
        <v>0</v>
      </c>
      <c r="T205" s="22">
        <v>15678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28420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113642</v>
      </c>
    </row>
    <row r="206" spans="1:42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0</v>
      </c>
      <c r="G206" s="22">
        <v>0</v>
      </c>
      <c r="H206" s="22">
        <v>0</v>
      </c>
      <c r="I206" s="22">
        <v>24313</v>
      </c>
      <c r="J206" s="22">
        <v>0</v>
      </c>
      <c r="K206" s="22">
        <v>0</v>
      </c>
      <c r="L206" s="22">
        <v>0</v>
      </c>
      <c r="M206" s="22">
        <v>0</v>
      </c>
      <c r="N206" s="22">
        <v>40220</v>
      </c>
      <c r="O206" s="22">
        <v>624285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27753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53008</v>
      </c>
      <c r="AJ206" s="22">
        <v>0</v>
      </c>
      <c r="AK206" s="22">
        <v>11618</v>
      </c>
      <c r="AL206" s="22">
        <v>0</v>
      </c>
      <c r="AM206" s="22">
        <v>0</v>
      </c>
      <c r="AN206" s="22">
        <v>0</v>
      </c>
      <c r="AO206" s="22">
        <v>0</v>
      </c>
      <c r="AP206" s="22">
        <v>781197</v>
      </c>
    </row>
    <row r="207" spans="1:42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59688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59688</v>
      </c>
    </row>
    <row r="208" spans="1:42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34568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25512</v>
      </c>
      <c r="P208" s="22">
        <v>0</v>
      </c>
      <c r="Q208" s="22">
        <v>0</v>
      </c>
      <c r="R208" s="22">
        <v>0</v>
      </c>
      <c r="S208" s="22">
        <v>0</v>
      </c>
      <c r="T208" s="22">
        <v>73659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9138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142877</v>
      </c>
    </row>
    <row r="209" spans="1:42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43381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61527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104908</v>
      </c>
    </row>
    <row r="210" spans="1:42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34827</v>
      </c>
      <c r="O210" s="22">
        <v>18300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53127</v>
      </c>
    </row>
    <row r="211" spans="1:42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20624</v>
      </c>
      <c r="P211" s="22">
        <v>0</v>
      </c>
      <c r="Q211" s="22">
        <v>0</v>
      </c>
      <c r="R211" s="22">
        <v>86865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89365</v>
      </c>
      <c r="AM211" s="22">
        <v>0</v>
      </c>
      <c r="AN211" s="22">
        <v>0</v>
      </c>
      <c r="AO211" s="22">
        <v>6667</v>
      </c>
      <c r="AP211" s="22">
        <v>203521</v>
      </c>
    </row>
    <row r="212" spans="1:42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56576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173608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19938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250122</v>
      </c>
    </row>
    <row r="213" spans="1:42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191066</v>
      </c>
      <c r="P213" s="22">
        <v>0</v>
      </c>
      <c r="Q213" s="22">
        <v>0</v>
      </c>
      <c r="R213" s="22">
        <v>56135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247201</v>
      </c>
    </row>
    <row r="214" spans="1:42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3394</v>
      </c>
      <c r="G214" s="22">
        <v>0</v>
      </c>
      <c r="H214" s="22">
        <v>0</v>
      </c>
      <c r="I214" s="22">
        <v>2850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14835</v>
      </c>
      <c r="U214" s="22">
        <v>118701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139780</v>
      </c>
    </row>
    <row r="215" spans="1:42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79650</v>
      </c>
      <c r="P215" s="22">
        <v>0</v>
      </c>
      <c r="Q215" s="22">
        <v>0</v>
      </c>
      <c r="R215" s="22">
        <v>0</v>
      </c>
      <c r="S215" s="22">
        <v>0</v>
      </c>
      <c r="T215" s="22">
        <v>21171</v>
      </c>
      <c r="U215" s="22">
        <v>331113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72172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504106</v>
      </c>
    </row>
    <row r="216" spans="1:42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44930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119350</v>
      </c>
      <c r="P216" s="22">
        <v>210378</v>
      </c>
      <c r="Q216" s="22">
        <v>0</v>
      </c>
      <c r="R216" s="22">
        <v>0</v>
      </c>
      <c r="S216" s="22">
        <v>0</v>
      </c>
      <c r="T216" s="22">
        <v>49711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1411356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1835725</v>
      </c>
    </row>
    <row r="217" spans="1:42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3995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125346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129341</v>
      </c>
    </row>
    <row r="218" spans="1:42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486699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3000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489699</v>
      </c>
    </row>
    <row r="219" spans="1:42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44862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116166</v>
      </c>
      <c r="P219" s="22">
        <v>0</v>
      </c>
      <c r="Q219" s="22">
        <v>0</v>
      </c>
      <c r="R219" s="22">
        <v>0</v>
      </c>
      <c r="S219" s="22">
        <v>0</v>
      </c>
      <c r="T219" s="22">
        <v>67516</v>
      </c>
      <c r="U219" s="22">
        <v>78373</v>
      </c>
      <c r="V219" s="22">
        <v>0</v>
      </c>
      <c r="W219" s="22">
        <v>0</v>
      </c>
      <c r="X219" s="22">
        <v>8915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10000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325832</v>
      </c>
    </row>
    <row r="220" spans="1:42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565700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565700</v>
      </c>
    </row>
    <row r="221" spans="1:42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153383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33491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186874</v>
      </c>
    </row>
    <row r="222" spans="1:42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9480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135972</v>
      </c>
      <c r="P222" s="22">
        <v>0</v>
      </c>
      <c r="Q222" s="22">
        <v>0</v>
      </c>
      <c r="R222" s="22">
        <v>0</v>
      </c>
      <c r="S222" s="22">
        <v>0</v>
      </c>
      <c r="T222" s="22">
        <v>13837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159289</v>
      </c>
    </row>
    <row r="223" spans="1:42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238206</v>
      </c>
      <c r="V223" s="22">
        <v>0</v>
      </c>
      <c r="W223" s="22">
        <v>180365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418571</v>
      </c>
    </row>
    <row r="224" spans="1:42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17825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449460</v>
      </c>
      <c r="P224" s="22">
        <v>0</v>
      </c>
      <c r="Q224" s="22">
        <v>0</v>
      </c>
      <c r="R224" s="22">
        <v>0</v>
      </c>
      <c r="S224" s="22">
        <v>0</v>
      </c>
      <c r="T224" s="22">
        <v>21669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23462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512416</v>
      </c>
    </row>
    <row r="225" spans="1:42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19266</v>
      </c>
      <c r="P225" s="22">
        <v>0</v>
      </c>
      <c r="Q225" s="22">
        <v>0</v>
      </c>
      <c r="R225" s="22">
        <v>0</v>
      </c>
      <c r="S225" s="22">
        <v>0</v>
      </c>
      <c r="T225" s="22">
        <v>9010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28276</v>
      </c>
    </row>
    <row r="226" spans="1:42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39995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70515</v>
      </c>
      <c r="P226" s="22">
        <v>0</v>
      </c>
      <c r="Q226" s="22">
        <v>0</v>
      </c>
      <c r="R226" s="22">
        <v>0</v>
      </c>
      <c r="S226" s="22">
        <v>0</v>
      </c>
      <c r="T226" s="22">
        <v>242098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156100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508708</v>
      </c>
    </row>
    <row r="227" spans="1:42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109902</v>
      </c>
      <c r="P227" s="22">
        <v>0</v>
      </c>
      <c r="Q227" s="22">
        <v>0</v>
      </c>
      <c r="R227" s="22">
        <v>0</v>
      </c>
      <c r="S227" s="22">
        <v>0</v>
      </c>
      <c r="T227" s="22">
        <v>166726</v>
      </c>
      <c r="U227" s="22">
        <v>15235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291863</v>
      </c>
    </row>
    <row r="228" spans="1:42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59000</v>
      </c>
      <c r="P228" s="22">
        <v>0</v>
      </c>
      <c r="Q228" s="22">
        <v>0</v>
      </c>
      <c r="R228" s="22">
        <v>0</v>
      </c>
      <c r="S228" s="22">
        <v>0</v>
      </c>
      <c r="T228" s="22">
        <v>9723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68723</v>
      </c>
    </row>
    <row r="229" spans="1:42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10900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102348</v>
      </c>
      <c r="P229" s="22">
        <v>0</v>
      </c>
      <c r="Q229" s="22">
        <v>0</v>
      </c>
      <c r="R229" s="22">
        <v>0</v>
      </c>
      <c r="S229" s="22">
        <v>0</v>
      </c>
      <c r="T229" s="22">
        <v>42770</v>
      </c>
      <c r="U229" s="22">
        <v>146382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302400</v>
      </c>
    </row>
    <row r="230" spans="1:42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376362</v>
      </c>
      <c r="P230" s="22">
        <v>0</v>
      </c>
      <c r="Q230" s="22">
        <v>0</v>
      </c>
      <c r="R230" s="22">
        <v>0</v>
      </c>
      <c r="S230" s="22">
        <v>0</v>
      </c>
      <c r="T230" s="22">
        <v>24940</v>
      </c>
      <c r="U230" s="22">
        <v>123859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9500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534661</v>
      </c>
    </row>
    <row r="231" spans="1:42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128000</v>
      </c>
      <c r="O231" s="22">
        <v>8774</v>
      </c>
      <c r="P231" s="22">
        <v>0</v>
      </c>
      <c r="Q231" s="22">
        <v>0</v>
      </c>
      <c r="R231" s="22">
        <v>4915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332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38596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180617</v>
      </c>
    </row>
    <row r="232" spans="1:42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316552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657607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974159</v>
      </c>
    </row>
    <row r="233" spans="1:42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19892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21588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4825</v>
      </c>
      <c r="AJ233" s="22">
        <v>0</v>
      </c>
      <c r="AK233" s="22">
        <v>0</v>
      </c>
      <c r="AL233" s="22">
        <v>4024</v>
      </c>
      <c r="AM233" s="22">
        <v>0</v>
      </c>
      <c r="AN233" s="22">
        <v>0</v>
      </c>
      <c r="AO233" s="22">
        <v>0</v>
      </c>
      <c r="AP233" s="22">
        <v>50329</v>
      </c>
    </row>
    <row r="234" spans="1:42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14740</v>
      </c>
      <c r="G234" s="22">
        <v>0</v>
      </c>
      <c r="H234" s="22">
        <v>0</v>
      </c>
      <c r="I234" s="22">
        <v>10560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25300</v>
      </c>
    </row>
    <row r="235" spans="1:42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2200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8950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11150</v>
      </c>
    </row>
    <row r="236" spans="1:42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45360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69168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114528</v>
      </c>
    </row>
    <row r="237" spans="1:42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212326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212326</v>
      </c>
    </row>
    <row r="238" spans="1:42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74781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141126</v>
      </c>
      <c r="P238" s="22">
        <v>0</v>
      </c>
      <c r="Q238" s="22">
        <v>0</v>
      </c>
      <c r="R238" s="22">
        <v>0</v>
      </c>
      <c r="S238" s="22">
        <v>0</v>
      </c>
      <c r="T238" s="22">
        <v>85747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22637</v>
      </c>
      <c r="AK238" s="22">
        <v>7283</v>
      </c>
      <c r="AL238" s="22">
        <v>0</v>
      </c>
      <c r="AM238" s="22">
        <v>0</v>
      </c>
      <c r="AN238" s="22">
        <v>0</v>
      </c>
      <c r="AO238" s="22">
        <v>0</v>
      </c>
      <c r="AP238" s="22">
        <v>331574</v>
      </c>
    </row>
    <row r="239" spans="1:42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9962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51495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61457</v>
      </c>
    </row>
    <row r="240" spans="1:42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62070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62070</v>
      </c>
    </row>
    <row r="241" spans="1:42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3191042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3191042</v>
      </c>
    </row>
    <row r="242" spans="1:42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10625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9171</v>
      </c>
      <c r="P242" s="22">
        <v>0</v>
      </c>
      <c r="Q242" s="22">
        <v>0</v>
      </c>
      <c r="R242" s="22">
        <v>0</v>
      </c>
      <c r="S242" s="22">
        <v>0</v>
      </c>
      <c r="T242" s="22">
        <v>4425</v>
      </c>
      <c r="U242" s="22">
        <v>7000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10044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41265</v>
      </c>
    </row>
    <row r="243" spans="1:42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61595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12897</v>
      </c>
      <c r="P243" s="22">
        <v>0</v>
      </c>
      <c r="Q243" s="22">
        <v>0</v>
      </c>
      <c r="R243" s="22">
        <v>0</v>
      </c>
      <c r="S243" s="22">
        <v>0</v>
      </c>
      <c r="T243" s="22">
        <v>7082</v>
      </c>
      <c r="U243" s="22">
        <v>59644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141218</v>
      </c>
    </row>
    <row r="244" spans="1:42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491032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491032</v>
      </c>
    </row>
    <row r="245" spans="1:42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92771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80400</v>
      </c>
      <c r="P245" s="22">
        <v>0</v>
      </c>
      <c r="Q245" s="22">
        <v>0</v>
      </c>
      <c r="R245" s="22">
        <v>0</v>
      </c>
      <c r="S245" s="22">
        <v>0</v>
      </c>
      <c r="T245" s="22">
        <v>51766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88244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313181</v>
      </c>
    </row>
    <row r="246" spans="1:42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5301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27364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32665</v>
      </c>
    </row>
    <row r="247" spans="1:42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47544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33950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53362</v>
      </c>
      <c r="AJ247" s="22">
        <v>31770</v>
      </c>
      <c r="AK247" s="22">
        <v>0</v>
      </c>
      <c r="AL247" s="22">
        <v>208042</v>
      </c>
      <c r="AM247" s="22">
        <v>0</v>
      </c>
      <c r="AN247" s="22">
        <v>0</v>
      </c>
      <c r="AO247" s="22">
        <v>0</v>
      </c>
      <c r="AP247" s="22">
        <v>374668</v>
      </c>
    </row>
    <row r="248" spans="1:42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10516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10516</v>
      </c>
    </row>
    <row r="249" spans="1:42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19157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179413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219097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417667</v>
      </c>
    </row>
    <row r="250" spans="1:42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14000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4427</v>
      </c>
      <c r="U250" s="22">
        <v>83280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498217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599924</v>
      </c>
    </row>
    <row r="251" spans="1:42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36910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74653</v>
      </c>
      <c r="P251" s="22">
        <v>0</v>
      </c>
      <c r="Q251" s="22">
        <v>0</v>
      </c>
      <c r="R251" s="22">
        <v>0</v>
      </c>
      <c r="S251" s="22">
        <v>0</v>
      </c>
      <c r="T251" s="22">
        <v>38040</v>
      </c>
      <c r="U251" s="22">
        <v>38500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188103</v>
      </c>
    </row>
    <row r="252" spans="1:42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182621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182621</v>
      </c>
    </row>
    <row r="253" spans="1:42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</row>
    <row r="254" spans="1:42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95500</v>
      </c>
      <c r="P254" s="22">
        <v>0</v>
      </c>
      <c r="Q254" s="22">
        <v>0</v>
      </c>
      <c r="R254" s="22">
        <v>0</v>
      </c>
      <c r="S254" s="22">
        <v>0</v>
      </c>
      <c r="T254" s="22">
        <v>86217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181717</v>
      </c>
    </row>
    <row r="255" spans="1:42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4572</v>
      </c>
      <c r="O255" s="22">
        <v>85357</v>
      </c>
      <c r="P255" s="22">
        <v>0</v>
      </c>
      <c r="Q255" s="22">
        <v>0</v>
      </c>
      <c r="R255" s="22">
        <v>0</v>
      </c>
      <c r="S255" s="22">
        <v>0</v>
      </c>
      <c r="T255" s="22">
        <v>33682</v>
      </c>
      <c r="U255" s="22">
        <v>0</v>
      </c>
      <c r="V255" s="22">
        <v>74658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18610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216879</v>
      </c>
    </row>
    <row r="256" spans="1:42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126066</v>
      </c>
      <c r="U256" s="22">
        <v>35065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161131</v>
      </c>
    </row>
    <row r="257" spans="1:42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477198</v>
      </c>
      <c r="J257" s="22">
        <v>0</v>
      </c>
      <c r="K257" s="22">
        <v>0</v>
      </c>
      <c r="L257" s="22">
        <v>0</v>
      </c>
      <c r="M257" s="22">
        <v>0</v>
      </c>
      <c r="N257" s="22">
        <v>23250</v>
      </c>
      <c r="O257" s="22">
        <v>14166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514614</v>
      </c>
    </row>
    <row r="258" spans="1:42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</row>
    <row r="259" spans="1:42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21368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179153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200521</v>
      </c>
    </row>
    <row r="260" spans="1:42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11856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44817</v>
      </c>
      <c r="U260" s="22">
        <v>247010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16750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320433</v>
      </c>
    </row>
    <row r="261" spans="1:42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208292</v>
      </c>
      <c r="P261" s="22">
        <v>0</v>
      </c>
      <c r="Q261" s="22">
        <v>0</v>
      </c>
      <c r="R261" s="22">
        <v>229323</v>
      </c>
      <c r="S261" s="22">
        <v>23857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461472</v>
      </c>
    </row>
    <row r="262" spans="1:42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39046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3080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42126</v>
      </c>
    </row>
    <row r="263" spans="1:42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46010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210853</v>
      </c>
      <c r="AM263" s="22">
        <v>0</v>
      </c>
      <c r="AN263" s="22">
        <v>0</v>
      </c>
      <c r="AO263" s="22">
        <v>0</v>
      </c>
      <c r="AP263" s="22">
        <v>256863</v>
      </c>
    </row>
    <row r="264" spans="1:42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18505</v>
      </c>
      <c r="J264" s="22">
        <v>0</v>
      </c>
      <c r="K264" s="22">
        <v>0</v>
      </c>
      <c r="L264" s="22">
        <v>0</v>
      </c>
      <c r="M264" s="22">
        <v>0</v>
      </c>
      <c r="N264" s="22">
        <v>4825</v>
      </c>
      <c r="O264" s="22">
        <v>73689</v>
      </c>
      <c r="P264" s="22">
        <v>3391</v>
      </c>
      <c r="Q264" s="22">
        <v>0</v>
      </c>
      <c r="R264" s="22">
        <v>0</v>
      </c>
      <c r="S264" s="22">
        <v>0</v>
      </c>
      <c r="T264" s="22">
        <v>28646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443430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572486</v>
      </c>
    </row>
    <row r="265" spans="1:42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2201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36190</v>
      </c>
      <c r="P265" s="22">
        <v>0</v>
      </c>
      <c r="Q265" s="22">
        <v>0</v>
      </c>
      <c r="R265" s="22">
        <v>0</v>
      </c>
      <c r="S265" s="22">
        <v>0</v>
      </c>
      <c r="T265" s="22">
        <v>42115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80506</v>
      </c>
    </row>
    <row r="266" spans="1:42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</row>
    <row r="267" spans="1:42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928527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7462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935989</v>
      </c>
    </row>
    <row r="268" spans="1:42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43608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115898</v>
      </c>
      <c r="U268" s="22">
        <v>115898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275404</v>
      </c>
    </row>
    <row r="269" spans="1:42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20000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39559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59559</v>
      </c>
    </row>
    <row r="270" spans="1:42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107603</v>
      </c>
      <c r="P270" s="22">
        <v>0</v>
      </c>
      <c r="Q270" s="22">
        <v>0</v>
      </c>
      <c r="R270" s="22">
        <v>0</v>
      </c>
      <c r="S270" s="22">
        <v>0</v>
      </c>
      <c r="T270" s="22">
        <v>31092</v>
      </c>
      <c r="U270" s="22">
        <v>127386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266081</v>
      </c>
    </row>
    <row r="271" spans="1:42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10752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14130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24882</v>
      </c>
    </row>
    <row r="272" spans="1:42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19184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19184</v>
      </c>
    </row>
    <row r="273" spans="1:42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27656</v>
      </c>
      <c r="AJ273" s="22">
        <v>0</v>
      </c>
      <c r="AK273" s="22">
        <v>0</v>
      </c>
      <c r="AL273" s="22">
        <v>39015</v>
      </c>
      <c r="AM273" s="22">
        <v>0</v>
      </c>
      <c r="AN273" s="22">
        <v>0</v>
      </c>
      <c r="AO273" s="22">
        <v>0</v>
      </c>
      <c r="AP273" s="22">
        <v>66671</v>
      </c>
    </row>
    <row r="274" spans="1:42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13642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13642</v>
      </c>
    </row>
    <row r="275" spans="1:42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14500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13876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28376</v>
      </c>
    </row>
    <row r="276" spans="1:42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46113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5789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12589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64491</v>
      </c>
    </row>
    <row r="277" spans="1:42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7596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7596</v>
      </c>
    </row>
    <row r="278" spans="1:42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56532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56532</v>
      </c>
    </row>
    <row r="279" spans="1:42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66997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43267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110264</v>
      </c>
    </row>
    <row r="280" spans="1:42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</row>
    <row r="281" spans="1:42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496574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496574</v>
      </c>
    </row>
    <row r="282" spans="1:42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11974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11974</v>
      </c>
    </row>
    <row r="283" spans="1:42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34183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8340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5950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48473</v>
      </c>
    </row>
    <row r="284" spans="1:42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3091</v>
      </c>
      <c r="O284" s="22">
        <v>0</v>
      </c>
      <c r="P284" s="22">
        <v>0</v>
      </c>
      <c r="Q284" s="22">
        <v>0</v>
      </c>
      <c r="R284" s="22">
        <v>40696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43787</v>
      </c>
    </row>
    <row r="285" spans="1:42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685465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37289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722754</v>
      </c>
    </row>
    <row r="286" spans="1:42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10230</v>
      </c>
      <c r="O286" s="22">
        <v>66920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27025</v>
      </c>
      <c r="AG286" s="22">
        <v>0</v>
      </c>
      <c r="AH286" s="22">
        <v>0</v>
      </c>
      <c r="AI286" s="22">
        <v>7552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111727</v>
      </c>
    </row>
    <row r="287" spans="1:42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19924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12460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32384</v>
      </c>
    </row>
    <row r="288" spans="1:42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186342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186342</v>
      </c>
    </row>
    <row r="289" spans="1:42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13115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10860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23975</v>
      </c>
    </row>
    <row r="290" spans="1:42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8740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8740</v>
      </c>
    </row>
    <row r="291" spans="1:42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13340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13340</v>
      </c>
    </row>
    <row r="292" spans="1:42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13714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13714</v>
      </c>
    </row>
    <row r="293" spans="1:42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10220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599797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11974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621991</v>
      </c>
    </row>
    <row r="294" spans="1:42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49899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49899</v>
      </c>
    </row>
    <row r="295" spans="1:42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12273</v>
      </c>
      <c r="O295" s="22">
        <v>0</v>
      </c>
      <c r="P295" s="22">
        <v>0</v>
      </c>
      <c r="Q295" s="22">
        <v>0</v>
      </c>
      <c r="R295" s="22">
        <v>143404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155677</v>
      </c>
    </row>
    <row r="296" spans="1:42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24452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24452</v>
      </c>
    </row>
    <row r="297" spans="1:42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7401</v>
      </c>
      <c r="T297" s="22">
        <v>0</v>
      </c>
      <c r="U297" s="22">
        <v>5143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17290</v>
      </c>
      <c r="AJ297" s="22">
        <v>0</v>
      </c>
      <c r="AK297" s="22">
        <v>0</v>
      </c>
      <c r="AL297" s="22">
        <v>4573</v>
      </c>
      <c r="AM297" s="22">
        <v>0</v>
      </c>
      <c r="AN297" s="22">
        <v>0</v>
      </c>
      <c r="AO297" s="22">
        <v>0</v>
      </c>
      <c r="AP297" s="22">
        <v>34407</v>
      </c>
    </row>
    <row r="298" spans="1:42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19033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280266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299299</v>
      </c>
    </row>
    <row r="299" spans="1:42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32060</v>
      </c>
      <c r="N300" s="22">
        <v>0</v>
      </c>
      <c r="O300" s="22">
        <v>124481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156541</v>
      </c>
    </row>
    <row r="301" spans="1:42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17577</v>
      </c>
      <c r="P301" s="22">
        <v>0</v>
      </c>
      <c r="Q301" s="22">
        <v>0</v>
      </c>
      <c r="R301" s="22">
        <v>0</v>
      </c>
      <c r="S301" s="22">
        <v>7401</v>
      </c>
      <c r="T301" s="22">
        <v>0</v>
      </c>
      <c r="U301" s="22">
        <v>18010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4573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47561</v>
      </c>
    </row>
    <row r="302" spans="1:42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32516</v>
      </c>
      <c r="O302" s="22">
        <v>9470</v>
      </c>
      <c r="P302" s="22">
        <v>0</v>
      </c>
      <c r="Q302" s="22">
        <v>0</v>
      </c>
      <c r="R302" s="22">
        <v>0</v>
      </c>
      <c r="S302" s="22">
        <v>0</v>
      </c>
      <c r="T302" s="22">
        <v>11082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21040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74108</v>
      </c>
    </row>
    <row r="303" spans="1:42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14600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14600</v>
      </c>
    </row>
    <row r="304" spans="1:42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1450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17700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19150</v>
      </c>
    </row>
    <row r="305" spans="1:42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69064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189684</v>
      </c>
      <c r="AJ305" s="22">
        <v>0</v>
      </c>
      <c r="AK305" s="22">
        <v>0</v>
      </c>
      <c r="AL305" s="22">
        <v>11572</v>
      </c>
      <c r="AM305" s="22">
        <v>0</v>
      </c>
      <c r="AN305" s="22">
        <v>0</v>
      </c>
      <c r="AO305" s="22">
        <v>0</v>
      </c>
      <c r="AP305" s="22">
        <v>270320</v>
      </c>
    </row>
    <row r="306" spans="1:42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7955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7955</v>
      </c>
    </row>
    <row r="307" spans="1:42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100731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11811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112542</v>
      </c>
    </row>
    <row r="308" spans="1:42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354942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43400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398342</v>
      </c>
    </row>
    <row r="311" spans="1:42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152492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32860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185352</v>
      </c>
    </row>
    <row r="312" spans="1:42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4824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4824</v>
      </c>
    </row>
    <row r="313" spans="1:42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9850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9850</v>
      </c>
    </row>
    <row r="314" spans="1:42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15135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34491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49626</v>
      </c>
    </row>
    <row r="315" spans="1:42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260528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260528</v>
      </c>
    </row>
    <row r="317" spans="1:42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181029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181029</v>
      </c>
    </row>
    <row r="318" spans="1:42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5368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26010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31740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63118</v>
      </c>
    </row>
    <row r="319" spans="1:42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1791</v>
      </c>
      <c r="O319" s="22">
        <v>197247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36285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235323</v>
      </c>
    </row>
    <row r="320" spans="1:42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10169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10100</v>
      </c>
      <c r="O320" s="22">
        <v>9300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29569</v>
      </c>
    </row>
    <row r="321" spans="1:42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537726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30334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568060</v>
      </c>
    </row>
    <row r="322" spans="1:42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20296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20296</v>
      </c>
    </row>
    <row r="324" spans="1:42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180966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180966</v>
      </c>
    </row>
    <row r="329" spans="1:42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419853</v>
      </c>
      <c r="G329" s="22">
        <v>0</v>
      </c>
      <c r="H329" s="22">
        <v>0</v>
      </c>
      <c r="I329" s="22">
        <v>317445</v>
      </c>
      <c r="J329" s="22">
        <v>0</v>
      </c>
      <c r="K329" s="22">
        <v>0</v>
      </c>
      <c r="L329" s="22">
        <v>59925</v>
      </c>
      <c r="M329" s="22">
        <v>0</v>
      </c>
      <c r="N329" s="22">
        <v>182984</v>
      </c>
      <c r="O329" s="22">
        <v>8162421</v>
      </c>
      <c r="P329" s="22">
        <v>0</v>
      </c>
      <c r="Q329" s="22">
        <v>0</v>
      </c>
      <c r="R329" s="22">
        <v>0</v>
      </c>
      <c r="S329" s="22">
        <v>0</v>
      </c>
      <c r="T329" s="22">
        <v>255232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153978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83653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9635491</v>
      </c>
    </row>
    <row r="330" spans="1:42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79658-5CA7-48B7-BCDC-79D05DBA03E9}">
  <dimension ref="A1:AP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42" width="15.7109375" customWidth="1"/>
  </cols>
  <sheetData>
    <row r="1" spans="1:42" ht="24" customHeight="1" x14ac:dyDescent="0.3">
      <c r="A1" s="4" t="str">
        <f>HYPERLINK("#'Index'!A1", "&lt;&lt; Index")</f>
        <v>&lt;&lt; Index</v>
      </c>
      <c r="B1" s="20" t="s">
        <v>1065</v>
      </c>
      <c r="D1" s="20" t="s">
        <v>1105</v>
      </c>
    </row>
    <row r="2" spans="1:4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813</v>
      </c>
      <c r="F2" s="21" t="s">
        <v>814</v>
      </c>
      <c r="G2" s="21" t="s">
        <v>815</v>
      </c>
      <c r="H2" s="21" t="s">
        <v>816</v>
      </c>
      <c r="I2" s="21" t="s">
        <v>817</v>
      </c>
      <c r="J2" s="21" t="s">
        <v>818</v>
      </c>
      <c r="K2" s="21" t="s">
        <v>819</v>
      </c>
      <c r="L2" s="21" t="s">
        <v>820</v>
      </c>
      <c r="M2" s="21" t="s">
        <v>821</v>
      </c>
      <c r="N2" s="21" t="s">
        <v>1021</v>
      </c>
      <c r="O2" s="21" t="s">
        <v>823</v>
      </c>
      <c r="P2" s="21" t="s">
        <v>824</v>
      </c>
      <c r="Q2" s="21" t="s">
        <v>825</v>
      </c>
      <c r="R2" s="21" t="s">
        <v>826</v>
      </c>
      <c r="S2" s="21" t="s">
        <v>827</v>
      </c>
      <c r="T2" s="21" t="s">
        <v>828</v>
      </c>
      <c r="U2" s="21" t="s">
        <v>829</v>
      </c>
      <c r="V2" s="21" t="s">
        <v>830</v>
      </c>
      <c r="W2" s="21" t="s">
        <v>831</v>
      </c>
      <c r="X2" s="21" t="s">
        <v>832</v>
      </c>
      <c r="Y2" s="21" t="s">
        <v>833</v>
      </c>
      <c r="Z2" s="21" t="s">
        <v>834</v>
      </c>
      <c r="AA2" s="21" t="s">
        <v>835</v>
      </c>
      <c r="AB2" s="21" t="s">
        <v>836</v>
      </c>
      <c r="AC2" s="21" t="s">
        <v>837</v>
      </c>
      <c r="AD2" s="21" t="s">
        <v>838</v>
      </c>
      <c r="AE2" s="21" t="s">
        <v>839</v>
      </c>
      <c r="AF2" s="21" t="s">
        <v>840</v>
      </c>
      <c r="AG2" s="21" t="s">
        <v>841</v>
      </c>
      <c r="AH2" s="21" t="s">
        <v>842</v>
      </c>
      <c r="AI2" s="21" t="s">
        <v>843</v>
      </c>
      <c r="AJ2" s="21" t="s">
        <v>844</v>
      </c>
      <c r="AK2" s="21" t="s">
        <v>845</v>
      </c>
      <c r="AL2" s="21" t="s">
        <v>846</v>
      </c>
      <c r="AM2" s="21" t="s">
        <v>847</v>
      </c>
      <c r="AN2" s="21" t="s">
        <v>848</v>
      </c>
      <c r="AO2" s="21" t="s">
        <v>57</v>
      </c>
      <c r="AP2" s="21" t="s">
        <v>1023</v>
      </c>
    </row>
    <row r="3" spans="1:42" x14ac:dyDescent="0.25">
      <c r="A3" s="21"/>
      <c r="B3" s="21"/>
      <c r="C3" s="21"/>
      <c r="D3" s="21" t="s">
        <v>81</v>
      </c>
      <c r="E3" s="21" t="s">
        <v>1067</v>
      </c>
      <c r="F3" s="21" t="s">
        <v>1068</v>
      </c>
      <c r="G3" s="21" t="s">
        <v>1069</v>
      </c>
      <c r="H3" s="21" t="s">
        <v>1070</v>
      </c>
      <c r="I3" s="21" t="s">
        <v>1071</v>
      </c>
      <c r="J3" s="21" t="s">
        <v>1072</v>
      </c>
      <c r="K3" s="21" t="s">
        <v>1073</v>
      </c>
      <c r="L3" s="21" t="s">
        <v>1074</v>
      </c>
      <c r="M3" s="21" t="s">
        <v>1075</v>
      </c>
      <c r="N3" s="21" t="s">
        <v>1076</v>
      </c>
      <c r="O3" s="21" t="s">
        <v>1077</v>
      </c>
      <c r="P3" s="21" t="s">
        <v>1078</v>
      </c>
      <c r="Q3" s="21" t="s">
        <v>1079</v>
      </c>
      <c r="R3" s="21" t="s">
        <v>1080</v>
      </c>
      <c r="S3" s="21" t="s">
        <v>1081</v>
      </c>
      <c r="T3" s="21" t="s">
        <v>1082</v>
      </c>
      <c r="U3" s="21" t="s">
        <v>1083</v>
      </c>
      <c r="V3" s="21" t="s">
        <v>1084</v>
      </c>
      <c r="W3" s="21" t="s">
        <v>1085</v>
      </c>
      <c r="X3" s="21" t="s">
        <v>1086</v>
      </c>
      <c r="Y3" s="21" t="s">
        <v>1087</v>
      </c>
      <c r="Z3" s="21" t="s">
        <v>1088</v>
      </c>
      <c r="AA3" s="21" t="s">
        <v>1089</v>
      </c>
      <c r="AB3" s="21" t="s">
        <v>1090</v>
      </c>
      <c r="AC3" s="21" t="s">
        <v>1091</v>
      </c>
      <c r="AD3" s="21" t="s">
        <v>1092</v>
      </c>
      <c r="AE3" s="21" t="s">
        <v>1093</v>
      </c>
      <c r="AF3" s="21" t="s">
        <v>1094</v>
      </c>
      <c r="AG3" s="21" t="s">
        <v>1095</v>
      </c>
      <c r="AH3" s="21" t="s">
        <v>1096</v>
      </c>
      <c r="AI3" s="21" t="s">
        <v>1097</v>
      </c>
      <c r="AJ3" s="21" t="s">
        <v>1098</v>
      </c>
      <c r="AK3" s="21" t="s">
        <v>1099</v>
      </c>
      <c r="AL3" s="21" t="s">
        <v>1100</v>
      </c>
      <c r="AM3" s="21" t="s">
        <v>1101</v>
      </c>
      <c r="AN3" s="21" t="s">
        <v>1102</v>
      </c>
      <c r="AO3" s="21" t="s">
        <v>1103</v>
      </c>
      <c r="AP3" s="21" t="s">
        <v>1104</v>
      </c>
    </row>
    <row r="4" spans="1:4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5146027</v>
      </c>
      <c r="P4" s="22">
        <v>0</v>
      </c>
      <c r="Q4" s="22">
        <v>0</v>
      </c>
      <c r="R4" s="22">
        <v>2971609</v>
      </c>
      <c r="S4" s="22">
        <v>0</v>
      </c>
      <c r="T4" s="22">
        <v>1932553</v>
      </c>
      <c r="U4" s="22">
        <v>1964943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3971000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1211932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17198064</v>
      </c>
    </row>
    <row r="5" spans="1:4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2575682</v>
      </c>
      <c r="P5" s="22">
        <v>0</v>
      </c>
      <c r="Q5" s="22">
        <v>0</v>
      </c>
      <c r="R5" s="22">
        <v>970519</v>
      </c>
      <c r="S5" s="22">
        <v>0</v>
      </c>
      <c r="T5" s="22">
        <v>702449</v>
      </c>
      <c r="U5" s="22">
        <v>520874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645202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5414726</v>
      </c>
    </row>
    <row r="6" spans="1:4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1251000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1251000</v>
      </c>
    </row>
    <row r="7" spans="1:4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53847000</v>
      </c>
      <c r="P7" s="22">
        <v>0</v>
      </c>
      <c r="Q7" s="22">
        <v>0</v>
      </c>
      <c r="R7" s="22">
        <v>57867000</v>
      </c>
      <c r="S7" s="22">
        <v>0</v>
      </c>
      <c r="T7" s="22">
        <v>33905000</v>
      </c>
      <c r="U7" s="22">
        <v>40440000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700000</v>
      </c>
      <c r="AC7" s="22">
        <v>0</v>
      </c>
      <c r="AD7" s="22">
        <v>0</v>
      </c>
      <c r="AE7" s="22">
        <v>0</v>
      </c>
      <c r="AF7" s="22">
        <v>3912000</v>
      </c>
      <c r="AG7" s="22">
        <v>0</v>
      </c>
      <c r="AH7" s="22">
        <v>0</v>
      </c>
      <c r="AI7" s="22">
        <v>50230000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240901000</v>
      </c>
    </row>
    <row r="8" spans="1:4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0</v>
      </c>
      <c r="G8" s="22">
        <v>0</v>
      </c>
      <c r="H8" s="22">
        <v>0</v>
      </c>
      <c r="I8" s="22">
        <v>58550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58550</v>
      </c>
    </row>
    <row r="9" spans="1:4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914529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483000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1397529</v>
      </c>
    </row>
    <row r="10" spans="1:4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371089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371089</v>
      </c>
    </row>
    <row r="11" spans="1:4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17436000</v>
      </c>
      <c r="P11" s="22">
        <v>0</v>
      </c>
      <c r="Q11" s="22">
        <v>12000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0</v>
      </c>
      <c r="AF11" s="22">
        <v>30587000</v>
      </c>
      <c r="AG11" s="22">
        <v>0</v>
      </c>
      <c r="AH11" s="22">
        <v>0</v>
      </c>
      <c r="AI11" s="22">
        <v>33528000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81563000</v>
      </c>
    </row>
    <row r="12" spans="1:4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2746000</v>
      </c>
      <c r="P12" s="22">
        <v>0</v>
      </c>
      <c r="Q12" s="22">
        <v>0</v>
      </c>
      <c r="R12" s="22">
        <v>1343000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4089000</v>
      </c>
    </row>
    <row r="13" spans="1:4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751858</v>
      </c>
      <c r="P13" s="22">
        <v>0</v>
      </c>
      <c r="Q13" s="22">
        <v>0</v>
      </c>
      <c r="R13" s="22">
        <v>508614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1260472</v>
      </c>
    </row>
    <row r="14" spans="1:4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47388</v>
      </c>
      <c r="AM14" s="22">
        <v>0</v>
      </c>
      <c r="AN14" s="22">
        <v>0</v>
      </c>
      <c r="AO14" s="22">
        <v>0</v>
      </c>
      <c r="AP14" s="22">
        <v>47388</v>
      </c>
    </row>
    <row r="15" spans="1:4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1816000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5899647</v>
      </c>
      <c r="P15" s="22">
        <v>0</v>
      </c>
      <c r="Q15" s="22">
        <v>0</v>
      </c>
      <c r="R15" s="22">
        <v>2794856</v>
      </c>
      <c r="S15" s="22">
        <v>0</v>
      </c>
      <c r="T15" s="22">
        <v>2462948</v>
      </c>
      <c r="U15" s="22">
        <v>2197596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15171047</v>
      </c>
    </row>
    <row r="16" spans="1:4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2097000</v>
      </c>
      <c r="P16" s="22">
        <v>0</v>
      </c>
      <c r="Q16" s="22">
        <v>0</v>
      </c>
      <c r="R16" s="22">
        <v>1473000</v>
      </c>
      <c r="S16" s="22">
        <v>0</v>
      </c>
      <c r="T16" s="22">
        <v>1025000</v>
      </c>
      <c r="U16" s="22">
        <v>920000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521000</v>
      </c>
      <c r="AJ16" s="22">
        <v>113000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6149000</v>
      </c>
    </row>
    <row r="17" spans="1:4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966030</v>
      </c>
      <c r="P17" s="22">
        <v>0</v>
      </c>
      <c r="Q17" s="22">
        <v>0</v>
      </c>
      <c r="R17" s="22">
        <v>63539</v>
      </c>
      <c r="S17" s="22">
        <v>0</v>
      </c>
      <c r="T17" s="22">
        <v>72496</v>
      </c>
      <c r="U17" s="22">
        <v>113421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1215486</v>
      </c>
    </row>
    <row r="18" spans="1:4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133000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133000</v>
      </c>
    </row>
    <row r="19" spans="1:4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331480</v>
      </c>
      <c r="P19" s="22">
        <v>0</v>
      </c>
      <c r="Q19" s="22">
        <v>0</v>
      </c>
      <c r="R19" s="22">
        <v>583017</v>
      </c>
      <c r="S19" s="22">
        <v>0</v>
      </c>
      <c r="T19" s="22">
        <v>333888</v>
      </c>
      <c r="U19" s="22">
        <v>331262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138553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1718200</v>
      </c>
    </row>
    <row r="20" spans="1:4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428003</v>
      </c>
      <c r="P20" s="22">
        <v>0</v>
      </c>
      <c r="Q20" s="22">
        <v>0</v>
      </c>
      <c r="R20" s="22">
        <v>1529885</v>
      </c>
      <c r="S20" s="22">
        <v>0</v>
      </c>
      <c r="T20" s="22">
        <v>1264451</v>
      </c>
      <c r="U20" s="22">
        <v>1116170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1694042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27598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6060149</v>
      </c>
    </row>
    <row r="21" spans="1:4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10805700</v>
      </c>
      <c r="P21" s="22">
        <v>0</v>
      </c>
      <c r="Q21" s="22">
        <v>0</v>
      </c>
      <c r="R21" s="22">
        <v>4070097</v>
      </c>
      <c r="S21" s="22">
        <v>0</v>
      </c>
      <c r="T21" s="22">
        <v>3306077</v>
      </c>
      <c r="U21" s="22">
        <v>3289520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1609000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23080394</v>
      </c>
    </row>
    <row r="22" spans="1:42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</row>
    <row r="23" spans="1:42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</row>
    <row r="24" spans="1:42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5148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246710</v>
      </c>
      <c r="AG24" s="22">
        <v>0</v>
      </c>
      <c r="AH24" s="22">
        <v>0</v>
      </c>
      <c r="AI24" s="22">
        <v>61458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313316</v>
      </c>
    </row>
    <row r="25" spans="1:42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</row>
    <row r="26" spans="1:42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3568323</v>
      </c>
      <c r="P26" s="22">
        <v>0</v>
      </c>
      <c r="Q26" s="22">
        <v>0</v>
      </c>
      <c r="R26" s="22">
        <v>2909369</v>
      </c>
      <c r="S26" s="22">
        <v>0</v>
      </c>
      <c r="T26" s="22">
        <v>2975854</v>
      </c>
      <c r="U26" s="22">
        <v>2392268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7316470</v>
      </c>
      <c r="AE26" s="22">
        <v>32384</v>
      </c>
      <c r="AF26" s="22">
        <v>0</v>
      </c>
      <c r="AG26" s="22">
        <v>0</v>
      </c>
      <c r="AH26" s="22">
        <v>0</v>
      </c>
      <c r="AI26" s="22">
        <v>1173934</v>
      </c>
      <c r="AJ26" s="22">
        <v>3252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20371854</v>
      </c>
    </row>
    <row r="27" spans="1:42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</row>
    <row r="28" spans="1:42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</row>
    <row r="29" spans="1:42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</row>
    <row r="30" spans="1:42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2137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2677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4814</v>
      </c>
    </row>
    <row r="31" spans="1:42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</row>
    <row r="32" spans="1:42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</row>
    <row r="33" spans="1:42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</row>
    <row r="34" spans="1:42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</row>
    <row r="35" spans="1:42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12538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7556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167072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187166</v>
      </c>
    </row>
    <row r="36" spans="1:42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</row>
    <row r="37" spans="1:42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</row>
    <row r="38" spans="1:42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</row>
    <row r="39" spans="1:42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</row>
    <row r="40" spans="1:42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</row>
    <row r="41" spans="1:42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</row>
    <row r="42" spans="1:42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</row>
    <row r="43" spans="1:42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</row>
    <row r="44" spans="1:42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23</v>
      </c>
      <c r="G44" s="22">
        <v>0</v>
      </c>
      <c r="H44" s="22">
        <v>0</v>
      </c>
      <c r="I44" s="22">
        <v>0</v>
      </c>
      <c r="J44" s="22">
        <v>10554</v>
      </c>
      <c r="K44" s="22">
        <v>0</v>
      </c>
      <c r="L44" s="22">
        <v>0</v>
      </c>
      <c r="M44" s="22">
        <v>0</v>
      </c>
      <c r="N44" s="22">
        <v>0</v>
      </c>
      <c r="O44" s="22">
        <v>226691</v>
      </c>
      <c r="P44" s="22">
        <v>0</v>
      </c>
      <c r="Q44" s="22">
        <v>0</v>
      </c>
      <c r="R44" s="22">
        <v>0</v>
      </c>
      <c r="S44" s="22">
        <v>0</v>
      </c>
      <c r="T44" s="22">
        <v>4929892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3904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5171041</v>
      </c>
    </row>
    <row r="45" spans="1:42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</row>
    <row r="46" spans="1:42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529210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823532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1352742</v>
      </c>
    </row>
    <row r="47" spans="1:42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</row>
    <row r="48" spans="1:42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</row>
    <row r="49" spans="1:42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2800000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612400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3412400</v>
      </c>
    </row>
    <row r="50" spans="1:42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258200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4000000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4258200</v>
      </c>
    </row>
    <row r="51" spans="1:42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</row>
    <row r="52" spans="1:42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428744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474620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48970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952334</v>
      </c>
    </row>
    <row r="53" spans="1:42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</row>
    <row r="54" spans="1:42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</row>
    <row r="55" spans="1:42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911390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911390</v>
      </c>
    </row>
    <row r="56" spans="1:42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</row>
    <row r="57" spans="1:42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</row>
    <row r="58" spans="1:42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</row>
    <row r="59" spans="1:42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</row>
    <row r="60" spans="1:42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</row>
    <row r="61" spans="1:42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10681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10681</v>
      </c>
    </row>
    <row r="62" spans="1:42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1328207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572255</v>
      </c>
      <c r="O62" s="22">
        <v>0</v>
      </c>
      <c r="P62" s="22">
        <v>0</v>
      </c>
      <c r="Q62" s="22">
        <v>0</v>
      </c>
      <c r="R62" s="22">
        <v>6071712</v>
      </c>
      <c r="S62" s="22">
        <v>0</v>
      </c>
      <c r="T62" s="22">
        <v>2313064</v>
      </c>
      <c r="U62" s="22">
        <v>1930286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3590356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15805880</v>
      </c>
    </row>
    <row r="63" spans="1:42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</row>
    <row r="64" spans="1:42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</row>
    <row r="65" spans="1:42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</row>
    <row r="66" spans="1:42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</row>
    <row r="67" spans="1:42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</row>
    <row r="68" spans="1:42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1447650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2516731</v>
      </c>
      <c r="P68" s="22">
        <v>0</v>
      </c>
      <c r="Q68" s="22">
        <v>0</v>
      </c>
      <c r="R68" s="22">
        <v>444964</v>
      </c>
      <c r="S68" s="22">
        <v>0</v>
      </c>
      <c r="T68" s="22">
        <v>255403</v>
      </c>
      <c r="U68" s="22">
        <v>256181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4920929</v>
      </c>
    </row>
    <row r="69" spans="1:42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1333331</v>
      </c>
      <c r="P69" s="22">
        <v>0</v>
      </c>
      <c r="Q69" s="22">
        <v>0</v>
      </c>
      <c r="R69" s="22">
        <v>141402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700702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2175435</v>
      </c>
    </row>
    <row r="70" spans="1:42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</row>
    <row r="71" spans="1:42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</row>
    <row r="72" spans="1:42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</row>
    <row r="73" spans="1:42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</row>
    <row r="74" spans="1:42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</row>
    <row r="75" spans="1:42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</row>
    <row r="76" spans="1:42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</row>
    <row r="77" spans="1:42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169598</v>
      </c>
      <c r="S77" s="22">
        <v>0</v>
      </c>
      <c r="T77" s="22">
        <v>160780</v>
      </c>
      <c r="U77" s="22">
        <v>158956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489334</v>
      </c>
    </row>
    <row r="78" spans="1:42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</row>
    <row r="79" spans="1:42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</row>
    <row r="80" spans="1:42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</row>
    <row r="81" spans="1:42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</row>
    <row r="82" spans="1:42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</row>
    <row r="83" spans="1:42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</row>
    <row r="84" spans="1:42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</row>
    <row r="85" spans="1:42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</row>
    <row r="86" spans="1:42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</row>
    <row r="87" spans="1:42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594450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594450</v>
      </c>
    </row>
    <row r="88" spans="1:42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300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4000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4300</v>
      </c>
    </row>
    <row r="89" spans="1:42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</row>
    <row r="90" spans="1:42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</row>
    <row r="91" spans="1:42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</row>
    <row r="92" spans="1:42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</row>
    <row r="93" spans="1:42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</row>
    <row r="94" spans="1:42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</row>
    <row r="95" spans="1:42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</row>
    <row r="96" spans="1:42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</row>
    <row r="97" spans="1:42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</row>
    <row r="98" spans="1:42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</row>
    <row r="99" spans="1:42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</row>
    <row r="100" spans="1:42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167072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167072</v>
      </c>
    </row>
    <row r="101" spans="1:42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</row>
    <row r="102" spans="1:42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</row>
    <row r="103" spans="1:42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</row>
    <row r="104" spans="1:42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3695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3695</v>
      </c>
    </row>
    <row r="105" spans="1:42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</row>
    <row r="106" spans="1:42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69600</v>
      </c>
      <c r="P106" s="22">
        <v>0</v>
      </c>
      <c r="Q106" s="22">
        <v>0</v>
      </c>
      <c r="R106" s="22">
        <v>161854</v>
      </c>
      <c r="S106" s="22">
        <v>0</v>
      </c>
      <c r="T106" s="22">
        <v>319484</v>
      </c>
      <c r="U106" s="22">
        <v>181242</v>
      </c>
      <c r="V106" s="22">
        <v>0</v>
      </c>
      <c r="W106" s="22">
        <v>727900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18450</v>
      </c>
      <c r="AJ106" s="22">
        <v>0</v>
      </c>
      <c r="AK106" s="22">
        <v>0</v>
      </c>
      <c r="AL106" s="22">
        <v>431700</v>
      </c>
      <c r="AM106" s="22">
        <v>0</v>
      </c>
      <c r="AN106" s="22">
        <v>0</v>
      </c>
      <c r="AO106" s="22">
        <v>0</v>
      </c>
      <c r="AP106" s="22">
        <v>1910230</v>
      </c>
    </row>
    <row r="107" spans="1:42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</row>
    <row r="108" spans="1:42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</row>
    <row r="109" spans="1:42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</row>
    <row r="110" spans="1:42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</row>
    <row r="111" spans="1:42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0</v>
      </c>
      <c r="G111" s="22">
        <v>0</v>
      </c>
      <c r="H111" s="22">
        <v>0</v>
      </c>
      <c r="I111" s="22">
        <v>64500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60000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124500</v>
      </c>
    </row>
    <row r="112" spans="1:42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861864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861864</v>
      </c>
    </row>
    <row r="113" spans="1:42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315582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2890150</v>
      </c>
      <c r="P113" s="22">
        <v>0</v>
      </c>
      <c r="Q113" s="22">
        <v>0</v>
      </c>
      <c r="R113" s="22">
        <v>2827175</v>
      </c>
      <c r="S113" s="22">
        <v>0</v>
      </c>
      <c r="T113" s="22">
        <v>1072956</v>
      </c>
      <c r="U113" s="22">
        <v>2128261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9234124</v>
      </c>
    </row>
    <row r="114" spans="1:42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</row>
    <row r="115" spans="1:42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</row>
    <row r="116" spans="1:42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</row>
    <row r="117" spans="1:42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</row>
    <row r="118" spans="1:42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</row>
    <row r="119" spans="1:42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</row>
    <row r="120" spans="1:42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</row>
    <row r="121" spans="1:42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15444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15444</v>
      </c>
    </row>
    <row r="122" spans="1:42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</row>
    <row r="123" spans="1:42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</row>
    <row r="124" spans="1:42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</row>
    <row r="125" spans="1:42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</row>
    <row r="126" spans="1:42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</row>
    <row r="127" spans="1:42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</row>
    <row r="128" spans="1:42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</row>
    <row r="129" spans="1:42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</row>
    <row r="130" spans="1:42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</row>
    <row r="131" spans="1:42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</row>
    <row r="132" spans="1:42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281049</v>
      </c>
      <c r="P132" s="22">
        <v>0</v>
      </c>
      <c r="Q132" s="22">
        <v>0</v>
      </c>
      <c r="R132" s="22">
        <v>0</v>
      </c>
      <c r="S132" s="22">
        <v>0</v>
      </c>
      <c r="T132" s="22">
        <v>175935</v>
      </c>
      <c r="U132" s="22">
        <v>107330</v>
      </c>
      <c r="V132" s="22">
        <v>88204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11420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663938</v>
      </c>
    </row>
    <row r="133" spans="1:42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0</v>
      </c>
      <c r="I133" s="22">
        <v>89152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89152</v>
      </c>
    </row>
    <row r="134" spans="1:42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1070819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2344027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3414846</v>
      </c>
    </row>
    <row r="135" spans="1:42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</row>
    <row r="136" spans="1:42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</row>
    <row r="137" spans="1:42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</row>
    <row r="138" spans="1:42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</row>
    <row r="139" spans="1:42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</row>
    <row r="140" spans="1:42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</row>
    <row r="141" spans="1:42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</row>
    <row r="142" spans="1:42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</row>
    <row r="143" spans="1:42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</row>
    <row r="144" spans="1:42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</row>
    <row r="145" spans="1:42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</row>
    <row r="146" spans="1:42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</row>
    <row r="147" spans="1:42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</row>
    <row r="148" spans="1:42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</row>
    <row r="149" spans="1:42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</row>
    <row r="150" spans="1:42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</row>
    <row r="151" spans="1:42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</row>
    <row r="152" spans="1:42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</row>
    <row r="153" spans="1:42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</row>
    <row r="154" spans="1:42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</row>
    <row r="155" spans="1:42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</row>
    <row r="156" spans="1:42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</row>
    <row r="157" spans="1:42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</row>
    <row r="158" spans="1:42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</row>
    <row r="159" spans="1:42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</row>
    <row r="160" spans="1:42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</row>
    <row r="161" spans="1:42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</row>
    <row r="162" spans="1:42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</row>
    <row r="163" spans="1:42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269610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269610</v>
      </c>
    </row>
    <row r="164" spans="1:42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625082</v>
      </c>
      <c r="P164" s="22">
        <v>0</v>
      </c>
      <c r="Q164" s="22">
        <v>0</v>
      </c>
      <c r="R164" s="22">
        <v>0</v>
      </c>
      <c r="S164" s="22">
        <v>0</v>
      </c>
      <c r="T164" s="22">
        <v>625082</v>
      </c>
      <c r="U164" s="22">
        <v>625082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1875246</v>
      </c>
    </row>
    <row r="165" spans="1:42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</row>
    <row r="166" spans="1:42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1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1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2</v>
      </c>
    </row>
    <row r="167" spans="1:42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17136611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17136611</v>
      </c>
    </row>
    <row r="168" spans="1:42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</row>
    <row r="169" spans="1:42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</row>
    <row r="170" spans="1:42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</row>
    <row r="171" spans="1:42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</row>
    <row r="172" spans="1:42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</row>
    <row r="173" spans="1:42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1869910</v>
      </c>
      <c r="P173" s="22">
        <v>0</v>
      </c>
      <c r="Q173" s="22">
        <v>0</v>
      </c>
      <c r="R173" s="22">
        <v>111390</v>
      </c>
      <c r="S173" s="22">
        <v>0</v>
      </c>
      <c r="T173" s="22">
        <v>99089</v>
      </c>
      <c r="U173" s="22">
        <v>96964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2177353</v>
      </c>
    </row>
    <row r="174" spans="1:42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476280</v>
      </c>
      <c r="P174" s="22">
        <v>0</v>
      </c>
      <c r="Q174" s="22">
        <v>0</v>
      </c>
      <c r="R174" s="22">
        <v>622599</v>
      </c>
      <c r="S174" s="22">
        <v>0</v>
      </c>
      <c r="T174" s="22">
        <v>423849</v>
      </c>
      <c r="U174" s="22">
        <v>106033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18801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1647562</v>
      </c>
    </row>
    <row r="175" spans="1:42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</row>
    <row r="176" spans="1:42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</row>
    <row r="177" spans="1:42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</row>
    <row r="178" spans="1:42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0</v>
      </c>
      <c r="H178" s="22">
        <v>66962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1374781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1441743</v>
      </c>
    </row>
    <row r="179" spans="1:42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</row>
    <row r="180" spans="1:42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</row>
    <row r="181" spans="1:42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</row>
    <row r="182" spans="1:42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</row>
    <row r="183" spans="1:42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</row>
    <row r="184" spans="1:42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</row>
    <row r="185" spans="1:42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</row>
    <row r="186" spans="1:42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446000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446000</v>
      </c>
    </row>
    <row r="187" spans="1:42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</row>
    <row r="188" spans="1:42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</row>
    <row r="189" spans="1:42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</row>
    <row r="190" spans="1:42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</row>
    <row r="191" spans="1:42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</row>
    <row r="192" spans="1:42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8000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8000</v>
      </c>
    </row>
    <row r="193" spans="1:42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188000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188000</v>
      </c>
    </row>
    <row r="194" spans="1:42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</row>
    <row r="195" spans="1:42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</row>
    <row r="196" spans="1:42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</row>
    <row r="197" spans="1:42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</row>
    <row r="198" spans="1:42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</row>
    <row r="199" spans="1:42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</row>
    <row r="200" spans="1:42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</row>
    <row r="201" spans="1:42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</row>
    <row r="202" spans="1:42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</row>
    <row r="203" spans="1:42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</row>
    <row r="204" spans="1:42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</row>
    <row r="205" spans="1:42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</row>
    <row r="206" spans="1:42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197550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197550</v>
      </c>
    </row>
    <row r="207" spans="1:42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</row>
    <row r="208" spans="1:42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</row>
    <row r="209" spans="1:42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</row>
    <row r="210" spans="1:42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</row>
    <row r="211" spans="1:42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</row>
    <row r="212" spans="1:42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</row>
    <row r="213" spans="1:42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</row>
    <row r="214" spans="1:42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</row>
    <row r="215" spans="1:42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</row>
    <row r="216" spans="1:42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</row>
    <row r="217" spans="1:42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</row>
    <row r="218" spans="1:42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</row>
    <row r="219" spans="1:42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</row>
    <row r="220" spans="1:42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</row>
    <row r="221" spans="1:42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17700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10000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27700</v>
      </c>
    </row>
    <row r="222" spans="1:42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</row>
    <row r="223" spans="1:42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</row>
    <row r="225" spans="1:42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</row>
    <row r="226" spans="1:42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</row>
    <row r="227" spans="1:42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</row>
    <row r="228" spans="1:42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</row>
    <row r="230" spans="1:42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</row>
    <row r="231" spans="1:42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</row>
    <row r="232" spans="1:42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</row>
    <row r="233" spans="1:42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</row>
    <row r="234" spans="1:42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19885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19885</v>
      </c>
    </row>
    <row r="235" spans="1:42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</row>
    <row r="236" spans="1:42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</row>
    <row r="237" spans="1:42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</row>
    <row r="238" spans="1:42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</row>
    <row r="239" spans="1:42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</row>
    <row r="240" spans="1:42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</row>
    <row r="241" spans="1:42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</row>
    <row r="242" spans="1:42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</row>
    <row r="243" spans="1:42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</row>
    <row r="244" spans="1:42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</row>
    <row r="245" spans="1:42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</row>
    <row r="246" spans="1:42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</row>
    <row r="247" spans="1:42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</row>
    <row r="248" spans="1:42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</row>
    <row r="249" spans="1:42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</row>
    <row r="250" spans="1:42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</row>
    <row r="251" spans="1:42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</row>
    <row r="252" spans="1:42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</row>
    <row r="253" spans="1:42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</row>
    <row r="254" spans="1:42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</row>
    <row r="255" spans="1:42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</row>
    <row r="256" spans="1:42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</row>
    <row r="257" spans="1:42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3191041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3191041</v>
      </c>
    </row>
    <row r="258" spans="1:42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</row>
    <row r="259" spans="1:42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</row>
    <row r="260" spans="1:42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</row>
    <row r="261" spans="1:42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</row>
    <row r="262" spans="1:42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</row>
    <row r="263" spans="1:42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3191041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3191041</v>
      </c>
    </row>
    <row r="264" spans="1:42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</row>
    <row r="265" spans="1:42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</row>
    <row r="266" spans="1:42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</row>
    <row r="267" spans="1:42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</row>
    <row r="268" spans="1:42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</row>
    <row r="269" spans="1:42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</row>
    <row r="270" spans="1:42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</row>
    <row r="271" spans="1:42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</row>
    <row r="272" spans="1:42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</row>
    <row r="274" spans="1:42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</row>
    <row r="275" spans="1:42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</row>
    <row r="276" spans="1:42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</row>
    <row r="277" spans="1:42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</row>
    <row r="278" spans="1:42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</row>
    <row r="280" spans="1:42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</row>
    <row r="281" spans="1:42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</row>
    <row r="282" spans="1:42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139166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139166</v>
      </c>
    </row>
    <row r="284" spans="1:42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</row>
    <row r="285" spans="1:42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</row>
    <row r="286" spans="1:42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</row>
    <row r="288" spans="1:42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</row>
    <row r="290" spans="1:42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</row>
    <row r="292" spans="1:42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</row>
    <row r="293" spans="1:42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</row>
    <row r="294" spans="1:42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</row>
    <row r="295" spans="1:42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</row>
    <row r="296" spans="1:42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</row>
    <row r="297" spans="1:42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</row>
    <row r="298" spans="1:42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</row>
    <row r="299" spans="1:42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</row>
    <row r="302" spans="1:42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</row>
    <row r="303" spans="1:42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</row>
    <row r="304" spans="1:42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</row>
    <row r="305" spans="1:42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</row>
    <row r="306" spans="1:42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</row>
    <row r="307" spans="1:42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</row>
    <row r="311" spans="1:42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</row>
    <row r="312" spans="1:42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</row>
    <row r="313" spans="1:42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</row>
    <row r="314" spans="1:42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</row>
    <row r="315" spans="1:42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</row>
    <row r="318" spans="1:42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</row>
    <row r="319" spans="1:42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</row>
    <row r="320" spans="1:42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</row>
    <row r="321" spans="1:42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</row>
    <row r="322" spans="1:42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</row>
    <row r="324" spans="1:42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</row>
    <row r="329" spans="1:42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</row>
    <row r="330" spans="1:42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0B841-AE1A-4462-9105-75BFD16FD6F5}">
  <dimension ref="A1:AP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42" width="15.7109375" customWidth="1"/>
  </cols>
  <sheetData>
    <row r="1" spans="1:42" ht="24" customHeight="1" x14ac:dyDescent="0.3">
      <c r="A1" s="4" t="str">
        <f>HYPERLINK("#'Index'!A1", "&lt;&lt; Index")</f>
        <v>&lt;&lt; Index</v>
      </c>
      <c r="B1" s="20" t="s">
        <v>1065</v>
      </c>
      <c r="D1" s="20" t="s">
        <v>1106</v>
      </c>
    </row>
    <row r="2" spans="1:4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813</v>
      </c>
      <c r="F2" s="21" t="s">
        <v>814</v>
      </c>
      <c r="G2" s="21" t="s">
        <v>815</v>
      </c>
      <c r="H2" s="21" t="s">
        <v>816</v>
      </c>
      <c r="I2" s="21" t="s">
        <v>817</v>
      </c>
      <c r="J2" s="21" t="s">
        <v>818</v>
      </c>
      <c r="K2" s="21" t="s">
        <v>819</v>
      </c>
      <c r="L2" s="21" t="s">
        <v>820</v>
      </c>
      <c r="M2" s="21" t="s">
        <v>821</v>
      </c>
      <c r="N2" s="21" t="s">
        <v>1021</v>
      </c>
      <c r="O2" s="21" t="s">
        <v>823</v>
      </c>
      <c r="P2" s="21" t="s">
        <v>824</v>
      </c>
      <c r="Q2" s="21" t="s">
        <v>825</v>
      </c>
      <c r="R2" s="21" t="s">
        <v>826</v>
      </c>
      <c r="S2" s="21" t="s">
        <v>827</v>
      </c>
      <c r="T2" s="21" t="s">
        <v>828</v>
      </c>
      <c r="U2" s="21" t="s">
        <v>829</v>
      </c>
      <c r="V2" s="21" t="s">
        <v>830</v>
      </c>
      <c r="W2" s="21" t="s">
        <v>831</v>
      </c>
      <c r="X2" s="21" t="s">
        <v>832</v>
      </c>
      <c r="Y2" s="21" t="s">
        <v>833</v>
      </c>
      <c r="Z2" s="21" t="s">
        <v>834</v>
      </c>
      <c r="AA2" s="21" t="s">
        <v>835</v>
      </c>
      <c r="AB2" s="21" t="s">
        <v>836</v>
      </c>
      <c r="AC2" s="21" t="s">
        <v>837</v>
      </c>
      <c r="AD2" s="21" t="s">
        <v>838</v>
      </c>
      <c r="AE2" s="21" t="s">
        <v>839</v>
      </c>
      <c r="AF2" s="21" t="s">
        <v>840</v>
      </c>
      <c r="AG2" s="21" t="s">
        <v>841</v>
      </c>
      <c r="AH2" s="21" t="s">
        <v>842</v>
      </c>
      <c r="AI2" s="21" t="s">
        <v>843</v>
      </c>
      <c r="AJ2" s="21" t="s">
        <v>844</v>
      </c>
      <c r="AK2" s="21" t="s">
        <v>845</v>
      </c>
      <c r="AL2" s="21" t="s">
        <v>846</v>
      </c>
      <c r="AM2" s="21" t="s">
        <v>847</v>
      </c>
      <c r="AN2" s="21" t="s">
        <v>848</v>
      </c>
      <c r="AO2" s="21" t="s">
        <v>57</v>
      </c>
      <c r="AP2" s="21" t="s">
        <v>1023</v>
      </c>
    </row>
    <row r="3" spans="1:42" x14ac:dyDescent="0.25">
      <c r="A3" s="21"/>
      <c r="B3" s="21"/>
      <c r="C3" s="21"/>
      <c r="D3" s="21" t="s">
        <v>81</v>
      </c>
      <c r="E3" s="21" t="s">
        <v>1067</v>
      </c>
      <c r="F3" s="21" t="s">
        <v>1068</v>
      </c>
      <c r="G3" s="21" t="s">
        <v>1069</v>
      </c>
      <c r="H3" s="21" t="s">
        <v>1070</v>
      </c>
      <c r="I3" s="21" t="s">
        <v>1071</v>
      </c>
      <c r="J3" s="21" t="s">
        <v>1072</v>
      </c>
      <c r="K3" s="21" t="s">
        <v>1073</v>
      </c>
      <c r="L3" s="21" t="s">
        <v>1074</v>
      </c>
      <c r="M3" s="21" t="s">
        <v>1075</v>
      </c>
      <c r="N3" s="21" t="s">
        <v>1076</v>
      </c>
      <c r="O3" s="21" t="s">
        <v>1077</v>
      </c>
      <c r="P3" s="21" t="s">
        <v>1078</v>
      </c>
      <c r="Q3" s="21" t="s">
        <v>1079</v>
      </c>
      <c r="R3" s="21" t="s">
        <v>1080</v>
      </c>
      <c r="S3" s="21" t="s">
        <v>1081</v>
      </c>
      <c r="T3" s="21" t="s">
        <v>1082</v>
      </c>
      <c r="U3" s="21" t="s">
        <v>1083</v>
      </c>
      <c r="V3" s="21" t="s">
        <v>1084</v>
      </c>
      <c r="W3" s="21" t="s">
        <v>1085</v>
      </c>
      <c r="X3" s="21" t="s">
        <v>1086</v>
      </c>
      <c r="Y3" s="21" t="s">
        <v>1087</v>
      </c>
      <c r="Z3" s="21" t="s">
        <v>1088</v>
      </c>
      <c r="AA3" s="21" t="s">
        <v>1089</v>
      </c>
      <c r="AB3" s="21" t="s">
        <v>1090</v>
      </c>
      <c r="AC3" s="21" t="s">
        <v>1091</v>
      </c>
      <c r="AD3" s="21" t="s">
        <v>1092</v>
      </c>
      <c r="AE3" s="21" t="s">
        <v>1093</v>
      </c>
      <c r="AF3" s="21" t="s">
        <v>1094</v>
      </c>
      <c r="AG3" s="21" t="s">
        <v>1095</v>
      </c>
      <c r="AH3" s="21" t="s">
        <v>1096</v>
      </c>
      <c r="AI3" s="21" t="s">
        <v>1097</v>
      </c>
      <c r="AJ3" s="21" t="s">
        <v>1098</v>
      </c>
      <c r="AK3" s="21" t="s">
        <v>1099</v>
      </c>
      <c r="AL3" s="21" t="s">
        <v>1100</v>
      </c>
      <c r="AM3" s="21" t="s">
        <v>1101</v>
      </c>
      <c r="AN3" s="21" t="s">
        <v>1102</v>
      </c>
      <c r="AO3" s="21" t="s">
        <v>1103</v>
      </c>
      <c r="AP3" s="21" t="s">
        <v>1104</v>
      </c>
    </row>
    <row r="4" spans="1:4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</row>
    <row r="5" spans="1:4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</row>
    <row r="6" spans="1:4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</row>
    <row r="7" spans="1:4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8099000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34091000</v>
      </c>
      <c r="O7" s="22">
        <v>3782000</v>
      </c>
      <c r="P7" s="22">
        <v>0</v>
      </c>
      <c r="Q7" s="22">
        <v>0</v>
      </c>
      <c r="R7" s="22">
        <v>20500000</v>
      </c>
      <c r="S7" s="22">
        <v>0</v>
      </c>
      <c r="T7" s="22">
        <v>14751000</v>
      </c>
      <c r="U7" s="22">
        <v>50200000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44500000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175923000</v>
      </c>
    </row>
    <row r="8" spans="1:4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20000000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20000000</v>
      </c>
    </row>
    <row r="9" spans="1:4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479213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479213</v>
      </c>
    </row>
    <row r="10" spans="1:4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</row>
    <row r="11" spans="1:4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0</v>
      </c>
      <c r="I11" s="22">
        <v>514000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189010000</v>
      </c>
      <c r="P11" s="22">
        <v>0</v>
      </c>
      <c r="Q11" s="22">
        <v>303330000</v>
      </c>
      <c r="R11" s="22">
        <v>0</v>
      </c>
      <c r="S11" s="22">
        <v>0</v>
      </c>
      <c r="T11" s="22">
        <v>0</v>
      </c>
      <c r="U11" s="22">
        <v>0</v>
      </c>
      <c r="V11" s="22">
        <v>6746000</v>
      </c>
      <c r="W11" s="22">
        <v>0</v>
      </c>
      <c r="X11" s="22">
        <v>1359000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24892000</v>
      </c>
      <c r="AE11" s="22">
        <v>29512000</v>
      </c>
      <c r="AF11" s="22">
        <v>0</v>
      </c>
      <c r="AG11" s="22">
        <v>2000000</v>
      </c>
      <c r="AH11" s="22">
        <v>0</v>
      </c>
      <c r="AI11" s="22">
        <v>55760000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613123000</v>
      </c>
    </row>
    <row r="12" spans="1:4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148000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148000</v>
      </c>
    </row>
    <row r="13" spans="1:4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3600000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3000000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6600000</v>
      </c>
    </row>
    <row r="14" spans="1:4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0</v>
      </c>
    </row>
    <row r="15" spans="1:4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66400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66400</v>
      </c>
    </row>
    <row r="16" spans="1:4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0</v>
      </c>
      <c r="G16" s="22">
        <v>17824000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626000</v>
      </c>
      <c r="O16" s="22">
        <v>2600000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21050000</v>
      </c>
    </row>
    <row r="17" spans="1:4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24000000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24000000</v>
      </c>
    </row>
    <row r="18" spans="1:4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320000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7525000</v>
      </c>
      <c r="U18" s="22">
        <v>9655000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1592000</v>
      </c>
      <c r="AJ18" s="22">
        <v>0</v>
      </c>
      <c r="AK18" s="22">
        <v>0</v>
      </c>
      <c r="AL18" s="22">
        <v>0</v>
      </c>
      <c r="AM18" s="22">
        <v>2254000</v>
      </c>
      <c r="AN18" s="22">
        <v>20395000</v>
      </c>
      <c r="AO18" s="22">
        <v>0</v>
      </c>
      <c r="AP18" s="22">
        <v>41741000</v>
      </c>
    </row>
    <row r="19" spans="1:4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5150000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2521785</v>
      </c>
      <c r="P19" s="22">
        <v>0</v>
      </c>
      <c r="Q19" s="22">
        <v>0</v>
      </c>
      <c r="R19" s="22">
        <v>1604064</v>
      </c>
      <c r="S19" s="22">
        <v>0</v>
      </c>
      <c r="T19" s="22">
        <v>3100000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9900000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22275849</v>
      </c>
    </row>
    <row r="20" spans="1:4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2400000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2400000</v>
      </c>
    </row>
    <row r="21" spans="1:4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26000000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26000000</v>
      </c>
    </row>
    <row r="22" spans="1:42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1369590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3000000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4369590</v>
      </c>
    </row>
    <row r="23" spans="1:42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</row>
    <row r="24" spans="1:42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1100000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100000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1200000</v>
      </c>
    </row>
    <row r="25" spans="1:42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</row>
    <row r="26" spans="1:42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3253430</v>
      </c>
      <c r="AC26" s="22">
        <v>0</v>
      </c>
      <c r="AD26" s="22">
        <v>0</v>
      </c>
      <c r="AE26" s="22">
        <v>525475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3778905</v>
      </c>
    </row>
    <row r="27" spans="1:42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</row>
    <row r="28" spans="1:42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</row>
    <row r="29" spans="1:42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</row>
    <row r="30" spans="1:42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</row>
    <row r="31" spans="1:42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</row>
    <row r="32" spans="1:42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</row>
    <row r="33" spans="1:42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</row>
    <row r="34" spans="1:42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</row>
    <row r="35" spans="1:42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</row>
    <row r="36" spans="1:42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</row>
    <row r="37" spans="1:42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</row>
    <row r="38" spans="1:42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</row>
    <row r="39" spans="1:42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</row>
    <row r="40" spans="1:42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</row>
    <row r="41" spans="1:42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</row>
    <row r="42" spans="1:42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</row>
    <row r="43" spans="1:42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108338</v>
      </c>
      <c r="G43" s="22">
        <v>0</v>
      </c>
      <c r="H43" s="22">
        <v>14164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122502</v>
      </c>
    </row>
    <row r="44" spans="1:42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3500000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3500000</v>
      </c>
    </row>
    <row r="45" spans="1:42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</row>
    <row r="46" spans="1:42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28528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28528</v>
      </c>
    </row>
    <row r="47" spans="1:42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</row>
    <row r="48" spans="1:42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</row>
    <row r="49" spans="1:42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1962116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1962116</v>
      </c>
    </row>
    <row r="50" spans="1:42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</row>
    <row r="51" spans="1:42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</row>
    <row r="52" spans="1:42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</row>
    <row r="53" spans="1:42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</row>
    <row r="54" spans="1:42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</row>
    <row r="55" spans="1:42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</row>
    <row r="56" spans="1:42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</row>
    <row r="57" spans="1:42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2000000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2000000</v>
      </c>
    </row>
    <row r="58" spans="1:42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</row>
    <row r="59" spans="1:42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</row>
    <row r="60" spans="1:42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</row>
    <row r="61" spans="1:42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</row>
    <row r="62" spans="1:42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982752</v>
      </c>
      <c r="U62" s="22">
        <v>3014249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3997001</v>
      </c>
    </row>
    <row r="63" spans="1:42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</row>
    <row r="64" spans="1:42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</row>
    <row r="65" spans="1:42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</row>
    <row r="66" spans="1:42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</row>
    <row r="67" spans="1:42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</row>
    <row r="68" spans="1:42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</row>
    <row r="69" spans="1:42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387660</v>
      </c>
      <c r="P69" s="22">
        <v>0</v>
      </c>
      <c r="Q69" s="22">
        <v>0</v>
      </c>
      <c r="R69" s="22">
        <v>0</v>
      </c>
      <c r="S69" s="22">
        <v>0</v>
      </c>
      <c r="T69" s="22">
        <v>9774430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10162090</v>
      </c>
    </row>
    <row r="70" spans="1:42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</row>
    <row r="71" spans="1:42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</row>
    <row r="72" spans="1:42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</row>
    <row r="73" spans="1:42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</row>
    <row r="74" spans="1:42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</row>
    <row r="75" spans="1:42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252972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252972</v>
      </c>
    </row>
    <row r="76" spans="1:42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</row>
    <row r="77" spans="1:42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</row>
    <row r="78" spans="1:42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</row>
    <row r="79" spans="1:42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</row>
    <row r="80" spans="1:42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</row>
    <row r="81" spans="1:42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</row>
    <row r="82" spans="1:42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</row>
    <row r="83" spans="1:42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</row>
    <row r="84" spans="1:42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</row>
    <row r="85" spans="1:42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</row>
    <row r="86" spans="1:42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2626150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2626150</v>
      </c>
    </row>
    <row r="87" spans="1:42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</row>
    <row r="88" spans="1:42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</row>
    <row r="89" spans="1:42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</row>
    <row r="90" spans="1:42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</row>
    <row r="91" spans="1:42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</row>
    <row r="92" spans="1:42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</row>
    <row r="93" spans="1:42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0</v>
      </c>
    </row>
    <row r="94" spans="1:42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</row>
    <row r="95" spans="1:42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</row>
    <row r="96" spans="1:42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</row>
    <row r="97" spans="1:42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</row>
    <row r="98" spans="1:42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</row>
    <row r="99" spans="1:42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</row>
    <row r="100" spans="1:42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</row>
    <row r="101" spans="1:42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351000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351000</v>
      </c>
    </row>
    <row r="102" spans="1:42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</row>
    <row r="103" spans="1:42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</row>
    <row r="104" spans="1:42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</row>
    <row r="105" spans="1:42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</row>
    <row r="106" spans="1:42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</row>
    <row r="107" spans="1:42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0</v>
      </c>
    </row>
    <row r="108" spans="1:42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800000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800000</v>
      </c>
    </row>
    <row r="109" spans="1:42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</row>
    <row r="110" spans="1:42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</row>
    <row r="111" spans="1:42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4000000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4000000</v>
      </c>
    </row>
    <row r="112" spans="1:42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</row>
    <row r="113" spans="1:42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2453869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23000000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20001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25473870</v>
      </c>
    </row>
    <row r="114" spans="1:42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</row>
    <row r="115" spans="1:42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9800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9800</v>
      </c>
    </row>
    <row r="116" spans="1:42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</row>
    <row r="117" spans="1:42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</row>
    <row r="118" spans="1:42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</row>
    <row r="119" spans="1:42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</row>
    <row r="120" spans="1:42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</row>
    <row r="121" spans="1:42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275000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275000</v>
      </c>
    </row>
    <row r="122" spans="1:42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</row>
    <row r="123" spans="1:42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</row>
    <row r="124" spans="1:42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</row>
    <row r="125" spans="1:42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</row>
    <row r="126" spans="1:42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</row>
    <row r="127" spans="1:42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</row>
    <row r="128" spans="1:42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246940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246940</v>
      </c>
    </row>
    <row r="129" spans="1:42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</row>
    <row r="130" spans="1:42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</row>
    <row r="131" spans="1:42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</row>
    <row r="132" spans="1:42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</row>
    <row r="133" spans="1:42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820000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820000</v>
      </c>
    </row>
    <row r="134" spans="1:42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</row>
    <row r="135" spans="1:42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</row>
    <row r="136" spans="1:42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</row>
    <row r="137" spans="1:42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1536063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1536063</v>
      </c>
    </row>
    <row r="138" spans="1:42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</row>
    <row r="139" spans="1:42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</row>
    <row r="140" spans="1:42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</row>
    <row r="141" spans="1:42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</row>
    <row r="142" spans="1:42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</row>
    <row r="143" spans="1:42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</row>
    <row r="144" spans="1:42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</row>
    <row r="145" spans="1:42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</row>
    <row r="146" spans="1:42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</row>
    <row r="147" spans="1:42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</row>
    <row r="148" spans="1:42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</row>
    <row r="149" spans="1:42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1615925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1615925</v>
      </c>
    </row>
    <row r="150" spans="1:42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</row>
    <row r="151" spans="1:42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</row>
    <row r="152" spans="1:42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</row>
    <row r="153" spans="1:42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132650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150000</v>
      </c>
      <c r="U153" s="22">
        <v>1067000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1349650</v>
      </c>
    </row>
    <row r="154" spans="1:42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</row>
    <row r="155" spans="1:42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1400000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1400000</v>
      </c>
    </row>
    <row r="156" spans="1:42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</row>
    <row r="157" spans="1:42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</row>
    <row r="158" spans="1:42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</row>
    <row r="159" spans="1:42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</row>
    <row r="160" spans="1:42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</row>
    <row r="161" spans="1:42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</row>
    <row r="162" spans="1:42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</row>
    <row r="163" spans="1:42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</row>
    <row r="164" spans="1:42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4800000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4800000</v>
      </c>
    </row>
    <row r="165" spans="1:42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</row>
    <row r="166" spans="1:42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3100000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3100000</v>
      </c>
    </row>
    <row r="167" spans="1:42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</row>
    <row r="168" spans="1:42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</row>
    <row r="169" spans="1:42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</row>
    <row r="170" spans="1:42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</row>
    <row r="171" spans="1:42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</row>
    <row r="172" spans="1:42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</row>
    <row r="173" spans="1:42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1826000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1826000</v>
      </c>
    </row>
    <row r="174" spans="1:42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351300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351300</v>
      </c>
    </row>
    <row r="175" spans="1:42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</row>
    <row r="176" spans="1:42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</row>
    <row r="177" spans="1:42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</row>
    <row r="178" spans="1:42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3483142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3483142</v>
      </c>
    </row>
    <row r="179" spans="1:42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</row>
    <row r="180" spans="1:42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1050000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1050000</v>
      </c>
    </row>
    <row r="181" spans="1:42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</row>
    <row r="182" spans="1:42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</row>
    <row r="183" spans="1:42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</row>
    <row r="184" spans="1:42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</row>
    <row r="185" spans="1:42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218000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218000</v>
      </c>
    </row>
    <row r="186" spans="1:42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</row>
    <row r="187" spans="1:42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</row>
    <row r="188" spans="1:42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19141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19141</v>
      </c>
    </row>
    <row r="189" spans="1:42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</row>
    <row r="190" spans="1:42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697000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697000</v>
      </c>
    </row>
    <row r="191" spans="1:42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0</v>
      </c>
    </row>
    <row r="192" spans="1:42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</row>
    <row r="193" spans="1:42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700000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700000</v>
      </c>
    </row>
    <row r="194" spans="1:42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</row>
    <row r="195" spans="1:42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</row>
    <row r="196" spans="1:42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</row>
    <row r="197" spans="1:42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</row>
    <row r="198" spans="1:42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</row>
    <row r="199" spans="1:42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</row>
    <row r="200" spans="1:42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</row>
    <row r="201" spans="1:42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</row>
    <row r="202" spans="1:42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</row>
    <row r="203" spans="1:42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137822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137822</v>
      </c>
    </row>
    <row r="204" spans="1:42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</row>
    <row r="205" spans="1:42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</row>
    <row r="206" spans="1:42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600000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600000</v>
      </c>
    </row>
    <row r="207" spans="1:42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</row>
    <row r="208" spans="1:42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</row>
    <row r="209" spans="1:42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</row>
    <row r="210" spans="1:42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</row>
    <row r="211" spans="1:42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</row>
    <row r="212" spans="1:42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</row>
    <row r="213" spans="1:42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</row>
    <row r="214" spans="1:42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</row>
    <row r="215" spans="1:42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</row>
    <row r="216" spans="1:42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</row>
    <row r="217" spans="1:42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</row>
    <row r="218" spans="1:42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</row>
    <row r="219" spans="1:42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</row>
    <row r="220" spans="1:42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</row>
    <row r="221" spans="1:42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</row>
    <row r="222" spans="1:42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</row>
    <row r="223" spans="1:42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</row>
    <row r="225" spans="1:42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</row>
    <row r="226" spans="1:42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</row>
    <row r="227" spans="1:42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</row>
    <row r="228" spans="1:42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175000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175000</v>
      </c>
    </row>
    <row r="230" spans="1:42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</row>
    <row r="231" spans="1:42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</row>
    <row r="232" spans="1:42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</row>
    <row r="233" spans="1:42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</row>
    <row r="234" spans="1:42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</row>
    <row r="235" spans="1:42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</row>
    <row r="236" spans="1:42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</row>
    <row r="237" spans="1:42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</row>
    <row r="238" spans="1:42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</row>
    <row r="239" spans="1:42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</row>
    <row r="240" spans="1:42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</row>
    <row r="241" spans="1:42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</row>
    <row r="242" spans="1:42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</row>
    <row r="243" spans="1:42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</row>
    <row r="244" spans="1:42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</row>
    <row r="245" spans="1:42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</row>
    <row r="246" spans="1:42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</row>
    <row r="247" spans="1:42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</row>
    <row r="248" spans="1:42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</row>
    <row r="249" spans="1:42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350000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350000</v>
      </c>
    </row>
    <row r="250" spans="1:42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</row>
    <row r="251" spans="1:42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</row>
    <row r="252" spans="1:42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</row>
    <row r="253" spans="1:42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280000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280000</v>
      </c>
    </row>
    <row r="254" spans="1:42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</row>
    <row r="255" spans="1:42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</row>
    <row r="256" spans="1:42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</row>
    <row r="257" spans="1:42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</row>
    <row r="258" spans="1:42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</row>
    <row r="259" spans="1:42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</row>
    <row r="260" spans="1:42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</row>
    <row r="261" spans="1:42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</row>
    <row r="262" spans="1:42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</row>
    <row r="263" spans="1:42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</row>
    <row r="264" spans="1:42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</row>
    <row r="265" spans="1:42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</row>
    <row r="266" spans="1:42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</row>
    <row r="267" spans="1:42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</row>
    <row r="268" spans="1:42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</row>
    <row r="269" spans="1:42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</row>
    <row r="270" spans="1:42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</row>
    <row r="271" spans="1:42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</row>
    <row r="272" spans="1:42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</row>
    <row r="274" spans="1:42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</row>
    <row r="275" spans="1:42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</row>
    <row r="276" spans="1:42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</row>
    <row r="277" spans="1:42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</row>
    <row r="278" spans="1:42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</row>
    <row r="280" spans="1:42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</row>
    <row r="281" spans="1:42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</row>
    <row r="282" spans="1:42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</row>
    <row r="284" spans="1:42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</row>
    <row r="285" spans="1:42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</row>
    <row r="286" spans="1:42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</row>
    <row r="288" spans="1:42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</row>
    <row r="290" spans="1:42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</row>
    <row r="292" spans="1:42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</row>
    <row r="293" spans="1:42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</row>
    <row r="294" spans="1:42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</row>
    <row r="295" spans="1:42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</row>
    <row r="296" spans="1:42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</row>
    <row r="297" spans="1:42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</row>
    <row r="298" spans="1:42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</row>
    <row r="299" spans="1:42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</row>
    <row r="302" spans="1:42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</row>
    <row r="303" spans="1:42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</row>
    <row r="304" spans="1:42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</row>
    <row r="305" spans="1:42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</row>
    <row r="306" spans="1:42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</row>
    <row r="307" spans="1:42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</row>
    <row r="311" spans="1:42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</row>
    <row r="312" spans="1:42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</row>
    <row r="313" spans="1:42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</row>
    <row r="314" spans="1:42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</row>
    <row r="315" spans="1:42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</row>
    <row r="318" spans="1:42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</row>
    <row r="319" spans="1:42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</row>
    <row r="320" spans="1:42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</row>
    <row r="321" spans="1:42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</row>
    <row r="322" spans="1:42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</row>
    <row r="324" spans="1:42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</row>
    <row r="329" spans="1:42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</row>
    <row r="330" spans="1:42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93653-8582-4550-8168-94FB9DEEF533}">
  <dimension ref="A1:AP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42" width="15.7109375" customWidth="1"/>
  </cols>
  <sheetData>
    <row r="1" spans="1:42" ht="24" customHeight="1" x14ac:dyDescent="0.3">
      <c r="A1" s="4" t="str">
        <f>HYPERLINK("#'Index'!A1", "&lt;&lt; Index")</f>
        <v>&lt;&lt; Index</v>
      </c>
      <c r="B1" s="20" t="s">
        <v>1065</v>
      </c>
      <c r="D1" s="20" t="s">
        <v>1107</v>
      </c>
    </row>
    <row r="2" spans="1:4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813</v>
      </c>
      <c r="F2" s="21" t="s">
        <v>814</v>
      </c>
      <c r="G2" s="21" t="s">
        <v>815</v>
      </c>
      <c r="H2" s="21" t="s">
        <v>816</v>
      </c>
      <c r="I2" s="21" t="s">
        <v>817</v>
      </c>
      <c r="J2" s="21" t="s">
        <v>818</v>
      </c>
      <c r="K2" s="21" t="s">
        <v>819</v>
      </c>
      <c r="L2" s="21" t="s">
        <v>820</v>
      </c>
      <c r="M2" s="21" t="s">
        <v>821</v>
      </c>
      <c r="N2" s="21" t="s">
        <v>1021</v>
      </c>
      <c r="O2" s="21" t="s">
        <v>823</v>
      </c>
      <c r="P2" s="21" t="s">
        <v>824</v>
      </c>
      <c r="Q2" s="21" t="s">
        <v>825</v>
      </c>
      <c r="R2" s="21" t="s">
        <v>826</v>
      </c>
      <c r="S2" s="21" t="s">
        <v>827</v>
      </c>
      <c r="T2" s="21" t="s">
        <v>828</v>
      </c>
      <c r="U2" s="21" t="s">
        <v>829</v>
      </c>
      <c r="V2" s="21" t="s">
        <v>830</v>
      </c>
      <c r="W2" s="21" t="s">
        <v>831</v>
      </c>
      <c r="X2" s="21" t="s">
        <v>832</v>
      </c>
      <c r="Y2" s="21" t="s">
        <v>833</v>
      </c>
      <c r="Z2" s="21" t="s">
        <v>834</v>
      </c>
      <c r="AA2" s="21" t="s">
        <v>835</v>
      </c>
      <c r="AB2" s="21" t="s">
        <v>836</v>
      </c>
      <c r="AC2" s="21" t="s">
        <v>837</v>
      </c>
      <c r="AD2" s="21" t="s">
        <v>838</v>
      </c>
      <c r="AE2" s="21" t="s">
        <v>839</v>
      </c>
      <c r="AF2" s="21" t="s">
        <v>840</v>
      </c>
      <c r="AG2" s="21" t="s">
        <v>841</v>
      </c>
      <c r="AH2" s="21" t="s">
        <v>842</v>
      </c>
      <c r="AI2" s="21" t="s">
        <v>843</v>
      </c>
      <c r="AJ2" s="21" t="s">
        <v>844</v>
      </c>
      <c r="AK2" s="21" t="s">
        <v>845</v>
      </c>
      <c r="AL2" s="21" t="s">
        <v>846</v>
      </c>
      <c r="AM2" s="21" t="s">
        <v>847</v>
      </c>
      <c r="AN2" s="21" t="s">
        <v>848</v>
      </c>
      <c r="AO2" s="21" t="s">
        <v>57</v>
      </c>
      <c r="AP2" s="21" t="s">
        <v>1023</v>
      </c>
    </row>
    <row r="3" spans="1:42" x14ac:dyDescent="0.25">
      <c r="A3" s="21"/>
      <c r="B3" s="21"/>
      <c r="C3" s="21"/>
      <c r="D3" s="21" t="s">
        <v>81</v>
      </c>
      <c r="E3" s="21" t="s">
        <v>1067</v>
      </c>
      <c r="F3" s="21" t="s">
        <v>1068</v>
      </c>
      <c r="G3" s="21" t="s">
        <v>1069</v>
      </c>
      <c r="H3" s="21" t="s">
        <v>1070</v>
      </c>
      <c r="I3" s="21" t="s">
        <v>1071</v>
      </c>
      <c r="J3" s="21" t="s">
        <v>1072</v>
      </c>
      <c r="K3" s="21" t="s">
        <v>1073</v>
      </c>
      <c r="L3" s="21" t="s">
        <v>1074</v>
      </c>
      <c r="M3" s="21" t="s">
        <v>1075</v>
      </c>
      <c r="N3" s="21" t="s">
        <v>1076</v>
      </c>
      <c r="O3" s="21" t="s">
        <v>1077</v>
      </c>
      <c r="P3" s="21" t="s">
        <v>1078</v>
      </c>
      <c r="Q3" s="21" t="s">
        <v>1079</v>
      </c>
      <c r="R3" s="21" t="s">
        <v>1080</v>
      </c>
      <c r="S3" s="21" t="s">
        <v>1081</v>
      </c>
      <c r="T3" s="21" t="s">
        <v>1082</v>
      </c>
      <c r="U3" s="21" t="s">
        <v>1083</v>
      </c>
      <c r="V3" s="21" t="s">
        <v>1084</v>
      </c>
      <c r="W3" s="21" t="s">
        <v>1085</v>
      </c>
      <c r="X3" s="21" t="s">
        <v>1086</v>
      </c>
      <c r="Y3" s="21" t="s">
        <v>1087</v>
      </c>
      <c r="Z3" s="21" t="s">
        <v>1088</v>
      </c>
      <c r="AA3" s="21" t="s">
        <v>1089</v>
      </c>
      <c r="AB3" s="21" t="s">
        <v>1090</v>
      </c>
      <c r="AC3" s="21" t="s">
        <v>1091</v>
      </c>
      <c r="AD3" s="21" t="s">
        <v>1092</v>
      </c>
      <c r="AE3" s="21" t="s">
        <v>1093</v>
      </c>
      <c r="AF3" s="21" t="s">
        <v>1094</v>
      </c>
      <c r="AG3" s="21" t="s">
        <v>1095</v>
      </c>
      <c r="AH3" s="21" t="s">
        <v>1096</v>
      </c>
      <c r="AI3" s="21" t="s">
        <v>1097</v>
      </c>
      <c r="AJ3" s="21" t="s">
        <v>1098</v>
      </c>
      <c r="AK3" s="21" t="s">
        <v>1099</v>
      </c>
      <c r="AL3" s="21" t="s">
        <v>1100</v>
      </c>
      <c r="AM3" s="21" t="s">
        <v>1101</v>
      </c>
      <c r="AN3" s="21" t="s">
        <v>1102</v>
      </c>
      <c r="AO3" s="21" t="s">
        <v>1103</v>
      </c>
      <c r="AP3" s="21" t="s">
        <v>1104</v>
      </c>
    </row>
    <row r="4" spans="1:4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201051</v>
      </c>
      <c r="I4" s="22">
        <v>402236</v>
      </c>
      <c r="J4" s="22">
        <v>0</v>
      </c>
      <c r="K4" s="22">
        <v>0</v>
      </c>
      <c r="L4" s="22">
        <v>0</v>
      </c>
      <c r="M4" s="22">
        <v>0</v>
      </c>
      <c r="N4" s="22">
        <v>167008</v>
      </c>
      <c r="O4" s="22">
        <v>3056922</v>
      </c>
      <c r="P4" s="22">
        <v>0</v>
      </c>
      <c r="Q4" s="22">
        <v>0</v>
      </c>
      <c r="R4" s="22">
        <v>0</v>
      </c>
      <c r="S4" s="22">
        <v>0</v>
      </c>
      <c r="T4" s="22">
        <v>649323</v>
      </c>
      <c r="U4" s="22">
        <v>847451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197973</v>
      </c>
      <c r="AF4" s="22">
        <v>694484</v>
      </c>
      <c r="AG4" s="22">
        <v>0</v>
      </c>
      <c r="AH4" s="22">
        <v>0</v>
      </c>
      <c r="AI4" s="22">
        <v>813333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7029781</v>
      </c>
    </row>
    <row r="5" spans="1:4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361060</v>
      </c>
      <c r="G5" s="22">
        <v>0</v>
      </c>
      <c r="H5" s="22">
        <v>249958</v>
      </c>
      <c r="I5" s="22">
        <v>158117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54215</v>
      </c>
      <c r="P5" s="22">
        <v>0</v>
      </c>
      <c r="Q5" s="22">
        <v>0</v>
      </c>
      <c r="R5" s="22">
        <v>0</v>
      </c>
      <c r="S5" s="22">
        <v>118922</v>
      </c>
      <c r="T5" s="22">
        <v>128259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1208140</v>
      </c>
      <c r="AJ5" s="22">
        <v>83905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2362576</v>
      </c>
    </row>
    <row r="6" spans="1:4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31919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111666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103431</v>
      </c>
      <c r="AE6" s="22">
        <v>0</v>
      </c>
      <c r="AF6" s="22">
        <v>0</v>
      </c>
      <c r="AG6" s="22">
        <v>0</v>
      </c>
      <c r="AH6" s="22">
        <v>0</v>
      </c>
      <c r="AI6" s="22">
        <v>296987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544003</v>
      </c>
    </row>
    <row r="7" spans="1:4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327000</v>
      </c>
      <c r="G7" s="22">
        <v>0</v>
      </c>
      <c r="H7" s="22">
        <v>0</v>
      </c>
      <c r="I7" s="22">
        <v>228000</v>
      </c>
      <c r="J7" s="22">
        <v>0</v>
      </c>
      <c r="K7" s="22">
        <v>0</v>
      </c>
      <c r="L7" s="22">
        <v>0</v>
      </c>
      <c r="M7" s="22">
        <v>0</v>
      </c>
      <c r="N7" s="22">
        <v>31103000</v>
      </c>
      <c r="O7" s="22">
        <v>32977000</v>
      </c>
      <c r="P7" s="22">
        <v>0</v>
      </c>
      <c r="Q7" s="22">
        <v>2764000</v>
      </c>
      <c r="R7" s="22">
        <v>9179000</v>
      </c>
      <c r="S7" s="22">
        <v>0</v>
      </c>
      <c r="T7" s="22">
        <v>48531000</v>
      </c>
      <c r="U7" s="22">
        <v>94294000</v>
      </c>
      <c r="V7" s="22">
        <v>5488000</v>
      </c>
      <c r="W7" s="22">
        <v>0</v>
      </c>
      <c r="X7" s="22">
        <v>783000</v>
      </c>
      <c r="Y7" s="22">
        <v>0</v>
      </c>
      <c r="Z7" s="22">
        <v>0</v>
      </c>
      <c r="AA7" s="22">
        <v>0</v>
      </c>
      <c r="AB7" s="22">
        <v>16956000</v>
      </c>
      <c r="AC7" s="22">
        <v>0</v>
      </c>
      <c r="AD7" s="22">
        <v>0</v>
      </c>
      <c r="AE7" s="22">
        <v>1710000</v>
      </c>
      <c r="AF7" s="22">
        <v>3872000</v>
      </c>
      <c r="AG7" s="22">
        <v>0</v>
      </c>
      <c r="AH7" s="22">
        <v>0</v>
      </c>
      <c r="AI7" s="22">
        <v>1358000</v>
      </c>
      <c r="AJ7" s="22">
        <v>0</v>
      </c>
      <c r="AK7" s="22">
        <v>92000</v>
      </c>
      <c r="AL7" s="22">
        <v>1758000</v>
      </c>
      <c r="AM7" s="22">
        <v>0</v>
      </c>
      <c r="AN7" s="22">
        <v>0</v>
      </c>
      <c r="AO7" s="22">
        <v>0</v>
      </c>
      <c r="AP7" s="22">
        <v>251420000</v>
      </c>
    </row>
    <row r="8" spans="1:4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0</v>
      </c>
      <c r="G8" s="22">
        <v>0</v>
      </c>
      <c r="H8" s="22">
        <v>0</v>
      </c>
      <c r="I8" s="22">
        <v>132181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63570</v>
      </c>
      <c r="P8" s="22">
        <v>0</v>
      </c>
      <c r="Q8" s="22">
        <v>0</v>
      </c>
      <c r="R8" s="22">
        <v>186159</v>
      </c>
      <c r="S8" s="22">
        <v>0</v>
      </c>
      <c r="T8" s="22">
        <v>148784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762014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1292708</v>
      </c>
    </row>
    <row r="9" spans="1:4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467523</v>
      </c>
      <c r="G9" s="22">
        <v>0</v>
      </c>
      <c r="H9" s="22">
        <v>693317</v>
      </c>
      <c r="I9" s="22">
        <v>0</v>
      </c>
      <c r="J9" s="22">
        <v>0</v>
      </c>
      <c r="K9" s="22">
        <v>0</v>
      </c>
      <c r="L9" s="22">
        <v>13633</v>
      </c>
      <c r="M9" s="22">
        <v>0</v>
      </c>
      <c r="N9" s="22">
        <v>38876</v>
      </c>
      <c r="O9" s="22">
        <v>1448539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53544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16826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251984</v>
      </c>
      <c r="AP9" s="22">
        <v>2984242</v>
      </c>
    </row>
    <row r="10" spans="1:4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62340</v>
      </c>
      <c r="I10" s="22">
        <v>227620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586717</v>
      </c>
      <c r="P10" s="22">
        <v>0</v>
      </c>
      <c r="Q10" s="22">
        <v>0</v>
      </c>
      <c r="R10" s="22">
        <v>106476</v>
      </c>
      <c r="S10" s="22">
        <v>0</v>
      </c>
      <c r="T10" s="22">
        <v>33190</v>
      </c>
      <c r="U10" s="22">
        <v>0</v>
      </c>
      <c r="V10" s="22">
        <v>0</v>
      </c>
      <c r="W10" s="22">
        <v>0</v>
      </c>
      <c r="X10" s="22">
        <v>114505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1624338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2755186</v>
      </c>
    </row>
    <row r="11" spans="1:4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3375000</v>
      </c>
      <c r="I11" s="22">
        <v>174000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25337000</v>
      </c>
      <c r="P11" s="22">
        <v>0</v>
      </c>
      <c r="Q11" s="22">
        <v>67801000</v>
      </c>
      <c r="R11" s="22">
        <v>1153000</v>
      </c>
      <c r="S11" s="22">
        <v>0</v>
      </c>
      <c r="T11" s="22">
        <v>0</v>
      </c>
      <c r="U11" s="22">
        <v>1548000</v>
      </c>
      <c r="V11" s="22">
        <v>19762000</v>
      </c>
      <c r="W11" s="22">
        <v>596000</v>
      </c>
      <c r="X11" s="22">
        <v>9761000</v>
      </c>
      <c r="Y11" s="22">
        <v>0</v>
      </c>
      <c r="Z11" s="22">
        <v>0</v>
      </c>
      <c r="AA11" s="22">
        <v>0</v>
      </c>
      <c r="AB11" s="22">
        <v>18711000</v>
      </c>
      <c r="AC11" s="22">
        <v>226000</v>
      </c>
      <c r="AD11" s="22">
        <v>16953000</v>
      </c>
      <c r="AE11" s="22">
        <v>21818000</v>
      </c>
      <c r="AF11" s="22">
        <v>0</v>
      </c>
      <c r="AG11" s="22">
        <v>706000</v>
      </c>
      <c r="AH11" s="22">
        <v>0</v>
      </c>
      <c r="AI11" s="22">
        <v>26548000</v>
      </c>
      <c r="AJ11" s="22">
        <v>4895000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219364000</v>
      </c>
    </row>
    <row r="12" spans="1:4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2740000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39000</v>
      </c>
      <c r="U12" s="22">
        <v>719000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2000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3500000</v>
      </c>
    </row>
    <row r="13" spans="1:4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129225</v>
      </c>
      <c r="G13" s="22">
        <v>0</v>
      </c>
      <c r="H13" s="22">
        <v>976014</v>
      </c>
      <c r="I13" s="22">
        <v>363696</v>
      </c>
      <c r="J13" s="22">
        <v>0</v>
      </c>
      <c r="K13" s="22">
        <v>0</v>
      </c>
      <c r="L13" s="22">
        <v>0</v>
      </c>
      <c r="M13" s="22">
        <v>0</v>
      </c>
      <c r="N13" s="22">
        <v>394829</v>
      </c>
      <c r="O13" s="22">
        <v>913986</v>
      </c>
      <c r="P13" s="22">
        <v>1046226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249417</v>
      </c>
      <c r="AF13" s="22">
        <v>0</v>
      </c>
      <c r="AG13" s="22">
        <v>0</v>
      </c>
      <c r="AH13" s="22">
        <v>0</v>
      </c>
      <c r="AI13" s="22">
        <v>3256383</v>
      </c>
      <c r="AJ13" s="22">
        <v>327218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7656994</v>
      </c>
    </row>
    <row r="14" spans="1:4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2234899</v>
      </c>
      <c r="G14" s="22">
        <v>0</v>
      </c>
      <c r="H14" s="22">
        <v>117262</v>
      </c>
      <c r="I14" s="22">
        <v>45390</v>
      </c>
      <c r="J14" s="22">
        <v>0</v>
      </c>
      <c r="K14" s="22">
        <v>0</v>
      </c>
      <c r="L14" s="22">
        <v>0</v>
      </c>
      <c r="M14" s="22">
        <v>0</v>
      </c>
      <c r="N14" s="22">
        <v>223296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46527</v>
      </c>
      <c r="U14" s="22">
        <v>127709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59702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151151</v>
      </c>
      <c r="AK14" s="22">
        <v>301655</v>
      </c>
      <c r="AL14" s="22">
        <v>0</v>
      </c>
      <c r="AM14" s="22">
        <v>0</v>
      </c>
      <c r="AN14" s="22">
        <v>0</v>
      </c>
      <c r="AO14" s="22">
        <v>0</v>
      </c>
      <c r="AP14" s="22">
        <v>3307591</v>
      </c>
    </row>
    <row r="15" spans="1:4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21105</v>
      </c>
      <c r="G15" s="22">
        <v>0</v>
      </c>
      <c r="H15" s="22">
        <v>576219</v>
      </c>
      <c r="I15" s="22">
        <v>288561</v>
      </c>
      <c r="J15" s="22">
        <v>0</v>
      </c>
      <c r="K15" s="22">
        <v>0</v>
      </c>
      <c r="L15" s="22">
        <v>0</v>
      </c>
      <c r="M15" s="22">
        <v>0</v>
      </c>
      <c r="N15" s="22">
        <v>12910</v>
      </c>
      <c r="O15" s="22">
        <v>985027</v>
      </c>
      <c r="P15" s="22">
        <v>0</v>
      </c>
      <c r="Q15" s="22">
        <v>0</v>
      </c>
      <c r="R15" s="22">
        <v>0</v>
      </c>
      <c r="S15" s="22">
        <v>0</v>
      </c>
      <c r="T15" s="22">
        <v>150920</v>
      </c>
      <c r="U15" s="22">
        <v>223089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1835377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4093208</v>
      </c>
    </row>
    <row r="16" spans="1:4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0</v>
      </c>
      <c r="G16" s="22">
        <v>129000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34000</v>
      </c>
      <c r="Q16" s="22">
        <v>0</v>
      </c>
      <c r="R16" s="22">
        <v>0</v>
      </c>
      <c r="S16" s="22">
        <v>0</v>
      </c>
      <c r="T16" s="22">
        <v>1100000</v>
      </c>
      <c r="U16" s="22">
        <v>1926000</v>
      </c>
      <c r="V16" s="22">
        <v>2777000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6577000</v>
      </c>
      <c r="AE16" s="22">
        <v>0</v>
      </c>
      <c r="AF16" s="22">
        <v>0</v>
      </c>
      <c r="AG16" s="22">
        <v>0</v>
      </c>
      <c r="AH16" s="22">
        <v>0</v>
      </c>
      <c r="AI16" s="22">
        <v>3968000</v>
      </c>
      <c r="AJ16" s="22">
        <v>0</v>
      </c>
      <c r="AK16" s="22">
        <v>0</v>
      </c>
      <c r="AL16" s="22">
        <v>0</v>
      </c>
      <c r="AM16" s="22">
        <v>0</v>
      </c>
      <c r="AN16" s="22">
        <v>2931000</v>
      </c>
      <c r="AO16" s="22">
        <v>0</v>
      </c>
      <c r="AP16" s="22">
        <v>19442000</v>
      </c>
    </row>
    <row r="17" spans="1:4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984221</v>
      </c>
      <c r="G17" s="22">
        <v>0</v>
      </c>
      <c r="H17" s="22">
        <v>315791</v>
      </c>
      <c r="I17" s="22">
        <v>377205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251918</v>
      </c>
      <c r="P17" s="22">
        <v>0</v>
      </c>
      <c r="Q17" s="22">
        <v>0</v>
      </c>
      <c r="R17" s="22">
        <v>55515</v>
      </c>
      <c r="S17" s="22">
        <v>0</v>
      </c>
      <c r="T17" s="22">
        <v>186723</v>
      </c>
      <c r="U17" s="22">
        <v>436619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175032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2783024</v>
      </c>
    </row>
    <row r="18" spans="1:4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2046000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380000</v>
      </c>
      <c r="O18" s="22">
        <v>1105000</v>
      </c>
      <c r="P18" s="22">
        <v>229000</v>
      </c>
      <c r="Q18" s="22">
        <v>0</v>
      </c>
      <c r="R18" s="22">
        <v>0</v>
      </c>
      <c r="S18" s="22">
        <v>0</v>
      </c>
      <c r="T18" s="22">
        <v>5908000</v>
      </c>
      <c r="U18" s="22">
        <v>5844000</v>
      </c>
      <c r="V18" s="22">
        <v>169000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439000</v>
      </c>
      <c r="AJ18" s="22">
        <v>343000</v>
      </c>
      <c r="AK18" s="22">
        <v>0</v>
      </c>
      <c r="AL18" s="22">
        <v>0</v>
      </c>
      <c r="AM18" s="22">
        <v>1128000</v>
      </c>
      <c r="AN18" s="22">
        <v>11884000</v>
      </c>
      <c r="AO18" s="22">
        <v>0</v>
      </c>
      <c r="AP18" s="22">
        <v>29475000</v>
      </c>
    </row>
    <row r="19" spans="1:4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7560919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3526247</v>
      </c>
      <c r="P19" s="22">
        <v>0</v>
      </c>
      <c r="Q19" s="22">
        <v>0</v>
      </c>
      <c r="R19" s="22">
        <v>0</v>
      </c>
      <c r="S19" s="22">
        <v>0</v>
      </c>
      <c r="T19" s="22">
        <v>2843994</v>
      </c>
      <c r="U19" s="22">
        <v>3202616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1834871</v>
      </c>
      <c r="AO19" s="22">
        <v>0</v>
      </c>
      <c r="AP19" s="22">
        <v>18968647</v>
      </c>
    </row>
    <row r="20" spans="1:4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49590</v>
      </c>
      <c r="G20" s="22">
        <v>0</v>
      </c>
      <c r="H20" s="22">
        <v>442500</v>
      </c>
      <c r="I20" s="22">
        <v>348990</v>
      </c>
      <c r="J20" s="22">
        <v>0</v>
      </c>
      <c r="K20" s="22">
        <v>0</v>
      </c>
      <c r="L20" s="22">
        <v>0</v>
      </c>
      <c r="M20" s="22">
        <v>0</v>
      </c>
      <c r="N20" s="22">
        <v>205120</v>
      </c>
      <c r="O20" s="22">
        <v>890000</v>
      </c>
      <c r="P20" s="22">
        <v>0</v>
      </c>
      <c r="Q20" s="22">
        <v>0</v>
      </c>
      <c r="R20" s="22">
        <v>89019</v>
      </c>
      <c r="S20" s="22">
        <v>0</v>
      </c>
      <c r="T20" s="22">
        <v>164901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340954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392866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2923940</v>
      </c>
    </row>
    <row r="21" spans="1:4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4049075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1220720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2917864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8187659</v>
      </c>
    </row>
    <row r="22" spans="1:42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59025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144206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173866</v>
      </c>
      <c r="AJ22" s="22">
        <v>66477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443574</v>
      </c>
    </row>
    <row r="23" spans="1:42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60151</v>
      </c>
      <c r="U23" s="22">
        <v>732215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163676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956042</v>
      </c>
    </row>
    <row r="24" spans="1:42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65366</v>
      </c>
      <c r="P24" s="22">
        <v>0</v>
      </c>
      <c r="Q24" s="22">
        <v>0</v>
      </c>
      <c r="R24" s="22">
        <v>0</v>
      </c>
      <c r="S24" s="22">
        <v>0</v>
      </c>
      <c r="T24" s="22">
        <v>112085</v>
      </c>
      <c r="U24" s="22">
        <v>125379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302830</v>
      </c>
    </row>
    <row r="25" spans="1:42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1006844</v>
      </c>
      <c r="P25" s="22">
        <v>0</v>
      </c>
      <c r="Q25" s="22">
        <v>0</v>
      </c>
      <c r="R25" s="22">
        <v>0</v>
      </c>
      <c r="S25" s="22">
        <v>0</v>
      </c>
      <c r="T25" s="22">
        <v>215113</v>
      </c>
      <c r="U25" s="22">
        <v>22478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112024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1356459</v>
      </c>
    </row>
    <row r="26" spans="1:42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1172786</v>
      </c>
      <c r="G26" s="22">
        <v>0</v>
      </c>
      <c r="H26" s="22">
        <v>493738</v>
      </c>
      <c r="I26" s="22">
        <v>99536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2178642</v>
      </c>
      <c r="P26" s="22">
        <v>0</v>
      </c>
      <c r="Q26" s="22">
        <v>0</v>
      </c>
      <c r="R26" s="22">
        <v>56206</v>
      </c>
      <c r="S26" s="22">
        <v>0</v>
      </c>
      <c r="T26" s="22">
        <v>2690174</v>
      </c>
      <c r="U26" s="22">
        <v>548637</v>
      </c>
      <c r="V26" s="22">
        <v>0</v>
      </c>
      <c r="W26" s="22">
        <v>378193</v>
      </c>
      <c r="X26" s="22">
        <v>0</v>
      </c>
      <c r="Y26" s="22">
        <v>0</v>
      </c>
      <c r="Z26" s="22">
        <v>0</v>
      </c>
      <c r="AA26" s="22">
        <v>0</v>
      </c>
      <c r="AB26" s="22">
        <v>922604</v>
      </c>
      <c r="AC26" s="22">
        <v>0</v>
      </c>
      <c r="AD26" s="22">
        <v>0</v>
      </c>
      <c r="AE26" s="22">
        <v>1415597</v>
      </c>
      <c r="AF26" s="22">
        <v>0</v>
      </c>
      <c r="AG26" s="22">
        <v>0</v>
      </c>
      <c r="AH26" s="22">
        <v>0</v>
      </c>
      <c r="AI26" s="22">
        <v>837952</v>
      </c>
      <c r="AJ26" s="22">
        <v>935055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11729120</v>
      </c>
    </row>
    <row r="27" spans="1:42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12152857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12152857</v>
      </c>
    </row>
    <row r="28" spans="1:42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</row>
    <row r="29" spans="1:42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</row>
    <row r="30" spans="1:42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</row>
    <row r="31" spans="1:42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</row>
    <row r="32" spans="1:42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513825</v>
      </c>
      <c r="P32" s="22">
        <v>0</v>
      </c>
      <c r="Q32" s="22">
        <v>0</v>
      </c>
      <c r="R32" s="22">
        <v>0</v>
      </c>
      <c r="S32" s="22">
        <v>0</v>
      </c>
      <c r="T32" s="22">
        <v>8600</v>
      </c>
      <c r="U32" s="22">
        <v>15035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537460</v>
      </c>
    </row>
    <row r="33" spans="1:42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85796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85796</v>
      </c>
    </row>
    <row r="34" spans="1:42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</row>
    <row r="35" spans="1:42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761274</v>
      </c>
      <c r="P35" s="22">
        <v>0</v>
      </c>
      <c r="Q35" s="22">
        <v>0</v>
      </c>
      <c r="R35" s="22">
        <v>0</v>
      </c>
      <c r="S35" s="22">
        <v>0</v>
      </c>
      <c r="T35" s="22">
        <v>63477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824751</v>
      </c>
    </row>
    <row r="36" spans="1:42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16849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344100</v>
      </c>
      <c r="P36" s="22">
        <v>0</v>
      </c>
      <c r="Q36" s="22">
        <v>0</v>
      </c>
      <c r="R36" s="22">
        <v>0</v>
      </c>
      <c r="S36" s="22">
        <v>0</v>
      </c>
      <c r="T36" s="22">
        <v>414840</v>
      </c>
      <c r="U36" s="22">
        <v>541525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1317314</v>
      </c>
    </row>
    <row r="37" spans="1:42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366779</v>
      </c>
      <c r="P37" s="22">
        <v>0</v>
      </c>
      <c r="Q37" s="22">
        <v>0</v>
      </c>
      <c r="R37" s="22">
        <v>0</v>
      </c>
      <c r="S37" s="22">
        <v>0</v>
      </c>
      <c r="T37" s="22">
        <v>724454</v>
      </c>
      <c r="U37" s="22">
        <v>222733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128712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1442678</v>
      </c>
    </row>
    <row r="38" spans="1:42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166557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166557</v>
      </c>
    </row>
    <row r="39" spans="1:42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</row>
    <row r="40" spans="1:42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</row>
    <row r="41" spans="1:42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794199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794199</v>
      </c>
    </row>
    <row r="42" spans="1:42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</row>
    <row r="43" spans="1:42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50237</v>
      </c>
      <c r="G43" s="22">
        <v>0</v>
      </c>
      <c r="H43" s="22">
        <v>390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50627</v>
      </c>
    </row>
    <row r="44" spans="1:42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305702</v>
      </c>
      <c r="K44" s="22">
        <v>0</v>
      </c>
      <c r="L44" s="22">
        <v>0</v>
      </c>
      <c r="M44" s="22">
        <v>0</v>
      </c>
      <c r="N44" s="22">
        <v>286886</v>
      </c>
      <c r="O44" s="22">
        <v>327121</v>
      </c>
      <c r="P44" s="22">
        <v>0</v>
      </c>
      <c r="Q44" s="22">
        <v>0</v>
      </c>
      <c r="R44" s="22">
        <v>0</v>
      </c>
      <c r="S44" s="22">
        <v>0</v>
      </c>
      <c r="T44" s="22">
        <v>670627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1590336</v>
      </c>
    </row>
    <row r="45" spans="1:42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239404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10520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249924</v>
      </c>
    </row>
    <row r="46" spans="1:42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3628403</v>
      </c>
      <c r="P46" s="22">
        <v>0</v>
      </c>
      <c r="Q46" s="22">
        <v>0</v>
      </c>
      <c r="R46" s="22">
        <v>0</v>
      </c>
      <c r="S46" s="22">
        <v>0</v>
      </c>
      <c r="T46" s="22">
        <v>1141527</v>
      </c>
      <c r="U46" s="22">
        <v>15987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1071826</v>
      </c>
      <c r="AH46" s="22">
        <v>0</v>
      </c>
      <c r="AI46" s="22">
        <v>1524020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10619</v>
      </c>
      <c r="AP46" s="22">
        <v>7392382</v>
      </c>
    </row>
    <row r="47" spans="1:42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20840</v>
      </c>
      <c r="U47" s="22">
        <v>20840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432864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474544</v>
      </c>
    </row>
    <row r="48" spans="1:42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</row>
    <row r="49" spans="1:42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948879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11462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102472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1062813</v>
      </c>
    </row>
    <row r="50" spans="1:42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</row>
    <row r="51" spans="1:42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259075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259075</v>
      </c>
    </row>
    <row r="52" spans="1:42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213279</v>
      </c>
      <c r="G52" s="22">
        <v>0</v>
      </c>
      <c r="H52" s="22">
        <v>0</v>
      </c>
      <c r="I52" s="22">
        <v>211519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825229</v>
      </c>
      <c r="P52" s="22">
        <v>0</v>
      </c>
      <c r="Q52" s="22">
        <v>0</v>
      </c>
      <c r="R52" s="22">
        <v>0</v>
      </c>
      <c r="S52" s="22">
        <v>0</v>
      </c>
      <c r="T52" s="22">
        <v>335295</v>
      </c>
      <c r="U52" s="22">
        <v>908958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2494280</v>
      </c>
    </row>
    <row r="53" spans="1:42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106577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106577</v>
      </c>
    </row>
    <row r="54" spans="1:42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831640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831640</v>
      </c>
    </row>
    <row r="55" spans="1:42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</row>
    <row r="56" spans="1:42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333353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333353</v>
      </c>
    </row>
    <row r="57" spans="1:42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20281</v>
      </c>
      <c r="P57" s="22">
        <v>0</v>
      </c>
      <c r="Q57" s="22">
        <v>0</v>
      </c>
      <c r="R57" s="22">
        <v>0</v>
      </c>
      <c r="S57" s="22">
        <v>0</v>
      </c>
      <c r="T57" s="22">
        <v>1838908</v>
      </c>
      <c r="U57" s="22">
        <v>6568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1865757</v>
      </c>
    </row>
    <row r="58" spans="1:42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289519</v>
      </c>
      <c r="P58" s="22">
        <v>0</v>
      </c>
      <c r="Q58" s="22">
        <v>0</v>
      </c>
      <c r="R58" s="22">
        <v>0</v>
      </c>
      <c r="S58" s="22">
        <v>0</v>
      </c>
      <c r="T58" s="22">
        <v>907619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1197138</v>
      </c>
    </row>
    <row r="59" spans="1:42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1158336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1158336</v>
      </c>
    </row>
    <row r="60" spans="1:42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73603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294722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769900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1138225</v>
      </c>
    </row>
    <row r="61" spans="1:42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</row>
    <row r="62" spans="1:42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1139952</v>
      </c>
      <c r="S62" s="22">
        <v>610564</v>
      </c>
      <c r="T62" s="22">
        <v>441354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2191870</v>
      </c>
    </row>
    <row r="63" spans="1:42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</row>
    <row r="64" spans="1:42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43838</v>
      </c>
      <c r="P64" s="22">
        <v>0</v>
      </c>
      <c r="Q64" s="22">
        <v>0</v>
      </c>
      <c r="R64" s="22">
        <v>0</v>
      </c>
      <c r="S64" s="22">
        <v>0</v>
      </c>
      <c r="T64" s="22">
        <v>200623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244461</v>
      </c>
    </row>
    <row r="65" spans="1:42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196850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196850</v>
      </c>
    </row>
    <row r="66" spans="1:42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</row>
    <row r="67" spans="1:42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9123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9123</v>
      </c>
    </row>
    <row r="68" spans="1:42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4756611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4756611</v>
      </c>
    </row>
    <row r="69" spans="1:42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0</v>
      </c>
      <c r="G69" s="22">
        <v>0</v>
      </c>
      <c r="H69" s="22">
        <v>0</v>
      </c>
      <c r="I69" s="22">
        <v>146068</v>
      </c>
      <c r="J69" s="22">
        <v>0</v>
      </c>
      <c r="K69" s="22">
        <v>0</v>
      </c>
      <c r="L69" s="22">
        <v>0</v>
      </c>
      <c r="M69" s="22">
        <v>0</v>
      </c>
      <c r="N69" s="22">
        <v>34356</v>
      </c>
      <c r="O69" s="22">
        <v>92356</v>
      </c>
      <c r="P69" s="22">
        <v>0</v>
      </c>
      <c r="Q69" s="22">
        <v>0</v>
      </c>
      <c r="R69" s="22">
        <v>0</v>
      </c>
      <c r="S69" s="22">
        <v>0</v>
      </c>
      <c r="T69" s="22">
        <v>2209938</v>
      </c>
      <c r="U69" s="22">
        <v>3142027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5624745</v>
      </c>
    </row>
    <row r="70" spans="1:42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</row>
    <row r="71" spans="1:42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</row>
    <row r="72" spans="1:42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199578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199578</v>
      </c>
    </row>
    <row r="73" spans="1:42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</row>
    <row r="74" spans="1:42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145144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415702</v>
      </c>
      <c r="P74" s="22">
        <v>0</v>
      </c>
      <c r="Q74" s="22">
        <v>0</v>
      </c>
      <c r="R74" s="22">
        <v>0</v>
      </c>
      <c r="S74" s="22">
        <v>0</v>
      </c>
      <c r="T74" s="22">
        <v>35902</v>
      </c>
      <c r="U74" s="22">
        <v>61819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658567</v>
      </c>
    </row>
    <row r="75" spans="1:42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124238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124238</v>
      </c>
    </row>
    <row r="76" spans="1:42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663805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663805</v>
      </c>
    </row>
    <row r="77" spans="1:42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188334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324250</v>
      </c>
      <c r="O77" s="22">
        <v>2048220</v>
      </c>
      <c r="P77" s="22">
        <v>0</v>
      </c>
      <c r="Q77" s="22">
        <v>0</v>
      </c>
      <c r="R77" s="22">
        <v>0</v>
      </c>
      <c r="S77" s="22">
        <v>0</v>
      </c>
      <c r="T77" s="22">
        <v>145053</v>
      </c>
      <c r="U77" s="22">
        <v>229939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2935796</v>
      </c>
    </row>
    <row r="78" spans="1:42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342465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342465</v>
      </c>
    </row>
    <row r="79" spans="1:42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</row>
    <row r="80" spans="1:42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</row>
    <row r="81" spans="1:42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2453367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2453367</v>
      </c>
    </row>
    <row r="82" spans="1:42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</row>
    <row r="83" spans="1:42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</row>
    <row r="84" spans="1:42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150000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150000</v>
      </c>
    </row>
    <row r="85" spans="1:42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565577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164573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730150</v>
      </c>
    </row>
    <row r="86" spans="1:42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79915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79915</v>
      </c>
    </row>
    <row r="87" spans="1:42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46319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46319</v>
      </c>
    </row>
    <row r="88" spans="1:42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</row>
    <row r="89" spans="1:42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452260</v>
      </c>
      <c r="P89" s="22">
        <v>125478</v>
      </c>
      <c r="Q89" s="22">
        <v>0</v>
      </c>
      <c r="R89" s="22">
        <v>0</v>
      </c>
      <c r="S89" s="22">
        <v>0</v>
      </c>
      <c r="T89" s="22">
        <v>170609</v>
      </c>
      <c r="U89" s="22">
        <v>77607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825954</v>
      </c>
    </row>
    <row r="90" spans="1:42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136965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39509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37363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213837</v>
      </c>
    </row>
    <row r="91" spans="1:42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45366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40078</v>
      </c>
      <c r="V91" s="22">
        <v>0</v>
      </c>
      <c r="W91" s="22">
        <v>28096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202993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316533</v>
      </c>
    </row>
    <row r="92" spans="1:42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2677514</v>
      </c>
      <c r="P92" s="22">
        <v>0</v>
      </c>
      <c r="Q92" s="22">
        <v>46220</v>
      </c>
      <c r="R92" s="22">
        <v>0</v>
      </c>
      <c r="S92" s="22">
        <v>0</v>
      </c>
      <c r="T92" s="22">
        <v>0</v>
      </c>
      <c r="U92" s="22">
        <v>26576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4023571</v>
      </c>
      <c r="AF92" s="22">
        <v>16816</v>
      </c>
      <c r="AG92" s="22">
        <v>0</v>
      </c>
      <c r="AH92" s="22">
        <v>0</v>
      </c>
      <c r="AI92" s="22">
        <v>91285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6881982</v>
      </c>
    </row>
    <row r="93" spans="1:42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159119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159119</v>
      </c>
    </row>
    <row r="94" spans="1:42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</row>
    <row r="95" spans="1:42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116863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116863</v>
      </c>
    </row>
    <row r="96" spans="1:42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33516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79884</v>
      </c>
      <c r="U96" s="22">
        <v>88288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81402</v>
      </c>
      <c r="AJ96" s="22">
        <v>0</v>
      </c>
      <c r="AK96" s="22">
        <v>40583</v>
      </c>
      <c r="AL96" s="22">
        <v>0</v>
      </c>
      <c r="AM96" s="22">
        <v>0</v>
      </c>
      <c r="AN96" s="22">
        <v>0</v>
      </c>
      <c r="AO96" s="22">
        <v>0</v>
      </c>
      <c r="AP96" s="22">
        <v>323673</v>
      </c>
    </row>
    <row r="97" spans="1:42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103278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103278</v>
      </c>
    </row>
    <row r="98" spans="1:42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306585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27345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847979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1181909</v>
      </c>
    </row>
    <row r="99" spans="1:42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5984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17953</v>
      </c>
      <c r="P99" s="22">
        <v>0</v>
      </c>
      <c r="Q99" s="22">
        <v>0</v>
      </c>
      <c r="R99" s="22">
        <v>0</v>
      </c>
      <c r="S99" s="22">
        <v>0</v>
      </c>
      <c r="T99" s="22">
        <v>78487</v>
      </c>
      <c r="U99" s="22">
        <v>17953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39738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5985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166100</v>
      </c>
    </row>
    <row r="100" spans="1:42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177843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712899</v>
      </c>
      <c r="P100" s="22">
        <v>0</v>
      </c>
      <c r="Q100" s="22">
        <v>0</v>
      </c>
      <c r="R100" s="22">
        <v>0</v>
      </c>
      <c r="S100" s="22">
        <v>0</v>
      </c>
      <c r="T100" s="22">
        <v>49783</v>
      </c>
      <c r="U100" s="22">
        <v>7397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947922</v>
      </c>
    </row>
    <row r="101" spans="1:42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184026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12231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196257</v>
      </c>
    </row>
    <row r="102" spans="1:42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25990</v>
      </c>
      <c r="U102" s="22">
        <v>20674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46664</v>
      </c>
    </row>
    <row r="103" spans="1:42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8910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73102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82012</v>
      </c>
    </row>
    <row r="104" spans="1:42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4573</v>
      </c>
      <c r="O104" s="22">
        <v>26959</v>
      </c>
      <c r="P104" s="22">
        <v>0</v>
      </c>
      <c r="Q104" s="22">
        <v>0</v>
      </c>
      <c r="R104" s="22">
        <v>0</v>
      </c>
      <c r="S104" s="22">
        <v>0</v>
      </c>
      <c r="T104" s="22">
        <v>17570</v>
      </c>
      <c r="U104" s="22">
        <v>48010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97112</v>
      </c>
    </row>
    <row r="105" spans="1:42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168624</v>
      </c>
      <c r="P105" s="22">
        <v>0</v>
      </c>
      <c r="Q105" s="22">
        <v>0</v>
      </c>
      <c r="R105" s="22">
        <v>0</v>
      </c>
      <c r="S105" s="22">
        <v>0</v>
      </c>
      <c r="T105" s="22">
        <v>63248</v>
      </c>
      <c r="U105" s="22">
        <v>78847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310719</v>
      </c>
    </row>
    <row r="106" spans="1:42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198271</v>
      </c>
      <c r="S106" s="22">
        <v>0</v>
      </c>
      <c r="T106" s="22">
        <v>482210</v>
      </c>
      <c r="U106" s="22">
        <v>1306495</v>
      </c>
      <c r="V106" s="22">
        <v>424000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514255</v>
      </c>
      <c r="AF106" s="22">
        <v>0</v>
      </c>
      <c r="AG106" s="22">
        <v>0</v>
      </c>
      <c r="AH106" s="22">
        <v>0</v>
      </c>
      <c r="AI106" s="22">
        <v>522621</v>
      </c>
      <c r="AJ106" s="22">
        <v>9634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3457486</v>
      </c>
    </row>
    <row r="107" spans="1:42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157952</v>
      </c>
      <c r="AO107" s="22">
        <v>0</v>
      </c>
      <c r="AP107" s="22">
        <v>157952</v>
      </c>
    </row>
    <row r="108" spans="1:42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280673</v>
      </c>
      <c r="J108" s="22">
        <v>0</v>
      </c>
      <c r="K108" s="22">
        <v>0</v>
      </c>
      <c r="L108" s="22">
        <v>0</v>
      </c>
      <c r="M108" s="22">
        <v>0</v>
      </c>
      <c r="N108" s="22">
        <v>22500</v>
      </c>
      <c r="O108" s="22">
        <v>326140</v>
      </c>
      <c r="P108" s="22">
        <v>0</v>
      </c>
      <c r="Q108" s="22">
        <v>0</v>
      </c>
      <c r="R108" s="22">
        <v>0</v>
      </c>
      <c r="S108" s="22">
        <v>0</v>
      </c>
      <c r="T108" s="22">
        <v>75000</v>
      </c>
      <c r="U108" s="22">
        <v>139322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208982</v>
      </c>
      <c r="AJ108" s="22">
        <v>45589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1098206</v>
      </c>
    </row>
    <row r="109" spans="1:42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28853</v>
      </c>
      <c r="P109" s="22">
        <v>0</v>
      </c>
      <c r="Q109" s="22">
        <v>0</v>
      </c>
      <c r="R109" s="22">
        <v>0</v>
      </c>
      <c r="S109" s="22">
        <v>0</v>
      </c>
      <c r="T109" s="22">
        <v>21261</v>
      </c>
      <c r="U109" s="22">
        <v>31089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60000</v>
      </c>
      <c r="AJ109" s="22">
        <v>12581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153784</v>
      </c>
    </row>
    <row r="110" spans="1:42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64708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157320</v>
      </c>
      <c r="U110" s="22">
        <v>115099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337127</v>
      </c>
    </row>
    <row r="111" spans="1:42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0</v>
      </c>
      <c r="G111" s="22">
        <v>0</v>
      </c>
      <c r="H111" s="22">
        <v>0</v>
      </c>
      <c r="I111" s="22">
        <v>48668</v>
      </c>
      <c r="J111" s="22">
        <v>0</v>
      </c>
      <c r="K111" s="22">
        <v>0</v>
      </c>
      <c r="L111" s="22">
        <v>0</v>
      </c>
      <c r="M111" s="22">
        <v>0</v>
      </c>
      <c r="N111" s="22">
        <v>57702</v>
      </c>
      <c r="O111" s="22">
        <v>393119</v>
      </c>
      <c r="P111" s="22">
        <v>0</v>
      </c>
      <c r="Q111" s="22">
        <v>0</v>
      </c>
      <c r="R111" s="22">
        <v>60598</v>
      </c>
      <c r="S111" s="22">
        <v>0</v>
      </c>
      <c r="T111" s="22">
        <v>0</v>
      </c>
      <c r="U111" s="22">
        <v>198663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328184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1086934</v>
      </c>
    </row>
    <row r="112" spans="1:42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10742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72614</v>
      </c>
      <c r="P112" s="22">
        <v>0</v>
      </c>
      <c r="Q112" s="22">
        <v>0</v>
      </c>
      <c r="R112" s="22">
        <v>0</v>
      </c>
      <c r="S112" s="22">
        <v>0</v>
      </c>
      <c r="T112" s="22">
        <v>15985</v>
      </c>
      <c r="U112" s="22">
        <v>20176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7519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127036</v>
      </c>
    </row>
    <row r="113" spans="1:42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244850</v>
      </c>
      <c r="I113" s="22">
        <v>54700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1532873</v>
      </c>
      <c r="P113" s="22">
        <v>0</v>
      </c>
      <c r="Q113" s="22">
        <v>0</v>
      </c>
      <c r="R113" s="22">
        <v>0</v>
      </c>
      <c r="S113" s="22">
        <v>0</v>
      </c>
      <c r="T113" s="22">
        <v>298850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268526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2399799</v>
      </c>
    </row>
    <row r="114" spans="1:42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</row>
    <row r="115" spans="1:42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201103</v>
      </c>
      <c r="P115" s="22">
        <v>0</v>
      </c>
      <c r="Q115" s="22">
        <v>0</v>
      </c>
      <c r="R115" s="22">
        <v>0</v>
      </c>
      <c r="S115" s="22">
        <v>0</v>
      </c>
      <c r="T115" s="22">
        <v>287055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488158</v>
      </c>
    </row>
    <row r="116" spans="1:42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16599</v>
      </c>
      <c r="U116" s="22">
        <v>24893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24340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65832</v>
      </c>
    </row>
    <row r="117" spans="1:42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90624</v>
      </c>
      <c r="P117" s="22">
        <v>0</v>
      </c>
      <c r="Q117" s="22">
        <v>0</v>
      </c>
      <c r="R117" s="22">
        <v>0</v>
      </c>
      <c r="S117" s="22">
        <v>0</v>
      </c>
      <c r="T117" s="22">
        <v>27056</v>
      </c>
      <c r="U117" s="22">
        <v>323348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88291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529319</v>
      </c>
    </row>
    <row r="118" spans="1:42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70579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150716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112589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210620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544504</v>
      </c>
    </row>
    <row r="119" spans="1:42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116243</v>
      </c>
      <c r="O119" s="22">
        <v>394570</v>
      </c>
      <c r="P119" s="22">
        <v>0</v>
      </c>
      <c r="Q119" s="22">
        <v>0</v>
      </c>
      <c r="R119" s="22">
        <v>0</v>
      </c>
      <c r="S119" s="22">
        <v>0</v>
      </c>
      <c r="T119" s="22">
        <v>321667</v>
      </c>
      <c r="U119" s="22">
        <v>182540</v>
      </c>
      <c r="V119" s="22">
        <v>0</v>
      </c>
      <c r="W119" s="22">
        <v>0</v>
      </c>
      <c r="X119" s="22">
        <v>0</v>
      </c>
      <c r="Y119" s="22">
        <v>65781</v>
      </c>
      <c r="Z119" s="22">
        <v>0</v>
      </c>
      <c r="AA119" s="22">
        <v>45623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122942</v>
      </c>
      <c r="AH119" s="22">
        <v>0</v>
      </c>
      <c r="AI119" s="22">
        <v>232117</v>
      </c>
      <c r="AJ119" s="22">
        <v>62972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1544455</v>
      </c>
    </row>
    <row r="120" spans="1:42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217939</v>
      </c>
      <c r="U120" s="22">
        <v>195075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316930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729944</v>
      </c>
    </row>
    <row r="121" spans="1:42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21205</v>
      </c>
      <c r="P121" s="22">
        <v>0</v>
      </c>
      <c r="Q121" s="22">
        <v>0</v>
      </c>
      <c r="R121" s="22">
        <v>7192</v>
      </c>
      <c r="S121" s="22">
        <v>0</v>
      </c>
      <c r="T121" s="22">
        <v>0</v>
      </c>
      <c r="U121" s="22">
        <v>33003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33397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10400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105197</v>
      </c>
    </row>
    <row r="122" spans="1:42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203738</v>
      </c>
      <c r="O122" s="22">
        <v>340675</v>
      </c>
      <c r="P122" s="22">
        <v>0</v>
      </c>
      <c r="Q122" s="22">
        <v>0</v>
      </c>
      <c r="R122" s="22">
        <v>0</v>
      </c>
      <c r="S122" s="22">
        <v>0</v>
      </c>
      <c r="T122" s="22">
        <v>101231</v>
      </c>
      <c r="U122" s="22">
        <v>443526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1089170</v>
      </c>
    </row>
    <row r="123" spans="1:42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107794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450000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557794</v>
      </c>
    </row>
    <row r="124" spans="1:42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140741</v>
      </c>
      <c r="P124" s="22">
        <v>0</v>
      </c>
      <c r="Q124" s="22">
        <v>0</v>
      </c>
      <c r="R124" s="22">
        <v>0</v>
      </c>
      <c r="S124" s="22">
        <v>0</v>
      </c>
      <c r="T124" s="22">
        <v>84551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14877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240169</v>
      </c>
    </row>
    <row r="125" spans="1:42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32422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32422</v>
      </c>
    </row>
    <row r="126" spans="1:42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58559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220349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168612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447520</v>
      </c>
    </row>
    <row r="127" spans="1:42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134136</v>
      </c>
      <c r="U127" s="22">
        <v>89195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123475</v>
      </c>
      <c r="AE127" s="22">
        <v>0</v>
      </c>
      <c r="AF127" s="22">
        <v>0</v>
      </c>
      <c r="AG127" s="22">
        <v>0</v>
      </c>
      <c r="AH127" s="22">
        <v>0</v>
      </c>
      <c r="AI127" s="22">
        <v>180406</v>
      </c>
      <c r="AJ127" s="22">
        <v>70158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597370</v>
      </c>
    </row>
    <row r="128" spans="1:42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29591</v>
      </c>
      <c r="G128" s="22">
        <v>0</v>
      </c>
      <c r="H128" s="22">
        <v>0</v>
      </c>
      <c r="I128" s="22">
        <v>16463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46054</v>
      </c>
    </row>
    <row r="129" spans="1:42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27807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27807</v>
      </c>
    </row>
    <row r="130" spans="1:42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15401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15401</v>
      </c>
    </row>
    <row r="131" spans="1:42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</row>
    <row r="132" spans="1:42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701818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235607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16757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46526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1000708</v>
      </c>
    </row>
    <row r="133" spans="1:42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111610</v>
      </c>
      <c r="G133" s="22">
        <v>0</v>
      </c>
      <c r="H133" s="22">
        <v>146036</v>
      </c>
      <c r="I133" s="22">
        <v>22085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177961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37479</v>
      </c>
      <c r="AC133" s="22">
        <v>0</v>
      </c>
      <c r="AD133" s="22">
        <v>0</v>
      </c>
      <c r="AE133" s="22">
        <v>9625</v>
      </c>
      <c r="AF133" s="22">
        <v>0</v>
      </c>
      <c r="AG133" s="22">
        <v>0</v>
      </c>
      <c r="AH133" s="22">
        <v>0</v>
      </c>
      <c r="AI133" s="22">
        <v>82099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586895</v>
      </c>
    </row>
    <row r="134" spans="1:42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</row>
    <row r="135" spans="1:42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24649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46781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71430</v>
      </c>
    </row>
    <row r="136" spans="1:42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67350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30015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97365</v>
      </c>
    </row>
    <row r="137" spans="1:42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25961</v>
      </c>
      <c r="O137" s="22">
        <v>26495</v>
      </c>
      <c r="P137" s="22">
        <v>0</v>
      </c>
      <c r="Q137" s="22">
        <v>0</v>
      </c>
      <c r="R137" s="22">
        <v>0</v>
      </c>
      <c r="S137" s="22">
        <v>0</v>
      </c>
      <c r="T137" s="22">
        <v>77952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130408</v>
      </c>
    </row>
    <row r="138" spans="1:42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297489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297489</v>
      </c>
    </row>
    <row r="139" spans="1:42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19428</v>
      </c>
      <c r="P139" s="22">
        <v>0</v>
      </c>
      <c r="Q139" s="22">
        <v>0</v>
      </c>
      <c r="R139" s="22">
        <v>46390</v>
      </c>
      <c r="S139" s="22">
        <v>0</v>
      </c>
      <c r="T139" s="22">
        <v>119778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185596</v>
      </c>
    </row>
    <row r="140" spans="1:42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88815</v>
      </c>
      <c r="P140" s="22">
        <v>0</v>
      </c>
      <c r="Q140" s="22">
        <v>0</v>
      </c>
      <c r="R140" s="22">
        <v>0</v>
      </c>
      <c r="S140" s="22">
        <v>0</v>
      </c>
      <c r="T140" s="22">
        <v>52247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141062</v>
      </c>
    </row>
    <row r="141" spans="1:42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93872</v>
      </c>
      <c r="P141" s="22">
        <v>0</v>
      </c>
      <c r="Q141" s="22">
        <v>0</v>
      </c>
      <c r="R141" s="22">
        <v>0</v>
      </c>
      <c r="S141" s="22">
        <v>0</v>
      </c>
      <c r="T141" s="22">
        <v>75339</v>
      </c>
      <c r="U141" s="22">
        <v>30944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13700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213855</v>
      </c>
    </row>
    <row r="142" spans="1:42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</row>
    <row r="143" spans="1:42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</row>
    <row r="144" spans="1:42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74170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14885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9415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98470</v>
      </c>
    </row>
    <row r="145" spans="1:42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1071701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1071701</v>
      </c>
    </row>
    <row r="146" spans="1:42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80425</v>
      </c>
      <c r="P146" s="22">
        <v>0</v>
      </c>
      <c r="Q146" s="22">
        <v>0</v>
      </c>
      <c r="R146" s="22">
        <v>0</v>
      </c>
      <c r="S146" s="22">
        <v>0</v>
      </c>
      <c r="T146" s="22">
        <v>15101</v>
      </c>
      <c r="U146" s="22">
        <v>11882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107408</v>
      </c>
    </row>
    <row r="147" spans="1:42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9557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9557</v>
      </c>
    </row>
    <row r="148" spans="1:42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18583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18583</v>
      </c>
    </row>
    <row r="149" spans="1:42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0</v>
      </c>
      <c r="G149" s="22">
        <v>0</v>
      </c>
      <c r="H149" s="22">
        <v>164573</v>
      </c>
      <c r="I149" s="22">
        <v>382176</v>
      </c>
      <c r="J149" s="22">
        <v>0</v>
      </c>
      <c r="K149" s="22">
        <v>0</v>
      </c>
      <c r="L149" s="22">
        <v>29922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258618</v>
      </c>
      <c r="U149" s="22">
        <v>545777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1381066</v>
      </c>
    </row>
    <row r="150" spans="1:42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0</v>
      </c>
      <c r="G150" s="22">
        <v>0</v>
      </c>
      <c r="H150" s="22">
        <v>110390</v>
      </c>
      <c r="I150" s="22">
        <v>86829</v>
      </c>
      <c r="J150" s="22">
        <v>0</v>
      </c>
      <c r="K150" s="22">
        <v>0</v>
      </c>
      <c r="L150" s="22">
        <v>0</v>
      </c>
      <c r="M150" s="22">
        <v>0</v>
      </c>
      <c r="N150" s="22">
        <v>248063</v>
      </c>
      <c r="O150" s="22">
        <v>175330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197856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209515</v>
      </c>
      <c r="AJ150" s="22">
        <v>28922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1056905</v>
      </c>
    </row>
    <row r="151" spans="1:42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44609</v>
      </c>
      <c r="U151" s="22">
        <v>44609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89218</v>
      </c>
    </row>
    <row r="152" spans="1:42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22054</v>
      </c>
      <c r="P152" s="22">
        <v>0</v>
      </c>
      <c r="Q152" s="22">
        <v>0</v>
      </c>
      <c r="R152" s="22">
        <v>0</v>
      </c>
      <c r="S152" s="22">
        <v>0</v>
      </c>
      <c r="T152" s="22">
        <v>43751</v>
      </c>
      <c r="U152" s="22">
        <v>29405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34758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129968</v>
      </c>
    </row>
    <row r="153" spans="1:42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90215</v>
      </c>
      <c r="J153" s="22">
        <v>0</v>
      </c>
      <c r="K153" s="22">
        <v>0</v>
      </c>
      <c r="L153" s="22">
        <v>0</v>
      </c>
      <c r="M153" s="22">
        <v>0</v>
      </c>
      <c r="N153" s="22">
        <v>61845</v>
      </c>
      <c r="O153" s="22">
        <v>329079</v>
      </c>
      <c r="P153" s="22">
        <v>0</v>
      </c>
      <c r="Q153" s="22">
        <v>0</v>
      </c>
      <c r="R153" s="22">
        <v>0</v>
      </c>
      <c r="S153" s="22">
        <v>0</v>
      </c>
      <c r="T153" s="22">
        <v>377429</v>
      </c>
      <c r="U153" s="22">
        <v>64608</v>
      </c>
      <c r="V153" s="22">
        <v>525229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436554</v>
      </c>
      <c r="AJ153" s="22">
        <v>54630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1939589</v>
      </c>
    </row>
    <row r="154" spans="1:42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51038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192080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243118</v>
      </c>
    </row>
    <row r="155" spans="1:42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10094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119998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66612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196704</v>
      </c>
    </row>
    <row r="156" spans="1:42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197346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197346</v>
      </c>
    </row>
    <row r="157" spans="1:42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193863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219385</v>
      </c>
      <c r="P157" s="22">
        <v>0</v>
      </c>
      <c r="Q157" s="22">
        <v>0</v>
      </c>
      <c r="R157" s="22">
        <v>0</v>
      </c>
      <c r="S157" s="22">
        <v>0</v>
      </c>
      <c r="T157" s="22">
        <v>6458</v>
      </c>
      <c r="U157" s="22">
        <v>18378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438084</v>
      </c>
    </row>
    <row r="158" spans="1:42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99887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99887</v>
      </c>
    </row>
    <row r="159" spans="1:42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99671</v>
      </c>
      <c r="U159" s="22">
        <v>64843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164514</v>
      </c>
    </row>
    <row r="160" spans="1:42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26248</v>
      </c>
      <c r="G160" s="22">
        <v>0</v>
      </c>
      <c r="H160" s="22">
        <v>0</v>
      </c>
      <c r="I160" s="22">
        <v>1526</v>
      </c>
      <c r="J160" s="22">
        <v>0</v>
      </c>
      <c r="K160" s="22">
        <v>0</v>
      </c>
      <c r="L160" s="22">
        <v>0</v>
      </c>
      <c r="M160" s="22">
        <v>0</v>
      </c>
      <c r="N160" s="22">
        <v>13854</v>
      </c>
      <c r="O160" s="22">
        <v>11257</v>
      </c>
      <c r="P160" s="22">
        <v>0</v>
      </c>
      <c r="Q160" s="22">
        <v>0</v>
      </c>
      <c r="R160" s="22">
        <v>0</v>
      </c>
      <c r="S160" s="22">
        <v>0</v>
      </c>
      <c r="T160" s="22">
        <v>11257</v>
      </c>
      <c r="U160" s="22">
        <v>11257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453560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528959</v>
      </c>
    </row>
    <row r="161" spans="1:42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387573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387573</v>
      </c>
    </row>
    <row r="162" spans="1:42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40801</v>
      </c>
      <c r="U162" s="22">
        <v>25322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302291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368414</v>
      </c>
    </row>
    <row r="163" spans="1:42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453708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453708</v>
      </c>
    </row>
    <row r="164" spans="1:42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125004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232550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48751</v>
      </c>
      <c r="AG164" s="22">
        <v>0</v>
      </c>
      <c r="AH164" s="22">
        <v>0</v>
      </c>
      <c r="AI164" s="22">
        <v>403125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809430</v>
      </c>
    </row>
    <row r="165" spans="1:42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89160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89160</v>
      </c>
    </row>
    <row r="166" spans="1:42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10815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223366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234181</v>
      </c>
    </row>
    <row r="167" spans="1:42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1843619</v>
      </c>
      <c r="G167" s="22">
        <v>0</v>
      </c>
      <c r="H167" s="22">
        <v>0</v>
      </c>
      <c r="I167" s="22">
        <v>163906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158528</v>
      </c>
      <c r="U167" s="22">
        <v>239899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125361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2531313</v>
      </c>
    </row>
    <row r="168" spans="1:42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47538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47538</v>
      </c>
    </row>
    <row r="169" spans="1:42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6863</v>
      </c>
      <c r="U169" s="22">
        <v>6893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13756</v>
      </c>
    </row>
    <row r="170" spans="1:42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207415</v>
      </c>
      <c r="P170" s="22">
        <v>0</v>
      </c>
      <c r="Q170" s="22">
        <v>0</v>
      </c>
      <c r="R170" s="22">
        <v>0</v>
      </c>
      <c r="S170" s="22">
        <v>0</v>
      </c>
      <c r="T170" s="22">
        <v>36362</v>
      </c>
      <c r="U170" s="22">
        <v>476261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30000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84765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834803</v>
      </c>
    </row>
    <row r="171" spans="1:42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27700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27700</v>
      </c>
    </row>
    <row r="172" spans="1:42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52272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70265</v>
      </c>
      <c r="P172" s="22">
        <v>0</v>
      </c>
      <c r="Q172" s="22">
        <v>0</v>
      </c>
      <c r="R172" s="22">
        <v>0</v>
      </c>
      <c r="S172" s="22">
        <v>0</v>
      </c>
      <c r="T172" s="22">
        <v>163703</v>
      </c>
      <c r="U172" s="22">
        <v>119748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82540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488528</v>
      </c>
    </row>
    <row r="173" spans="1:42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68407</v>
      </c>
      <c r="G173" s="22">
        <v>0</v>
      </c>
      <c r="H173" s="22">
        <v>451090</v>
      </c>
      <c r="I173" s="22">
        <v>129686</v>
      </c>
      <c r="J173" s="22">
        <v>0</v>
      </c>
      <c r="K173" s="22">
        <v>46378</v>
      </c>
      <c r="L173" s="22">
        <v>0</v>
      </c>
      <c r="M173" s="22">
        <v>0</v>
      </c>
      <c r="N173" s="22">
        <v>0</v>
      </c>
      <c r="O173" s="22">
        <v>209475</v>
      </c>
      <c r="P173" s="22">
        <v>0</v>
      </c>
      <c r="Q173" s="22">
        <v>0</v>
      </c>
      <c r="R173" s="22">
        <v>481801</v>
      </c>
      <c r="S173" s="22">
        <v>0</v>
      </c>
      <c r="T173" s="22">
        <v>0</v>
      </c>
      <c r="U173" s="22">
        <v>24740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126700</v>
      </c>
      <c r="AJ173" s="22">
        <v>133143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1671420</v>
      </c>
    </row>
    <row r="174" spans="1:42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617000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99801</v>
      </c>
      <c r="P174" s="22">
        <v>0</v>
      </c>
      <c r="Q174" s="22">
        <v>0</v>
      </c>
      <c r="R174" s="22">
        <v>67099</v>
      </c>
      <c r="S174" s="22">
        <v>0</v>
      </c>
      <c r="T174" s="22">
        <v>711246</v>
      </c>
      <c r="U174" s="22">
        <v>290785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410833</v>
      </c>
      <c r="AJ174" s="22">
        <v>17505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2214269</v>
      </c>
    </row>
    <row r="175" spans="1:42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20758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186577</v>
      </c>
      <c r="P175" s="22">
        <v>0</v>
      </c>
      <c r="Q175" s="22">
        <v>0</v>
      </c>
      <c r="R175" s="22">
        <v>0</v>
      </c>
      <c r="S175" s="22">
        <v>0</v>
      </c>
      <c r="T175" s="22">
        <v>122126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329461</v>
      </c>
    </row>
    <row r="176" spans="1:42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171627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171627</v>
      </c>
    </row>
    <row r="177" spans="1:42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204127</v>
      </c>
      <c r="I177" s="22">
        <v>232484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221630</v>
      </c>
      <c r="U177" s="22">
        <v>67164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707926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1433331</v>
      </c>
    </row>
    <row r="178" spans="1:42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1792441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98368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1890809</v>
      </c>
    </row>
    <row r="179" spans="1:42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71588</v>
      </c>
      <c r="O179" s="22">
        <v>0</v>
      </c>
      <c r="P179" s="22">
        <v>0</v>
      </c>
      <c r="Q179" s="22">
        <v>0</v>
      </c>
      <c r="R179" s="22">
        <v>49710</v>
      </c>
      <c r="S179" s="22">
        <v>0</v>
      </c>
      <c r="T179" s="22">
        <v>119766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14263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255327</v>
      </c>
    </row>
    <row r="180" spans="1:42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127507</v>
      </c>
      <c r="S180" s="22">
        <v>0</v>
      </c>
      <c r="T180" s="22">
        <v>332698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69456</v>
      </c>
      <c r="AM180" s="22">
        <v>0</v>
      </c>
      <c r="AN180" s="22">
        <v>0</v>
      </c>
      <c r="AO180" s="22">
        <v>0</v>
      </c>
      <c r="AP180" s="22">
        <v>529661</v>
      </c>
    </row>
    <row r="181" spans="1:42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306842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51111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357953</v>
      </c>
    </row>
    <row r="182" spans="1:42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12465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16000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28465</v>
      </c>
    </row>
    <row r="183" spans="1:42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27259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67676</v>
      </c>
      <c r="P183" s="22">
        <v>0</v>
      </c>
      <c r="Q183" s="22">
        <v>0</v>
      </c>
      <c r="R183" s="22">
        <v>0</v>
      </c>
      <c r="S183" s="22">
        <v>0</v>
      </c>
      <c r="T183" s="22">
        <v>62702</v>
      </c>
      <c r="U183" s="22">
        <v>39440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17890</v>
      </c>
      <c r="AJ183" s="22">
        <v>36371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251338</v>
      </c>
    </row>
    <row r="184" spans="1:42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14566</v>
      </c>
      <c r="G184" s="22">
        <v>0</v>
      </c>
      <c r="H184" s="22">
        <v>0</v>
      </c>
      <c r="I184" s="22">
        <v>13484</v>
      </c>
      <c r="J184" s="22">
        <v>0</v>
      </c>
      <c r="K184" s="22">
        <v>0</v>
      </c>
      <c r="L184" s="22">
        <v>12997</v>
      </c>
      <c r="M184" s="22">
        <v>0</v>
      </c>
      <c r="N184" s="22">
        <v>0</v>
      </c>
      <c r="O184" s="22">
        <v>34213</v>
      </c>
      <c r="P184" s="22">
        <v>0</v>
      </c>
      <c r="Q184" s="22">
        <v>0</v>
      </c>
      <c r="R184" s="22">
        <v>0</v>
      </c>
      <c r="S184" s="22">
        <v>0</v>
      </c>
      <c r="T184" s="22">
        <v>19124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25815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120199</v>
      </c>
    </row>
    <row r="185" spans="1:42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145675</v>
      </c>
      <c r="P185" s="22">
        <v>0</v>
      </c>
      <c r="Q185" s="22">
        <v>0</v>
      </c>
      <c r="R185" s="22">
        <v>0</v>
      </c>
      <c r="S185" s="22">
        <v>0</v>
      </c>
      <c r="T185" s="22">
        <v>21138</v>
      </c>
      <c r="U185" s="22">
        <v>36991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203804</v>
      </c>
    </row>
    <row r="186" spans="1:42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53860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53860</v>
      </c>
    </row>
    <row r="187" spans="1:42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50956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42988</v>
      </c>
      <c r="P187" s="22">
        <v>0</v>
      </c>
      <c r="Q187" s="22">
        <v>0</v>
      </c>
      <c r="R187" s="22">
        <v>148783</v>
      </c>
      <c r="S187" s="22">
        <v>0</v>
      </c>
      <c r="T187" s="22">
        <v>18697</v>
      </c>
      <c r="U187" s="22">
        <v>14225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350849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626498</v>
      </c>
    </row>
    <row r="188" spans="1:42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0</v>
      </c>
      <c r="I188" s="22">
        <v>23046</v>
      </c>
      <c r="J188" s="22">
        <v>0</v>
      </c>
      <c r="K188" s="22">
        <v>0</v>
      </c>
      <c r="L188" s="22">
        <v>0</v>
      </c>
      <c r="M188" s="22">
        <v>88321</v>
      </c>
      <c r="N188" s="22">
        <v>0</v>
      </c>
      <c r="O188" s="22">
        <v>134638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153051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53993</v>
      </c>
      <c r="AB188" s="22">
        <v>0</v>
      </c>
      <c r="AC188" s="22">
        <v>0</v>
      </c>
      <c r="AD188" s="22">
        <v>285162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69793</v>
      </c>
      <c r="AL188" s="22">
        <v>0</v>
      </c>
      <c r="AM188" s="22">
        <v>0</v>
      </c>
      <c r="AN188" s="22">
        <v>0</v>
      </c>
      <c r="AO188" s="22">
        <v>0</v>
      </c>
      <c r="AP188" s="22">
        <v>808004</v>
      </c>
    </row>
    <row r="189" spans="1:42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59080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69118</v>
      </c>
      <c r="AJ189" s="22">
        <v>0</v>
      </c>
      <c r="AK189" s="22">
        <v>0</v>
      </c>
      <c r="AL189" s="22">
        <v>0</v>
      </c>
      <c r="AM189" s="22">
        <v>0</v>
      </c>
      <c r="AN189" s="22">
        <v>60646</v>
      </c>
      <c r="AO189" s="22">
        <v>0</v>
      </c>
      <c r="AP189" s="22">
        <v>188844</v>
      </c>
    </row>
    <row r="190" spans="1:42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5614</v>
      </c>
      <c r="P190" s="22">
        <v>0</v>
      </c>
      <c r="Q190" s="22">
        <v>0</v>
      </c>
      <c r="R190" s="22">
        <v>0</v>
      </c>
      <c r="S190" s="22">
        <v>0</v>
      </c>
      <c r="T190" s="22">
        <v>2189</v>
      </c>
      <c r="U190" s="22">
        <v>67596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33413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108812</v>
      </c>
    </row>
    <row r="191" spans="1:42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500000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500000</v>
      </c>
    </row>
    <row r="192" spans="1:42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80000</v>
      </c>
      <c r="G192" s="22">
        <v>0</v>
      </c>
      <c r="H192" s="22">
        <v>0</v>
      </c>
      <c r="I192" s="22">
        <v>41448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121448</v>
      </c>
    </row>
    <row r="193" spans="1:42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99363</v>
      </c>
      <c r="J193" s="22">
        <v>0</v>
      </c>
      <c r="K193" s="22">
        <v>0</v>
      </c>
      <c r="L193" s="22">
        <v>0</v>
      </c>
      <c r="M193" s="22">
        <v>0</v>
      </c>
      <c r="N193" s="22">
        <v>218718</v>
      </c>
      <c r="O193" s="22">
        <v>30670</v>
      </c>
      <c r="P193" s="22">
        <v>0</v>
      </c>
      <c r="Q193" s="22">
        <v>0</v>
      </c>
      <c r="R193" s="22">
        <v>0</v>
      </c>
      <c r="S193" s="22">
        <v>0</v>
      </c>
      <c r="T193" s="22">
        <v>250919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581330</v>
      </c>
      <c r="AF193" s="22">
        <v>0</v>
      </c>
      <c r="AG193" s="22">
        <v>0</v>
      </c>
      <c r="AH193" s="22">
        <v>0</v>
      </c>
      <c r="AI193" s="22">
        <v>394632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1575632</v>
      </c>
    </row>
    <row r="194" spans="1:42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75004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422028</v>
      </c>
      <c r="AE194" s="22">
        <v>0</v>
      </c>
      <c r="AF194" s="22">
        <v>0</v>
      </c>
      <c r="AG194" s="22">
        <v>0</v>
      </c>
      <c r="AH194" s="22">
        <v>0</v>
      </c>
      <c r="AI194" s="22">
        <v>314957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811989</v>
      </c>
    </row>
    <row r="195" spans="1:42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1756</v>
      </c>
      <c r="G195" s="22">
        <v>717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29897</v>
      </c>
      <c r="P195" s="22">
        <v>0</v>
      </c>
      <c r="Q195" s="22">
        <v>923</v>
      </c>
      <c r="R195" s="22">
        <v>0</v>
      </c>
      <c r="S195" s="22">
        <v>0</v>
      </c>
      <c r="T195" s="22">
        <v>0</v>
      </c>
      <c r="U195" s="22">
        <v>4605</v>
      </c>
      <c r="V195" s="22">
        <v>526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7540</v>
      </c>
      <c r="AJ195" s="22">
        <v>0</v>
      </c>
      <c r="AK195" s="22">
        <v>0</v>
      </c>
      <c r="AL195" s="22">
        <v>13231</v>
      </c>
      <c r="AM195" s="22">
        <v>0</v>
      </c>
      <c r="AN195" s="22">
        <v>0</v>
      </c>
      <c r="AO195" s="22">
        <v>0</v>
      </c>
      <c r="AP195" s="22">
        <v>59195</v>
      </c>
    </row>
    <row r="196" spans="1:42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</row>
    <row r="197" spans="1:42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12303</v>
      </c>
      <c r="O197" s="22">
        <v>48964</v>
      </c>
      <c r="P197" s="22">
        <v>0</v>
      </c>
      <c r="Q197" s="22">
        <v>0</v>
      </c>
      <c r="R197" s="22">
        <v>0</v>
      </c>
      <c r="S197" s="22">
        <v>0</v>
      </c>
      <c r="T197" s="22">
        <v>54363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27890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143520</v>
      </c>
    </row>
    <row r="198" spans="1:42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</row>
    <row r="199" spans="1:42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</row>
    <row r="200" spans="1:42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25399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25399</v>
      </c>
    </row>
    <row r="201" spans="1:42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11902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11902</v>
      </c>
    </row>
    <row r="202" spans="1:42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</row>
    <row r="203" spans="1:42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71570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71570</v>
      </c>
    </row>
    <row r="204" spans="1:42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</row>
    <row r="205" spans="1:42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</row>
    <row r="206" spans="1:42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112458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54347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166805</v>
      </c>
    </row>
    <row r="207" spans="1:42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</row>
    <row r="208" spans="1:42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27684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54199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81883</v>
      </c>
    </row>
    <row r="209" spans="1:42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</row>
    <row r="210" spans="1:42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40690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40690</v>
      </c>
    </row>
    <row r="211" spans="1:42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</row>
    <row r="212" spans="1:42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</row>
    <row r="213" spans="1:42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42730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42730</v>
      </c>
    </row>
    <row r="214" spans="1:42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9690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9690</v>
      </c>
    </row>
    <row r="215" spans="1:42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</row>
    <row r="216" spans="1:42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10069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24321</v>
      </c>
      <c r="P216" s="22">
        <v>0</v>
      </c>
      <c r="Q216" s="22">
        <v>0</v>
      </c>
      <c r="R216" s="22">
        <v>0</v>
      </c>
      <c r="S216" s="22">
        <v>0</v>
      </c>
      <c r="T216" s="22">
        <v>11671</v>
      </c>
      <c r="U216" s="22">
        <v>64761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85606</v>
      </c>
      <c r="AE216" s="22">
        <v>0</v>
      </c>
      <c r="AF216" s="22">
        <v>0</v>
      </c>
      <c r="AG216" s="22">
        <v>0</v>
      </c>
      <c r="AH216" s="22">
        <v>0</v>
      </c>
      <c r="AI216" s="22">
        <v>32500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228928</v>
      </c>
    </row>
    <row r="217" spans="1:42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</row>
    <row r="218" spans="1:42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</row>
    <row r="219" spans="1:42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58805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58805</v>
      </c>
    </row>
    <row r="220" spans="1:42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</row>
    <row r="221" spans="1:42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157625</v>
      </c>
      <c r="AP221" s="22">
        <v>157625</v>
      </c>
    </row>
    <row r="222" spans="1:42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</row>
    <row r="223" spans="1:42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</row>
    <row r="225" spans="1:42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</row>
    <row r="226" spans="1:42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10000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10000</v>
      </c>
    </row>
    <row r="227" spans="1:42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</row>
    <row r="228" spans="1:42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13866</v>
      </c>
      <c r="U229" s="22">
        <v>1775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19349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34990</v>
      </c>
    </row>
    <row r="230" spans="1:42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33699</v>
      </c>
      <c r="P230" s="22">
        <v>0</v>
      </c>
      <c r="Q230" s="22">
        <v>0</v>
      </c>
      <c r="R230" s="22">
        <v>0</v>
      </c>
      <c r="S230" s="22">
        <v>0</v>
      </c>
      <c r="T230" s="22">
        <v>61339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10000</v>
      </c>
      <c r="AE230" s="22">
        <v>0</v>
      </c>
      <c r="AF230" s="22">
        <v>0</v>
      </c>
      <c r="AG230" s="22">
        <v>0</v>
      </c>
      <c r="AH230" s="22">
        <v>0</v>
      </c>
      <c r="AI230" s="22">
        <v>69231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174269</v>
      </c>
    </row>
    <row r="231" spans="1:42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11833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4641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6673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23147</v>
      </c>
    </row>
    <row r="232" spans="1:42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</row>
    <row r="233" spans="1:42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</row>
    <row r="234" spans="1:42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</row>
    <row r="235" spans="1:42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22473</v>
      </c>
      <c r="P235" s="22">
        <v>0</v>
      </c>
      <c r="Q235" s="22">
        <v>0</v>
      </c>
      <c r="R235" s="22">
        <v>0</v>
      </c>
      <c r="S235" s="22">
        <v>0</v>
      </c>
      <c r="T235" s="22">
        <v>21237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43710</v>
      </c>
    </row>
    <row r="236" spans="1:42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</row>
    <row r="237" spans="1:42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</row>
    <row r="238" spans="1:42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48456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48456</v>
      </c>
    </row>
    <row r="239" spans="1:42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55557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55557</v>
      </c>
    </row>
    <row r="240" spans="1:42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</row>
    <row r="241" spans="1:42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8636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8636</v>
      </c>
    </row>
    <row r="242" spans="1:42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</row>
    <row r="243" spans="1:42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</row>
    <row r="244" spans="1:42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</row>
    <row r="245" spans="1:42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52039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52039</v>
      </c>
    </row>
    <row r="246" spans="1:42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</row>
    <row r="247" spans="1:42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27108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27108</v>
      </c>
    </row>
    <row r="248" spans="1:42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3136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3136</v>
      </c>
    </row>
    <row r="249" spans="1:42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29485</v>
      </c>
      <c r="U249" s="22">
        <v>49542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79027</v>
      </c>
    </row>
    <row r="250" spans="1:42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23039</v>
      </c>
      <c r="P250" s="22">
        <v>0</v>
      </c>
      <c r="Q250" s="22">
        <v>0</v>
      </c>
      <c r="R250" s="22">
        <v>0</v>
      </c>
      <c r="S250" s="22">
        <v>0</v>
      </c>
      <c r="T250" s="22">
        <v>40712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15192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78943</v>
      </c>
    </row>
    <row r="251" spans="1:42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6858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6858</v>
      </c>
    </row>
    <row r="252" spans="1:42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</row>
    <row r="253" spans="1:42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12890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12890</v>
      </c>
    </row>
    <row r="254" spans="1:42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738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7400</v>
      </c>
      <c r="AL254" s="22">
        <v>0</v>
      </c>
      <c r="AM254" s="22">
        <v>0</v>
      </c>
      <c r="AN254" s="22">
        <v>0</v>
      </c>
      <c r="AO254" s="22">
        <v>0</v>
      </c>
      <c r="AP254" s="22">
        <v>8138</v>
      </c>
    </row>
    <row r="255" spans="1:42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27725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8245</v>
      </c>
      <c r="P255" s="22">
        <v>0</v>
      </c>
      <c r="Q255" s="22">
        <v>0</v>
      </c>
      <c r="R255" s="22">
        <v>0</v>
      </c>
      <c r="S255" s="22">
        <v>0</v>
      </c>
      <c r="T255" s="22">
        <v>100000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135970</v>
      </c>
    </row>
    <row r="256" spans="1:42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</row>
    <row r="257" spans="1:42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25562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11952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37514</v>
      </c>
    </row>
    <row r="258" spans="1:42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</row>
    <row r="259" spans="1:42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5515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5515</v>
      </c>
    </row>
    <row r="260" spans="1:42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72081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72081</v>
      </c>
    </row>
    <row r="261" spans="1:42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</row>
    <row r="262" spans="1:42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</row>
    <row r="263" spans="1:42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19196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19196</v>
      </c>
    </row>
    <row r="264" spans="1:42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19684</v>
      </c>
      <c r="G264" s="22">
        <v>0</v>
      </c>
      <c r="H264" s="22">
        <v>0</v>
      </c>
      <c r="I264" s="22">
        <v>29280</v>
      </c>
      <c r="J264" s="22">
        <v>0</v>
      </c>
      <c r="K264" s="22">
        <v>0</v>
      </c>
      <c r="L264" s="22">
        <v>0</v>
      </c>
      <c r="M264" s="22">
        <v>0</v>
      </c>
      <c r="N264" s="22">
        <v>1348</v>
      </c>
      <c r="O264" s="22">
        <v>23776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22695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15276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112059</v>
      </c>
    </row>
    <row r="265" spans="1:42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</row>
    <row r="266" spans="1:42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13937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13937</v>
      </c>
    </row>
    <row r="267" spans="1:42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</row>
    <row r="268" spans="1:42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1089</v>
      </c>
      <c r="J268" s="22">
        <v>0</v>
      </c>
      <c r="K268" s="22">
        <v>0</v>
      </c>
      <c r="L268" s="22">
        <v>0</v>
      </c>
      <c r="M268" s="22">
        <v>0</v>
      </c>
      <c r="N268" s="22">
        <v>495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29196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9622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40402</v>
      </c>
    </row>
    <row r="269" spans="1:42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</row>
    <row r="270" spans="1:42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</row>
    <row r="271" spans="1:42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</row>
    <row r="272" spans="1:42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</row>
    <row r="274" spans="1:42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</row>
    <row r="275" spans="1:42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</row>
    <row r="276" spans="1:42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</row>
    <row r="277" spans="1:42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</row>
    <row r="278" spans="1:42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</row>
    <row r="280" spans="1:42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</row>
    <row r="281" spans="1:42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</row>
    <row r="282" spans="1:42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</row>
    <row r="284" spans="1:42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</row>
    <row r="285" spans="1:42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</row>
    <row r="286" spans="1:42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</row>
    <row r="288" spans="1:42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</row>
    <row r="290" spans="1:42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</row>
    <row r="292" spans="1:42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</row>
    <row r="293" spans="1:42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</row>
    <row r="294" spans="1:42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</row>
    <row r="295" spans="1:42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</row>
    <row r="296" spans="1:42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</row>
    <row r="297" spans="1:42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</row>
    <row r="298" spans="1:42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</row>
    <row r="299" spans="1:42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</row>
    <row r="302" spans="1:42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</row>
    <row r="303" spans="1:42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</row>
    <row r="304" spans="1:42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</row>
    <row r="305" spans="1:42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31510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31510</v>
      </c>
    </row>
    <row r="306" spans="1:42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</row>
    <row r="307" spans="1:42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13793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13793</v>
      </c>
    </row>
    <row r="311" spans="1:42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</row>
    <row r="312" spans="1:42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</row>
    <row r="313" spans="1:42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</row>
    <row r="314" spans="1:42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</row>
    <row r="315" spans="1:42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</row>
    <row r="318" spans="1:42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</row>
    <row r="319" spans="1:42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</row>
    <row r="320" spans="1:42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</row>
    <row r="321" spans="1:42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</row>
    <row r="322" spans="1:42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</row>
    <row r="324" spans="1:42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</row>
    <row r="329" spans="1:42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</row>
    <row r="330" spans="1:42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12FD2-8C12-491B-9D2C-61810C1E767D}">
  <dimension ref="A1:AL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38" width="15.7109375" customWidth="1"/>
  </cols>
  <sheetData>
    <row r="1" spans="1:38" ht="24" customHeight="1" x14ac:dyDescent="0.3">
      <c r="A1" s="4" t="str">
        <f>HYPERLINK("#'Index'!A1", "&lt;&lt; Index")</f>
        <v>&lt;&lt; Index</v>
      </c>
      <c r="B1" s="20" t="s">
        <v>1108</v>
      </c>
      <c r="D1" s="20" t="s">
        <v>1109</v>
      </c>
    </row>
    <row r="2" spans="1:3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1110</v>
      </c>
      <c r="F2" s="21" t="s">
        <v>1111</v>
      </c>
      <c r="G2" s="21" t="s">
        <v>1112</v>
      </c>
      <c r="H2" s="21" t="s">
        <v>1113</v>
      </c>
      <c r="I2" s="21" t="s">
        <v>1114</v>
      </c>
      <c r="J2" s="21" t="s">
        <v>1115</v>
      </c>
      <c r="K2" s="21" t="s">
        <v>1116</v>
      </c>
      <c r="L2" s="21" t="s">
        <v>1117</v>
      </c>
      <c r="M2" s="21" t="s">
        <v>1118</v>
      </c>
      <c r="N2" s="21" t="s">
        <v>1119</v>
      </c>
      <c r="O2" s="21" t="s">
        <v>1120</v>
      </c>
      <c r="P2" s="21" t="s">
        <v>1121</v>
      </c>
      <c r="Q2" s="21" t="s">
        <v>56</v>
      </c>
      <c r="R2" s="21" t="s">
        <v>1122</v>
      </c>
      <c r="S2" s="21" t="s">
        <v>1123</v>
      </c>
      <c r="T2" s="21" t="s">
        <v>1124</v>
      </c>
      <c r="U2" s="21" t="s">
        <v>1110</v>
      </c>
      <c r="V2" s="21" t="s">
        <v>1111</v>
      </c>
      <c r="W2" s="21" t="s">
        <v>1112</v>
      </c>
      <c r="X2" s="21" t="s">
        <v>1113</v>
      </c>
      <c r="Y2" s="21" t="s">
        <v>1114</v>
      </c>
      <c r="Z2" s="21" t="s">
        <v>1115</v>
      </c>
      <c r="AA2" s="21" t="s">
        <v>1116</v>
      </c>
      <c r="AB2" s="21" t="s">
        <v>1117</v>
      </c>
      <c r="AC2" s="21" t="s">
        <v>1125</v>
      </c>
      <c r="AD2" s="21" t="s">
        <v>1120</v>
      </c>
      <c r="AE2" s="21" t="s">
        <v>1121</v>
      </c>
      <c r="AF2" s="21" t="s">
        <v>56</v>
      </c>
      <c r="AG2" s="21" t="s">
        <v>1122</v>
      </c>
      <c r="AH2" s="21" t="s">
        <v>1123</v>
      </c>
      <c r="AI2" s="21" t="s">
        <v>1126</v>
      </c>
      <c r="AJ2" s="21" t="s">
        <v>1127</v>
      </c>
      <c r="AK2" s="21" t="s">
        <v>1128</v>
      </c>
      <c r="AL2" s="21" t="s">
        <v>1129</v>
      </c>
    </row>
    <row r="3" spans="1:38" x14ac:dyDescent="0.25">
      <c r="A3" s="21"/>
      <c r="B3" s="21"/>
      <c r="C3" s="21"/>
      <c r="D3" s="21" t="s">
        <v>81</v>
      </c>
      <c r="E3" s="21" t="s">
        <v>1130</v>
      </c>
      <c r="F3" s="21" t="s">
        <v>1131</v>
      </c>
      <c r="G3" s="21" t="s">
        <v>1132</v>
      </c>
      <c r="H3" s="21" t="s">
        <v>1133</v>
      </c>
      <c r="I3" s="21" t="s">
        <v>1134</v>
      </c>
      <c r="J3" s="21" t="s">
        <v>1135</v>
      </c>
      <c r="K3" s="21" t="s">
        <v>1136</v>
      </c>
      <c r="L3" s="21" t="s">
        <v>1137</v>
      </c>
      <c r="M3" s="21" t="s">
        <v>1138</v>
      </c>
      <c r="N3" s="21" t="s">
        <v>1139</v>
      </c>
      <c r="O3" s="21" t="s">
        <v>1140</v>
      </c>
      <c r="P3" s="21" t="s">
        <v>1141</v>
      </c>
      <c r="Q3" s="21" t="s">
        <v>1142</v>
      </c>
      <c r="R3" s="21" t="s">
        <v>1143</v>
      </c>
      <c r="S3" s="21" t="s">
        <v>1144</v>
      </c>
      <c r="T3" s="21" t="s">
        <v>1145</v>
      </c>
      <c r="U3" s="21" t="s">
        <v>1146</v>
      </c>
      <c r="V3" s="21" t="s">
        <v>1147</v>
      </c>
      <c r="W3" s="21" t="s">
        <v>1148</v>
      </c>
      <c r="X3" s="21" t="s">
        <v>1149</v>
      </c>
      <c r="Y3" s="21" t="s">
        <v>1150</v>
      </c>
      <c r="Z3" s="21" t="s">
        <v>1151</v>
      </c>
      <c r="AA3" s="21" t="s">
        <v>1152</v>
      </c>
      <c r="AB3" s="21" t="s">
        <v>1153</v>
      </c>
      <c r="AC3" s="21" t="s">
        <v>1154</v>
      </c>
      <c r="AD3" s="21" t="s">
        <v>1155</v>
      </c>
      <c r="AE3" s="21" t="s">
        <v>1156</v>
      </c>
      <c r="AF3" s="21" t="s">
        <v>1157</v>
      </c>
      <c r="AG3" s="21" t="s">
        <v>1158</v>
      </c>
      <c r="AH3" s="21" t="s">
        <v>1159</v>
      </c>
      <c r="AI3" s="21" t="s">
        <v>1160</v>
      </c>
      <c r="AJ3" s="21" t="s">
        <v>1161</v>
      </c>
      <c r="AK3" s="21" t="s">
        <v>1162</v>
      </c>
      <c r="AL3" s="21" t="s">
        <v>1163</v>
      </c>
    </row>
    <row r="4" spans="1:3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351559464</v>
      </c>
      <c r="F4" s="22">
        <v>0</v>
      </c>
      <c r="G4" s="22">
        <v>130399893</v>
      </c>
      <c r="H4" s="22">
        <v>114378350</v>
      </c>
      <c r="I4" s="22">
        <v>112121301</v>
      </c>
      <c r="J4" s="22">
        <v>1446434</v>
      </c>
      <c r="K4" s="22">
        <v>0</v>
      </c>
      <c r="L4" s="22">
        <v>0</v>
      </c>
      <c r="M4" s="22">
        <v>709905442</v>
      </c>
      <c r="N4" s="22">
        <v>39324656</v>
      </c>
      <c r="O4" s="22">
        <v>165454020</v>
      </c>
      <c r="P4" s="22">
        <v>36343325</v>
      </c>
      <c r="Q4" s="22">
        <v>132975176</v>
      </c>
      <c r="R4" s="22">
        <v>80882542</v>
      </c>
      <c r="S4" s="22">
        <v>26128829</v>
      </c>
      <c r="T4" s="22">
        <v>1191013990</v>
      </c>
      <c r="U4" s="22">
        <v>151560617</v>
      </c>
      <c r="V4" s="22">
        <v>0</v>
      </c>
      <c r="W4" s="22">
        <v>29490974</v>
      </c>
      <c r="X4" s="22">
        <v>27451447</v>
      </c>
      <c r="Y4" s="22">
        <v>24878958</v>
      </c>
      <c r="Z4" s="22">
        <v>369123</v>
      </c>
      <c r="AA4" s="22">
        <v>0</v>
      </c>
      <c r="AB4" s="22">
        <v>0</v>
      </c>
      <c r="AC4" s="22">
        <v>233751119</v>
      </c>
      <c r="AD4" s="22">
        <v>38708731</v>
      </c>
      <c r="AE4" s="22">
        <v>16018910</v>
      </c>
      <c r="AF4" s="22">
        <v>0</v>
      </c>
      <c r="AG4" s="22">
        <v>31417348</v>
      </c>
      <c r="AH4" s="22">
        <v>12082500</v>
      </c>
      <c r="AI4" s="22">
        <v>331978608</v>
      </c>
      <c r="AJ4" s="22">
        <v>859035382</v>
      </c>
      <c r="AK4" s="22">
        <v>80524478</v>
      </c>
      <c r="AL4" s="22">
        <v>778510904</v>
      </c>
    </row>
    <row r="5" spans="1:3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142025629</v>
      </c>
      <c r="F5" s="22">
        <v>0</v>
      </c>
      <c r="G5" s="22">
        <v>29102336</v>
      </c>
      <c r="H5" s="22">
        <v>17639585</v>
      </c>
      <c r="I5" s="22">
        <v>33206346</v>
      </c>
      <c r="J5" s="22">
        <v>0</v>
      </c>
      <c r="K5" s="22">
        <v>0</v>
      </c>
      <c r="L5" s="22">
        <v>0</v>
      </c>
      <c r="M5" s="22">
        <v>221973896</v>
      </c>
      <c r="N5" s="22">
        <v>7301172</v>
      </c>
      <c r="O5" s="22">
        <v>86511505</v>
      </c>
      <c r="P5" s="22">
        <v>8342201</v>
      </c>
      <c r="Q5" s="22">
        <v>164123470</v>
      </c>
      <c r="R5" s="22">
        <v>18576456</v>
      </c>
      <c r="S5" s="22">
        <v>5556266</v>
      </c>
      <c r="T5" s="22">
        <v>512384966</v>
      </c>
      <c r="U5" s="22">
        <v>67901116</v>
      </c>
      <c r="V5" s="22">
        <v>0</v>
      </c>
      <c r="W5" s="22">
        <v>7792424</v>
      </c>
      <c r="X5" s="22">
        <v>4149452</v>
      </c>
      <c r="Y5" s="22">
        <v>7990631</v>
      </c>
      <c r="Z5" s="22">
        <v>0</v>
      </c>
      <c r="AA5" s="22">
        <v>0</v>
      </c>
      <c r="AB5" s="22">
        <v>0</v>
      </c>
      <c r="AC5" s="22">
        <v>87833623</v>
      </c>
      <c r="AD5" s="22">
        <v>17112814</v>
      </c>
      <c r="AE5" s="22">
        <v>3455616</v>
      </c>
      <c r="AF5" s="22">
        <v>0</v>
      </c>
      <c r="AG5" s="22">
        <v>7261587</v>
      </c>
      <c r="AH5" s="22">
        <v>1893928</v>
      </c>
      <c r="AI5" s="22">
        <v>117557568</v>
      </c>
      <c r="AJ5" s="22">
        <v>394827398</v>
      </c>
      <c r="AK5" s="22">
        <v>42237708</v>
      </c>
      <c r="AL5" s="22">
        <v>352589690</v>
      </c>
    </row>
    <row r="6" spans="1:3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84845915</v>
      </c>
      <c r="F6" s="22">
        <v>0</v>
      </c>
      <c r="G6" s="22">
        <v>25354718</v>
      </c>
      <c r="H6" s="22">
        <v>23079522</v>
      </c>
      <c r="I6" s="22">
        <v>8803272</v>
      </c>
      <c r="J6" s="22">
        <v>0</v>
      </c>
      <c r="K6" s="22">
        <v>0</v>
      </c>
      <c r="L6" s="22">
        <v>0</v>
      </c>
      <c r="M6" s="22">
        <v>142083427</v>
      </c>
      <c r="N6" s="22">
        <v>5041113</v>
      </c>
      <c r="O6" s="22">
        <v>50135599</v>
      </c>
      <c r="P6" s="22">
        <v>6975636</v>
      </c>
      <c r="Q6" s="22">
        <v>9099006</v>
      </c>
      <c r="R6" s="22">
        <v>15914122</v>
      </c>
      <c r="S6" s="22">
        <v>6606495</v>
      </c>
      <c r="T6" s="22">
        <v>235855398</v>
      </c>
      <c r="U6" s="22">
        <v>57821054</v>
      </c>
      <c r="V6" s="22">
        <v>0</v>
      </c>
      <c r="W6" s="22">
        <v>11798558</v>
      </c>
      <c r="X6" s="22">
        <v>6144747</v>
      </c>
      <c r="Y6" s="22">
        <v>1838970</v>
      </c>
      <c r="Z6" s="22">
        <v>0</v>
      </c>
      <c r="AA6" s="22">
        <v>0</v>
      </c>
      <c r="AB6" s="22">
        <v>0</v>
      </c>
      <c r="AC6" s="22">
        <v>77603329</v>
      </c>
      <c r="AD6" s="22">
        <v>18585310</v>
      </c>
      <c r="AE6" s="22">
        <v>4640767</v>
      </c>
      <c r="AF6" s="22">
        <v>0</v>
      </c>
      <c r="AG6" s="22">
        <v>7814538</v>
      </c>
      <c r="AH6" s="22">
        <v>3426327</v>
      </c>
      <c r="AI6" s="22">
        <v>112070271</v>
      </c>
      <c r="AJ6" s="22">
        <v>123785127</v>
      </c>
      <c r="AK6" s="22">
        <v>3732929</v>
      </c>
      <c r="AL6" s="22">
        <v>120052198</v>
      </c>
    </row>
    <row r="7" spans="1:3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7191760000</v>
      </c>
      <c r="F7" s="22">
        <v>2093080000</v>
      </c>
      <c r="G7" s="22">
        <v>2597749000</v>
      </c>
      <c r="H7" s="22">
        <v>3470889000</v>
      </c>
      <c r="I7" s="22">
        <v>2505978000</v>
      </c>
      <c r="J7" s="22">
        <v>72817000</v>
      </c>
      <c r="K7" s="22">
        <v>0</v>
      </c>
      <c r="L7" s="22">
        <v>0</v>
      </c>
      <c r="M7" s="22">
        <v>17932273000</v>
      </c>
      <c r="N7" s="22">
        <v>1223763000</v>
      </c>
      <c r="O7" s="22">
        <v>3666364000</v>
      </c>
      <c r="P7" s="22">
        <v>723643000</v>
      </c>
      <c r="Q7" s="22">
        <v>2695764000</v>
      </c>
      <c r="R7" s="22">
        <v>1328962000</v>
      </c>
      <c r="S7" s="22">
        <v>1629774000</v>
      </c>
      <c r="T7" s="22">
        <v>29200543000</v>
      </c>
      <c r="U7" s="22">
        <v>3471415000</v>
      </c>
      <c r="V7" s="22">
        <v>779038000</v>
      </c>
      <c r="W7" s="22">
        <v>775217000</v>
      </c>
      <c r="X7" s="22">
        <v>828121000</v>
      </c>
      <c r="Y7" s="22">
        <v>589743000</v>
      </c>
      <c r="Z7" s="22">
        <v>35080000</v>
      </c>
      <c r="AA7" s="22">
        <v>0</v>
      </c>
      <c r="AB7" s="22">
        <v>0</v>
      </c>
      <c r="AC7" s="22">
        <v>6478614000</v>
      </c>
      <c r="AD7" s="22">
        <v>1353109000</v>
      </c>
      <c r="AE7" s="22">
        <v>495638000</v>
      </c>
      <c r="AF7" s="22">
        <v>0</v>
      </c>
      <c r="AG7" s="22">
        <v>752368000</v>
      </c>
      <c r="AH7" s="22">
        <v>799274000</v>
      </c>
      <c r="AI7" s="22">
        <v>9879003000</v>
      </c>
      <c r="AJ7" s="22">
        <v>19321540000</v>
      </c>
      <c r="AK7" s="22">
        <v>2770590000</v>
      </c>
      <c r="AL7" s="22">
        <v>16550950000</v>
      </c>
    </row>
    <row r="8" spans="1:3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129096543</v>
      </c>
      <c r="F8" s="22">
        <v>0</v>
      </c>
      <c r="G8" s="22">
        <v>52649569</v>
      </c>
      <c r="H8" s="22">
        <v>35505137</v>
      </c>
      <c r="I8" s="22">
        <v>31917214</v>
      </c>
      <c r="J8" s="22">
        <v>1006814</v>
      </c>
      <c r="K8" s="22">
        <v>0</v>
      </c>
      <c r="L8" s="22">
        <v>0</v>
      </c>
      <c r="M8" s="22">
        <v>250175277</v>
      </c>
      <c r="N8" s="22">
        <v>15311039</v>
      </c>
      <c r="O8" s="22">
        <v>96153534</v>
      </c>
      <c r="P8" s="22">
        <v>12178218</v>
      </c>
      <c r="Q8" s="22">
        <v>6984349</v>
      </c>
      <c r="R8" s="22">
        <v>13734905</v>
      </c>
      <c r="S8" s="22">
        <v>7540497</v>
      </c>
      <c r="T8" s="22">
        <v>402077819</v>
      </c>
      <c r="U8" s="22">
        <v>67544555</v>
      </c>
      <c r="V8" s="22">
        <v>0</v>
      </c>
      <c r="W8" s="22">
        <v>20460180</v>
      </c>
      <c r="X8" s="22">
        <v>15957579</v>
      </c>
      <c r="Y8" s="22">
        <v>10488175</v>
      </c>
      <c r="Z8" s="22">
        <v>349555</v>
      </c>
      <c r="AA8" s="22">
        <v>0</v>
      </c>
      <c r="AB8" s="22">
        <v>0</v>
      </c>
      <c r="AC8" s="22">
        <v>114800044</v>
      </c>
      <c r="AD8" s="22">
        <v>23912737</v>
      </c>
      <c r="AE8" s="22">
        <v>7168958</v>
      </c>
      <c r="AF8" s="22">
        <v>0</v>
      </c>
      <c r="AG8" s="22">
        <v>8685221</v>
      </c>
      <c r="AH8" s="22">
        <v>3362356</v>
      </c>
      <c r="AI8" s="22">
        <v>157929316</v>
      </c>
      <c r="AJ8" s="22">
        <v>244148503</v>
      </c>
      <c r="AK8" s="22">
        <v>6473234</v>
      </c>
      <c r="AL8" s="22">
        <v>237675269</v>
      </c>
    </row>
    <row r="9" spans="1:3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103041654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103041654</v>
      </c>
      <c r="N9" s="22">
        <v>0</v>
      </c>
      <c r="O9" s="22">
        <v>25364148</v>
      </c>
      <c r="P9" s="22">
        <v>13618767</v>
      </c>
      <c r="Q9" s="22">
        <v>26771449</v>
      </c>
      <c r="R9" s="22">
        <v>14809163</v>
      </c>
      <c r="S9" s="22">
        <v>8019081</v>
      </c>
      <c r="T9" s="22">
        <v>191624262</v>
      </c>
      <c r="U9" s="22">
        <v>60845169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60845169</v>
      </c>
      <c r="AD9" s="22">
        <v>6045863</v>
      </c>
      <c r="AE9" s="22">
        <v>7635200</v>
      </c>
      <c r="AF9" s="22">
        <v>0</v>
      </c>
      <c r="AG9" s="22">
        <v>4995592</v>
      </c>
      <c r="AH9" s="22">
        <v>4592376</v>
      </c>
      <c r="AI9" s="22">
        <v>84114200</v>
      </c>
      <c r="AJ9" s="22">
        <v>107510062</v>
      </c>
      <c r="AK9" s="22">
        <v>4482060</v>
      </c>
      <c r="AL9" s="22">
        <v>103028002</v>
      </c>
    </row>
    <row r="10" spans="1:3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175212375</v>
      </c>
      <c r="F10" s="22">
        <v>0</v>
      </c>
      <c r="G10" s="22">
        <v>35218516</v>
      </c>
      <c r="H10" s="22">
        <v>66624112</v>
      </c>
      <c r="I10" s="22">
        <v>0</v>
      </c>
      <c r="J10" s="22">
        <v>0</v>
      </c>
      <c r="K10" s="22">
        <v>0</v>
      </c>
      <c r="L10" s="22">
        <v>0</v>
      </c>
      <c r="M10" s="22">
        <v>277055003</v>
      </c>
      <c r="N10" s="22">
        <v>18368495</v>
      </c>
      <c r="O10" s="22">
        <v>101820431</v>
      </c>
      <c r="P10" s="22">
        <v>23786510</v>
      </c>
      <c r="Q10" s="22">
        <v>38844992</v>
      </c>
      <c r="R10" s="22">
        <v>21856743</v>
      </c>
      <c r="S10" s="22">
        <v>9043860</v>
      </c>
      <c r="T10" s="22">
        <v>490776034</v>
      </c>
      <c r="U10" s="22">
        <v>90473443</v>
      </c>
      <c r="V10" s="22">
        <v>0</v>
      </c>
      <c r="W10" s="22">
        <v>13969365</v>
      </c>
      <c r="X10" s="22">
        <v>17562034</v>
      </c>
      <c r="Y10" s="22">
        <v>0</v>
      </c>
      <c r="Z10" s="22">
        <v>0</v>
      </c>
      <c r="AA10" s="22">
        <v>0</v>
      </c>
      <c r="AB10" s="22">
        <v>0</v>
      </c>
      <c r="AC10" s="22">
        <v>122004842</v>
      </c>
      <c r="AD10" s="22">
        <v>16620775</v>
      </c>
      <c r="AE10" s="22">
        <v>8760327</v>
      </c>
      <c r="AF10" s="22">
        <v>0</v>
      </c>
      <c r="AG10" s="22">
        <v>4824554</v>
      </c>
      <c r="AH10" s="22">
        <v>4056592</v>
      </c>
      <c r="AI10" s="22">
        <v>156267090</v>
      </c>
      <c r="AJ10" s="22">
        <v>334508944</v>
      </c>
      <c r="AK10" s="22">
        <v>45652905</v>
      </c>
      <c r="AL10" s="22">
        <v>288856039</v>
      </c>
    </row>
    <row r="11" spans="1:3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9073522000</v>
      </c>
      <c r="F11" s="22">
        <v>1821504000</v>
      </c>
      <c r="G11" s="22">
        <v>0</v>
      </c>
      <c r="H11" s="22">
        <v>0</v>
      </c>
      <c r="I11" s="22">
        <v>40980000</v>
      </c>
      <c r="J11" s="22">
        <v>14527000</v>
      </c>
      <c r="K11" s="22">
        <v>0</v>
      </c>
      <c r="L11" s="22">
        <v>10707000</v>
      </c>
      <c r="M11" s="22">
        <v>10961240000</v>
      </c>
      <c r="N11" s="22">
        <v>1121387000</v>
      </c>
      <c r="O11" s="22">
        <v>3997732000</v>
      </c>
      <c r="P11" s="22">
        <v>1093069000</v>
      </c>
      <c r="Q11" s="22">
        <v>2003392000</v>
      </c>
      <c r="R11" s="22">
        <v>1774836000</v>
      </c>
      <c r="S11" s="22">
        <v>1301150000</v>
      </c>
      <c r="T11" s="22">
        <v>22252806000</v>
      </c>
      <c r="U11" s="22">
        <v>4302996000</v>
      </c>
      <c r="V11" s="22">
        <v>536221000</v>
      </c>
      <c r="W11" s="22">
        <v>0</v>
      </c>
      <c r="X11" s="22">
        <v>0</v>
      </c>
      <c r="Y11" s="22">
        <v>962000</v>
      </c>
      <c r="Z11" s="22">
        <v>4651000</v>
      </c>
      <c r="AA11" s="22">
        <v>0</v>
      </c>
      <c r="AB11" s="22">
        <v>352000</v>
      </c>
      <c r="AC11" s="22">
        <v>4845182000</v>
      </c>
      <c r="AD11" s="22">
        <v>1650310000</v>
      </c>
      <c r="AE11" s="22">
        <v>671932000</v>
      </c>
      <c r="AF11" s="22">
        <v>0</v>
      </c>
      <c r="AG11" s="22">
        <v>619073000</v>
      </c>
      <c r="AH11" s="22">
        <v>711357000</v>
      </c>
      <c r="AI11" s="22">
        <v>8497854000</v>
      </c>
      <c r="AJ11" s="22">
        <v>13754952000</v>
      </c>
      <c r="AK11" s="22">
        <v>3447997000</v>
      </c>
      <c r="AL11" s="22">
        <v>10306955000</v>
      </c>
    </row>
    <row r="12" spans="1:3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221150000</v>
      </c>
      <c r="F12" s="22">
        <v>0</v>
      </c>
      <c r="G12" s="22">
        <v>62910000</v>
      </c>
      <c r="H12" s="22">
        <v>64881000</v>
      </c>
      <c r="I12" s="22">
        <v>73928000</v>
      </c>
      <c r="J12" s="22">
        <v>1479000</v>
      </c>
      <c r="K12" s="22">
        <v>0</v>
      </c>
      <c r="L12" s="22">
        <v>0</v>
      </c>
      <c r="M12" s="22">
        <v>424348000</v>
      </c>
      <c r="N12" s="22">
        <v>14191000</v>
      </c>
      <c r="O12" s="22">
        <v>95962000</v>
      </c>
      <c r="P12" s="22">
        <v>25187000</v>
      </c>
      <c r="Q12" s="22">
        <v>115327000</v>
      </c>
      <c r="R12" s="22">
        <v>27763000</v>
      </c>
      <c r="S12" s="22">
        <v>8054000</v>
      </c>
      <c r="T12" s="22">
        <v>710832000</v>
      </c>
      <c r="U12" s="22">
        <v>95980000</v>
      </c>
      <c r="V12" s="22">
        <v>0</v>
      </c>
      <c r="W12" s="22">
        <v>13314000</v>
      </c>
      <c r="X12" s="22">
        <v>14148000</v>
      </c>
      <c r="Y12" s="22">
        <v>13189000</v>
      </c>
      <c r="Z12" s="22">
        <v>909000</v>
      </c>
      <c r="AA12" s="22">
        <v>0</v>
      </c>
      <c r="AB12" s="22">
        <v>0</v>
      </c>
      <c r="AC12" s="22">
        <v>137540000</v>
      </c>
      <c r="AD12" s="22">
        <v>26474000</v>
      </c>
      <c r="AE12" s="22">
        <v>14102000</v>
      </c>
      <c r="AF12" s="22">
        <v>0</v>
      </c>
      <c r="AG12" s="22">
        <v>14665000</v>
      </c>
      <c r="AH12" s="22">
        <v>3568000</v>
      </c>
      <c r="AI12" s="22">
        <v>196349000</v>
      </c>
      <c r="AJ12" s="22">
        <v>514483000</v>
      </c>
      <c r="AK12" s="22">
        <v>28324000</v>
      </c>
      <c r="AL12" s="22">
        <v>486159000</v>
      </c>
    </row>
    <row r="13" spans="1:3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434561599</v>
      </c>
      <c r="F13" s="22">
        <v>0</v>
      </c>
      <c r="G13" s="22">
        <v>0</v>
      </c>
      <c r="H13" s="22">
        <v>0</v>
      </c>
      <c r="I13" s="22">
        <v>105053672</v>
      </c>
      <c r="J13" s="22">
        <v>367404</v>
      </c>
      <c r="K13" s="22">
        <v>0</v>
      </c>
      <c r="L13" s="22">
        <v>0</v>
      </c>
      <c r="M13" s="22">
        <v>539982675</v>
      </c>
      <c r="N13" s="22">
        <v>7454528</v>
      </c>
      <c r="O13" s="22">
        <v>296453132</v>
      </c>
      <c r="P13" s="22">
        <v>36069137</v>
      </c>
      <c r="Q13" s="22">
        <v>92716641</v>
      </c>
      <c r="R13" s="22">
        <v>78776389</v>
      </c>
      <c r="S13" s="22">
        <v>26251671</v>
      </c>
      <c r="T13" s="22">
        <v>1077704173</v>
      </c>
      <c r="U13" s="22">
        <v>172122592</v>
      </c>
      <c r="V13" s="22">
        <v>0</v>
      </c>
      <c r="W13" s="22">
        <v>0</v>
      </c>
      <c r="X13" s="22">
        <v>0</v>
      </c>
      <c r="Y13" s="22">
        <v>21859132</v>
      </c>
      <c r="Z13" s="22">
        <v>60325</v>
      </c>
      <c r="AA13" s="22">
        <v>0</v>
      </c>
      <c r="AB13" s="22">
        <v>0</v>
      </c>
      <c r="AC13" s="22">
        <v>194042049</v>
      </c>
      <c r="AD13" s="22">
        <v>87880454</v>
      </c>
      <c r="AE13" s="22">
        <v>17053201</v>
      </c>
      <c r="AF13" s="22">
        <v>0</v>
      </c>
      <c r="AG13" s="22">
        <v>38681080</v>
      </c>
      <c r="AH13" s="22">
        <v>10755162</v>
      </c>
      <c r="AI13" s="22">
        <v>348411946</v>
      </c>
      <c r="AJ13" s="22">
        <v>729292227</v>
      </c>
      <c r="AK13" s="22">
        <v>138428641</v>
      </c>
      <c r="AL13" s="22">
        <v>590863586</v>
      </c>
    </row>
    <row r="14" spans="1:3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91074916</v>
      </c>
      <c r="F14" s="22">
        <v>0</v>
      </c>
      <c r="G14" s="22">
        <v>23943590</v>
      </c>
      <c r="H14" s="22">
        <v>26986396</v>
      </c>
      <c r="I14" s="22">
        <v>19157948</v>
      </c>
      <c r="J14" s="22">
        <v>0</v>
      </c>
      <c r="K14" s="22">
        <v>0</v>
      </c>
      <c r="L14" s="22">
        <v>0</v>
      </c>
      <c r="M14" s="22">
        <v>161162850</v>
      </c>
      <c r="N14" s="22">
        <v>24821450</v>
      </c>
      <c r="O14" s="22">
        <v>53315071</v>
      </c>
      <c r="P14" s="22">
        <v>8408454</v>
      </c>
      <c r="Q14" s="22">
        <v>13203438</v>
      </c>
      <c r="R14" s="22">
        <v>9068166</v>
      </c>
      <c r="S14" s="22">
        <v>6431128</v>
      </c>
      <c r="T14" s="22">
        <v>276410557</v>
      </c>
      <c r="U14" s="22">
        <v>48268320</v>
      </c>
      <c r="V14" s="22">
        <v>0</v>
      </c>
      <c r="W14" s="22">
        <v>6039509</v>
      </c>
      <c r="X14" s="22">
        <v>6579112</v>
      </c>
      <c r="Y14" s="22">
        <v>4428595</v>
      </c>
      <c r="Z14" s="22">
        <v>0</v>
      </c>
      <c r="AA14" s="22">
        <v>0</v>
      </c>
      <c r="AB14" s="22">
        <v>0</v>
      </c>
      <c r="AC14" s="22">
        <v>65315536</v>
      </c>
      <c r="AD14" s="22">
        <v>15705439</v>
      </c>
      <c r="AE14" s="22">
        <v>4580015</v>
      </c>
      <c r="AF14" s="22">
        <v>0</v>
      </c>
      <c r="AG14" s="22">
        <v>4302248</v>
      </c>
      <c r="AH14" s="22">
        <v>3967931</v>
      </c>
      <c r="AI14" s="22">
        <v>93871169</v>
      </c>
      <c r="AJ14" s="22">
        <v>182539388</v>
      </c>
      <c r="AK14" s="22">
        <v>23602876</v>
      </c>
      <c r="AL14" s="22">
        <v>158936512</v>
      </c>
    </row>
    <row r="15" spans="1:3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356256464</v>
      </c>
      <c r="F15" s="22">
        <v>0</v>
      </c>
      <c r="G15" s="22">
        <v>182742579</v>
      </c>
      <c r="H15" s="22">
        <v>157761766</v>
      </c>
      <c r="I15" s="22">
        <v>225560349</v>
      </c>
      <c r="J15" s="22">
        <v>0</v>
      </c>
      <c r="K15" s="22">
        <v>0</v>
      </c>
      <c r="L15" s="22">
        <v>0</v>
      </c>
      <c r="M15" s="22">
        <v>922321158</v>
      </c>
      <c r="N15" s="22">
        <v>766667</v>
      </c>
      <c r="O15" s="22">
        <v>164339643</v>
      </c>
      <c r="P15" s="22">
        <v>32460041</v>
      </c>
      <c r="Q15" s="22">
        <v>138239497</v>
      </c>
      <c r="R15" s="22">
        <v>37377447</v>
      </c>
      <c r="S15" s="22">
        <v>13357674</v>
      </c>
      <c r="T15" s="22">
        <v>1308862127</v>
      </c>
      <c r="U15" s="22">
        <v>187643309</v>
      </c>
      <c r="V15" s="22">
        <v>0</v>
      </c>
      <c r="W15" s="22">
        <v>41862638</v>
      </c>
      <c r="X15" s="22">
        <v>36896059</v>
      </c>
      <c r="Y15" s="22">
        <v>51157676</v>
      </c>
      <c r="Z15" s="22">
        <v>0</v>
      </c>
      <c r="AA15" s="22">
        <v>0</v>
      </c>
      <c r="AB15" s="22">
        <v>0</v>
      </c>
      <c r="AC15" s="22">
        <v>317559682</v>
      </c>
      <c r="AD15" s="22">
        <v>44926952</v>
      </c>
      <c r="AE15" s="22">
        <v>18555785</v>
      </c>
      <c r="AF15" s="22">
        <v>0</v>
      </c>
      <c r="AG15" s="22">
        <v>14343787</v>
      </c>
      <c r="AH15" s="22">
        <v>7717182</v>
      </c>
      <c r="AI15" s="22">
        <v>403103388</v>
      </c>
      <c r="AJ15" s="22">
        <v>905758739</v>
      </c>
      <c r="AK15" s="22">
        <v>70468720</v>
      </c>
      <c r="AL15" s="22">
        <v>835290019</v>
      </c>
    </row>
    <row r="16" spans="1:3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560900000</v>
      </c>
      <c r="F16" s="22">
        <v>0</v>
      </c>
      <c r="G16" s="22">
        <v>269020000</v>
      </c>
      <c r="H16" s="22">
        <v>227200000</v>
      </c>
      <c r="I16" s="22">
        <v>216020000</v>
      </c>
      <c r="J16" s="22">
        <v>3066000</v>
      </c>
      <c r="K16" s="22">
        <v>246724000</v>
      </c>
      <c r="L16" s="22">
        <v>0</v>
      </c>
      <c r="M16" s="22">
        <v>1522930000</v>
      </c>
      <c r="N16" s="22">
        <v>65561000</v>
      </c>
      <c r="O16" s="22">
        <v>596121000</v>
      </c>
      <c r="P16" s="22">
        <v>165551000</v>
      </c>
      <c r="Q16" s="22">
        <v>137315000</v>
      </c>
      <c r="R16" s="22">
        <v>124971000</v>
      </c>
      <c r="S16" s="22">
        <v>88970000</v>
      </c>
      <c r="T16" s="22">
        <v>2701419000</v>
      </c>
      <c r="U16" s="22">
        <v>238942000</v>
      </c>
      <c r="V16" s="22">
        <v>0</v>
      </c>
      <c r="W16" s="22">
        <v>72238000</v>
      </c>
      <c r="X16" s="22">
        <v>58246000</v>
      </c>
      <c r="Y16" s="22">
        <v>49386000</v>
      </c>
      <c r="Z16" s="22">
        <v>1024000</v>
      </c>
      <c r="AA16" s="22">
        <v>102098000</v>
      </c>
      <c r="AB16" s="22">
        <v>0</v>
      </c>
      <c r="AC16" s="22">
        <v>521934000</v>
      </c>
      <c r="AD16" s="22">
        <v>154720000</v>
      </c>
      <c r="AE16" s="22">
        <v>73935000</v>
      </c>
      <c r="AF16" s="22">
        <v>0</v>
      </c>
      <c r="AG16" s="22">
        <v>50116000</v>
      </c>
      <c r="AH16" s="22">
        <v>45375000</v>
      </c>
      <c r="AI16" s="22">
        <v>846080000</v>
      </c>
      <c r="AJ16" s="22">
        <v>1855339000</v>
      </c>
      <c r="AK16" s="22">
        <v>212076000</v>
      </c>
      <c r="AL16" s="22">
        <v>1643263000</v>
      </c>
    </row>
    <row r="17" spans="1:3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270518897</v>
      </c>
      <c r="F17" s="22">
        <v>0</v>
      </c>
      <c r="G17" s="22">
        <v>129024450</v>
      </c>
      <c r="H17" s="22">
        <v>57786758</v>
      </c>
      <c r="I17" s="22">
        <v>79554031</v>
      </c>
      <c r="J17" s="22">
        <v>0</v>
      </c>
      <c r="K17" s="22">
        <v>0</v>
      </c>
      <c r="L17" s="22">
        <v>0</v>
      </c>
      <c r="M17" s="22">
        <v>536884136</v>
      </c>
      <c r="N17" s="22">
        <v>33222966</v>
      </c>
      <c r="O17" s="22">
        <v>160039242</v>
      </c>
      <c r="P17" s="22">
        <v>56541032</v>
      </c>
      <c r="Q17" s="22">
        <v>31635640</v>
      </c>
      <c r="R17" s="22">
        <v>18821969</v>
      </c>
      <c r="S17" s="22">
        <v>12034665</v>
      </c>
      <c r="T17" s="22">
        <v>849179650</v>
      </c>
      <c r="U17" s="22">
        <v>110229209</v>
      </c>
      <c r="V17" s="22">
        <v>0</v>
      </c>
      <c r="W17" s="22">
        <v>60194300</v>
      </c>
      <c r="X17" s="22">
        <v>28275460</v>
      </c>
      <c r="Y17" s="22">
        <v>20965990</v>
      </c>
      <c r="Z17" s="22">
        <v>0</v>
      </c>
      <c r="AA17" s="22">
        <v>0</v>
      </c>
      <c r="AB17" s="22">
        <v>0</v>
      </c>
      <c r="AC17" s="22">
        <v>219664959</v>
      </c>
      <c r="AD17" s="22">
        <v>62796460</v>
      </c>
      <c r="AE17" s="22">
        <v>39667259</v>
      </c>
      <c r="AF17" s="22">
        <v>0</v>
      </c>
      <c r="AG17" s="22">
        <v>4404059</v>
      </c>
      <c r="AH17" s="22">
        <v>7817447</v>
      </c>
      <c r="AI17" s="22">
        <v>334350184</v>
      </c>
      <c r="AJ17" s="22">
        <v>514829466</v>
      </c>
      <c r="AK17" s="22">
        <v>33533087</v>
      </c>
      <c r="AL17" s="22">
        <v>481296379</v>
      </c>
    </row>
    <row r="18" spans="1:3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431120000</v>
      </c>
      <c r="F18" s="22">
        <v>0</v>
      </c>
      <c r="G18" s="22">
        <v>220569000</v>
      </c>
      <c r="H18" s="22">
        <v>207651000</v>
      </c>
      <c r="I18" s="22">
        <v>125486000</v>
      </c>
      <c r="J18" s="22">
        <v>0</v>
      </c>
      <c r="K18" s="22">
        <v>441772000</v>
      </c>
      <c r="L18" s="22">
        <v>666095000</v>
      </c>
      <c r="M18" s="22">
        <v>2092693000</v>
      </c>
      <c r="N18" s="22">
        <v>76024000</v>
      </c>
      <c r="O18" s="22">
        <v>365532000</v>
      </c>
      <c r="P18" s="22">
        <v>134084000</v>
      </c>
      <c r="Q18" s="22">
        <v>48886000</v>
      </c>
      <c r="R18" s="22">
        <v>155592000</v>
      </c>
      <c r="S18" s="22">
        <v>52454000</v>
      </c>
      <c r="T18" s="22">
        <v>2925265000</v>
      </c>
      <c r="U18" s="22">
        <v>244791000</v>
      </c>
      <c r="V18" s="22">
        <v>0</v>
      </c>
      <c r="W18" s="22">
        <v>69701000</v>
      </c>
      <c r="X18" s="22">
        <v>65574000</v>
      </c>
      <c r="Y18" s="22">
        <v>37538000</v>
      </c>
      <c r="Z18" s="22">
        <v>0</v>
      </c>
      <c r="AA18" s="22">
        <v>238075000</v>
      </c>
      <c r="AB18" s="22">
        <v>596525000</v>
      </c>
      <c r="AC18" s="22">
        <v>1252204000</v>
      </c>
      <c r="AD18" s="22">
        <v>119025000</v>
      </c>
      <c r="AE18" s="22">
        <v>67999000</v>
      </c>
      <c r="AF18" s="22">
        <v>315000</v>
      </c>
      <c r="AG18" s="22">
        <v>68192000</v>
      </c>
      <c r="AH18" s="22">
        <v>28347000</v>
      </c>
      <c r="AI18" s="22">
        <v>1536082000</v>
      </c>
      <c r="AJ18" s="22">
        <v>1389183000</v>
      </c>
      <c r="AK18" s="22">
        <v>406316000</v>
      </c>
      <c r="AL18" s="22">
        <v>982867000</v>
      </c>
    </row>
    <row r="19" spans="1:3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925620096</v>
      </c>
      <c r="F19" s="22">
        <v>0</v>
      </c>
      <c r="G19" s="22">
        <v>337659293</v>
      </c>
      <c r="H19" s="22">
        <v>391989515</v>
      </c>
      <c r="I19" s="22">
        <v>308965786</v>
      </c>
      <c r="J19" s="22">
        <v>2387210</v>
      </c>
      <c r="K19" s="22">
        <v>160002269</v>
      </c>
      <c r="L19" s="22">
        <v>0</v>
      </c>
      <c r="M19" s="22">
        <v>2126624169</v>
      </c>
      <c r="N19" s="22">
        <v>112471539</v>
      </c>
      <c r="O19" s="22">
        <v>417221617</v>
      </c>
      <c r="P19" s="22">
        <v>128533459</v>
      </c>
      <c r="Q19" s="22">
        <v>371924295</v>
      </c>
      <c r="R19" s="22">
        <v>150658875</v>
      </c>
      <c r="S19" s="22">
        <v>68266484</v>
      </c>
      <c r="T19" s="22">
        <v>3375700438</v>
      </c>
      <c r="U19" s="22">
        <v>517922539</v>
      </c>
      <c r="V19" s="22">
        <v>0</v>
      </c>
      <c r="W19" s="22">
        <v>112526048</v>
      </c>
      <c r="X19" s="22">
        <v>136760188</v>
      </c>
      <c r="Y19" s="22">
        <v>79899301</v>
      </c>
      <c r="Z19" s="22">
        <v>1248028</v>
      </c>
      <c r="AA19" s="22">
        <v>53959876</v>
      </c>
      <c r="AB19" s="22">
        <v>0</v>
      </c>
      <c r="AC19" s="22">
        <v>902315980</v>
      </c>
      <c r="AD19" s="22">
        <v>154872850</v>
      </c>
      <c r="AE19" s="22">
        <v>75104042</v>
      </c>
      <c r="AF19" s="22">
        <v>0</v>
      </c>
      <c r="AG19" s="22">
        <v>67235978</v>
      </c>
      <c r="AH19" s="22">
        <v>33050559</v>
      </c>
      <c r="AI19" s="22">
        <v>1232579409</v>
      </c>
      <c r="AJ19" s="22">
        <v>2143121029</v>
      </c>
      <c r="AK19" s="22">
        <v>262769342</v>
      </c>
      <c r="AL19" s="22">
        <v>1880351687</v>
      </c>
    </row>
    <row r="20" spans="1:3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196068988</v>
      </c>
      <c r="F20" s="22">
        <v>0</v>
      </c>
      <c r="G20" s="22">
        <v>112250745</v>
      </c>
      <c r="H20" s="22">
        <v>43685460</v>
      </c>
      <c r="I20" s="22">
        <v>85653301</v>
      </c>
      <c r="J20" s="22">
        <v>0</v>
      </c>
      <c r="K20" s="22">
        <v>0</v>
      </c>
      <c r="L20" s="22">
        <v>0</v>
      </c>
      <c r="M20" s="22">
        <v>437658494</v>
      </c>
      <c r="N20" s="22">
        <v>5443049</v>
      </c>
      <c r="O20" s="22">
        <v>105258737</v>
      </c>
      <c r="P20" s="22">
        <v>28324558</v>
      </c>
      <c r="Q20" s="22">
        <v>171243812</v>
      </c>
      <c r="R20" s="22">
        <v>26383002</v>
      </c>
      <c r="S20" s="22">
        <v>11679899</v>
      </c>
      <c r="T20" s="22">
        <v>785991550</v>
      </c>
      <c r="U20" s="22">
        <v>85436818</v>
      </c>
      <c r="V20" s="22">
        <v>0</v>
      </c>
      <c r="W20" s="22">
        <v>42093379</v>
      </c>
      <c r="X20" s="22">
        <v>14447476</v>
      </c>
      <c r="Y20" s="22">
        <v>23364266</v>
      </c>
      <c r="Z20" s="22">
        <v>0</v>
      </c>
      <c r="AA20" s="22">
        <v>0</v>
      </c>
      <c r="AB20" s="22">
        <v>0</v>
      </c>
      <c r="AC20" s="22">
        <v>165341939</v>
      </c>
      <c r="AD20" s="22">
        <v>23142197</v>
      </c>
      <c r="AE20" s="22">
        <v>18070478</v>
      </c>
      <c r="AF20" s="22">
        <v>0</v>
      </c>
      <c r="AG20" s="22">
        <v>13369882</v>
      </c>
      <c r="AH20" s="22">
        <v>4814076</v>
      </c>
      <c r="AI20" s="22">
        <v>224738572</v>
      </c>
      <c r="AJ20" s="22">
        <v>561252978</v>
      </c>
      <c r="AK20" s="22">
        <v>38142489</v>
      </c>
      <c r="AL20" s="22">
        <v>523110489</v>
      </c>
    </row>
    <row r="21" spans="1:3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456460764</v>
      </c>
      <c r="F21" s="22">
        <v>1022211</v>
      </c>
      <c r="G21" s="22">
        <v>127603697</v>
      </c>
      <c r="H21" s="22">
        <v>114452308</v>
      </c>
      <c r="I21" s="22">
        <v>154161688</v>
      </c>
      <c r="J21" s="22">
        <v>0</v>
      </c>
      <c r="K21" s="22">
        <v>0</v>
      </c>
      <c r="L21" s="22">
        <v>0</v>
      </c>
      <c r="M21" s="22">
        <v>853700668</v>
      </c>
      <c r="N21" s="22">
        <v>21653828</v>
      </c>
      <c r="O21" s="22">
        <v>184861114</v>
      </c>
      <c r="P21" s="22">
        <v>34547108</v>
      </c>
      <c r="Q21" s="22">
        <v>441589460</v>
      </c>
      <c r="R21" s="22">
        <v>107985301</v>
      </c>
      <c r="S21" s="22">
        <v>52874421</v>
      </c>
      <c r="T21" s="22">
        <v>1697211900</v>
      </c>
      <c r="U21" s="22">
        <v>225688946</v>
      </c>
      <c r="V21" s="22">
        <v>56498</v>
      </c>
      <c r="W21" s="22">
        <v>46489205</v>
      </c>
      <c r="X21" s="22">
        <v>23880693</v>
      </c>
      <c r="Y21" s="22">
        <v>33201855</v>
      </c>
      <c r="Z21" s="22">
        <v>0</v>
      </c>
      <c r="AA21" s="22">
        <v>0</v>
      </c>
      <c r="AB21" s="22">
        <v>0</v>
      </c>
      <c r="AC21" s="22">
        <v>329317197</v>
      </c>
      <c r="AD21" s="22">
        <v>81349767</v>
      </c>
      <c r="AE21" s="22">
        <v>19883724</v>
      </c>
      <c r="AF21" s="22">
        <v>0</v>
      </c>
      <c r="AG21" s="22">
        <v>42074483</v>
      </c>
      <c r="AH21" s="22">
        <v>25829045</v>
      </c>
      <c r="AI21" s="22">
        <v>498454216</v>
      </c>
      <c r="AJ21" s="22">
        <v>1198757684</v>
      </c>
      <c r="AK21" s="22">
        <v>73442058</v>
      </c>
      <c r="AL21" s="22">
        <v>1125315626</v>
      </c>
    </row>
    <row r="22" spans="1:3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134692939</v>
      </c>
      <c r="F22" s="22">
        <v>0</v>
      </c>
      <c r="G22" s="22">
        <v>36758689</v>
      </c>
      <c r="H22" s="22">
        <v>28338822</v>
      </c>
      <c r="I22" s="22">
        <v>4094783</v>
      </c>
      <c r="J22" s="22">
        <v>0</v>
      </c>
      <c r="K22" s="22">
        <v>0</v>
      </c>
      <c r="L22" s="22">
        <v>0</v>
      </c>
      <c r="M22" s="22">
        <v>203885233</v>
      </c>
      <c r="N22" s="22">
        <v>12071181</v>
      </c>
      <c r="O22" s="22">
        <v>10664647</v>
      </c>
      <c r="P22" s="22">
        <v>14586262</v>
      </c>
      <c r="Q22" s="22">
        <v>5454599</v>
      </c>
      <c r="R22" s="22">
        <v>5286477</v>
      </c>
      <c r="S22" s="22">
        <v>3547598</v>
      </c>
      <c r="T22" s="22">
        <v>255495997</v>
      </c>
      <c r="U22" s="22">
        <v>94726635</v>
      </c>
      <c r="V22" s="22">
        <v>0</v>
      </c>
      <c r="W22" s="22">
        <v>22245105</v>
      </c>
      <c r="X22" s="22">
        <v>13857036</v>
      </c>
      <c r="Y22" s="22">
        <v>2033167</v>
      </c>
      <c r="Z22" s="22">
        <v>0</v>
      </c>
      <c r="AA22" s="22">
        <v>0</v>
      </c>
      <c r="AB22" s="22">
        <v>0</v>
      </c>
      <c r="AC22" s="22">
        <v>132861943</v>
      </c>
      <c r="AD22" s="22">
        <v>5287792</v>
      </c>
      <c r="AE22" s="22">
        <v>6783023</v>
      </c>
      <c r="AF22" s="22">
        <v>0</v>
      </c>
      <c r="AG22" s="22">
        <v>2577199</v>
      </c>
      <c r="AH22" s="22">
        <v>2124357</v>
      </c>
      <c r="AI22" s="22">
        <v>149634314</v>
      </c>
      <c r="AJ22" s="22">
        <v>105861683</v>
      </c>
      <c r="AK22" s="22">
        <v>2983877</v>
      </c>
      <c r="AL22" s="22">
        <v>102877806</v>
      </c>
    </row>
    <row r="23" spans="1:3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14567094</v>
      </c>
      <c r="F23" s="22">
        <v>0</v>
      </c>
      <c r="G23" s="22">
        <v>10821451</v>
      </c>
      <c r="H23" s="22">
        <v>19364040</v>
      </c>
      <c r="I23" s="22">
        <v>0</v>
      </c>
      <c r="J23" s="22">
        <v>0</v>
      </c>
      <c r="K23" s="22">
        <v>0</v>
      </c>
      <c r="L23" s="22">
        <v>0</v>
      </c>
      <c r="M23" s="22">
        <v>44752585</v>
      </c>
      <c r="N23" s="22">
        <v>5524964</v>
      </c>
      <c r="O23" s="22">
        <v>36522753</v>
      </c>
      <c r="P23" s="22">
        <v>8233635</v>
      </c>
      <c r="Q23" s="22">
        <v>403759</v>
      </c>
      <c r="R23" s="22">
        <v>5493600</v>
      </c>
      <c r="S23" s="22">
        <v>5901508</v>
      </c>
      <c r="T23" s="22">
        <v>106832804</v>
      </c>
      <c r="U23" s="22">
        <v>8107193</v>
      </c>
      <c r="V23" s="22">
        <v>0</v>
      </c>
      <c r="W23" s="22">
        <v>4510655</v>
      </c>
      <c r="X23" s="22">
        <v>6992840</v>
      </c>
      <c r="Y23" s="22">
        <v>0</v>
      </c>
      <c r="Z23" s="22">
        <v>0</v>
      </c>
      <c r="AA23" s="22">
        <v>0</v>
      </c>
      <c r="AB23" s="22">
        <v>0</v>
      </c>
      <c r="AC23" s="22">
        <v>19610688</v>
      </c>
      <c r="AD23" s="22">
        <v>12550621</v>
      </c>
      <c r="AE23" s="22">
        <v>5377691</v>
      </c>
      <c r="AF23" s="22">
        <v>0</v>
      </c>
      <c r="AG23" s="22">
        <v>3416266</v>
      </c>
      <c r="AH23" s="22">
        <v>2396317</v>
      </c>
      <c r="AI23" s="22">
        <v>43351583</v>
      </c>
      <c r="AJ23" s="22">
        <v>63481221</v>
      </c>
      <c r="AK23" s="22">
        <v>11966863</v>
      </c>
      <c r="AL23" s="22">
        <v>51514358</v>
      </c>
    </row>
    <row r="24" spans="1:3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330079484</v>
      </c>
      <c r="F24" s="22">
        <v>0</v>
      </c>
      <c r="G24" s="22">
        <v>49190930</v>
      </c>
      <c r="H24" s="22">
        <v>68462708</v>
      </c>
      <c r="I24" s="22">
        <v>18689294</v>
      </c>
      <c r="J24" s="22">
        <v>0</v>
      </c>
      <c r="K24" s="22">
        <v>0</v>
      </c>
      <c r="L24" s="22">
        <v>3278470</v>
      </c>
      <c r="M24" s="22">
        <v>469700886</v>
      </c>
      <c r="N24" s="22">
        <v>6087933</v>
      </c>
      <c r="O24" s="22">
        <v>90033285</v>
      </c>
      <c r="P24" s="22">
        <v>24141204</v>
      </c>
      <c r="Q24" s="22">
        <v>52033057</v>
      </c>
      <c r="R24" s="22">
        <v>35046624</v>
      </c>
      <c r="S24" s="22">
        <v>13603602</v>
      </c>
      <c r="T24" s="22">
        <v>690646591</v>
      </c>
      <c r="U24" s="22">
        <v>160490941</v>
      </c>
      <c r="V24" s="22">
        <v>0</v>
      </c>
      <c r="W24" s="22">
        <v>12722435</v>
      </c>
      <c r="X24" s="22">
        <v>17916494</v>
      </c>
      <c r="Y24" s="22">
        <v>5241017</v>
      </c>
      <c r="Z24" s="22">
        <v>0</v>
      </c>
      <c r="AA24" s="22">
        <v>0</v>
      </c>
      <c r="AB24" s="22">
        <v>1818029</v>
      </c>
      <c r="AC24" s="22">
        <v>198188916</v>
      </c>
      <c r="AD24" s="22">
        <v>23635477</v>
      </c>
      <c r="AE24" s="22">
        <v>11143285</v>
      </c>
      <c r="AF24" s="22">
        <v>0</v>
      </c>
      <c r="AG24" s="22">
        <v>10909330</v>
      </c>
      <c r="AH24" s="22">
        <v>7662633</v>
      </c>
      <c r="AI24" s="22">
        <v>251539641</v>
      </c>
      <c r="AJ24" s="22">
        <v>439106950</v>
      </c>
      <c r="AK24" s="22">
        <v>65956</v>
      </c>
      <c r="AL24" s="22">
        <v>439040994</v>
      </c>
    </row>
    <row r="25" spans="1:3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271467086</v>
      </c>
      <c r="F25" s="22">
        <v>0</v>
      </c>
      <c r="G25" s="22">
        <v>72774076</v>
      </c>
      <c r="H25" s="22">
        <v>32990681</v>
      </c>
      <c r="I25" s="22">
        <v>0</v>
      </c>
      <c r="J25" s="22">
        <v>0</v>
      </c>
      <c r="K25" s="22">
        <v>0</v>
      </c>
      <c r="L25" s="22">
        <v>0</v>
      </c>
      <c r="M25" s="22">
        <v>377231843</v>
      </c>
      <c r="N25" s="22">
        <v>0</v>
      </c>
      <c r="O25" s="22">
        <v>24844582</v>
      </c>
      <c r="P25" s="22">
        <v>20632586</v>
      </c>
      <c r="Q25" s="22">
        <v>4719381</v>
      </c>
      <c r="R25" s="22">
        <v>6613932</v>
      </c>
      <c r="S25" s="22">
        <v>5342398</v>
      </c>
      <c r="T25" s="22">
        <v>439384722</v>
      </c>
      <c r="U25" s="22">
        <v>194964582</v>
      </c>
      <c r="V25" s="22">
        <v>0</v>
      </c>
      <c r="W25" s="22">
        <v>20780773</v>
      </c>
      <c r="X25" s="22">
        <v>13091247</v>
      </c>
      <c r="Y25" s="22">
        <v>0</v>
      </c>
      <c r="Z25" s="22">
        <v>0</v>
      </c>
      <c r="AA25" s="22">
        <v>0</v>
      </c>
      <c r="AB25" s="22">
        <v>0</v>
      </c>
      <c r="AC25" s="22">
        <v>228836602</v>
      </c>
      <c r="AD25" s="22">
        <v>6802173</v>
      </c>
      <c r="AE25" s="22">
        <v>10089971</v>
      </c>
      <c r="AF25" s="22">
        <v>0</v>
      </c>
      <c r="AG25" s="22">
        <v>3125588</v>
      </c>
      <c r="AH25" s="22">
        <v>2634901</v>
      </c>
      <c r="AI25" s="22">
        <v>251489235</v>
      </c>
      <c r="AJ25" s="22">
        <v>187895487</v>
      </c>
      <c r="AK25" s="22">
        <v>12720130</v>
      </c>
      <c r="AL25" s="22">
        <v>175175357</v>
      </c>
    </row>
    <row r="26" spans="1:3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866020846</v>
      </c>
      <c r="F26" s="22">
        <v>0</v>
      </c>
      <c r="G26" s="22">
        <v>190765923</v>
      </c>
      <c r="H26" s="22">
        <v>122026419</v>
      </c>
      <c r="I26" s="22">
        <v>135653314</v>
      </c>
      <c r="J26" s="22">
        <v>1663610</v>
      </c>
      <c r="K26" s="22">
        <v>424095</v>
      </c>
      <c r="L26" s="22">
        <v>6749955</v>
      </c>
      <c r="M26" s="22">
        <v>1323304162</v>
      </c>
      <c r="N26" s="22">
        <v>44185012</v>
      </c>
      <c r="O26" s="22">
        <v>533677856</v>
      </c>
      <c r="P26" s="22">
        <v>86857428</v>
      </c>
      <c r="Q26" s="22">
        <v>527692909</v>
      </c>
      <c r="R26" s="22">
        <v>138668853</v>
      </c>
      <c r="S26" s="22">
        <v>80093519</v>
      </c>
      <c r="T26" s="22">
        <v>2734479739</v>
      </c>
      <c r="U26" s="22">
        <v>303972064</v>
      </c>
      <c r="V26" s="22">
        <v>0</v>
      </c>
      <c r="W26" s="22">
        <v>48289882</v>
      </c>
      <c r="X26" s="22">
        <v>40554520</v>
      </c>
      <c r="Y26" s="22">
        <v>35897406</v>
      </c>
      <c r="Z26" s="22">
        <v>902725</v>
      </c>
      <c r="AA26" s="22">
        <v>0</v>
      </c>
      <c r="AB26" s="22">
        <v>2289228</v>
      </c>
      <c r="AC26" s="22">
        <v>431905825</v>
      </c>
      <c r="AD26" s="22">
        <v>161006708</v>
      </c>
      <c r="AE26" s="22">
        <v>55146428</v>
      </c>
      <c r="AF26" s="22">
        <v>0</v>
      </c>
      <c r="AG26" s="22">
        <v>59221954</v>
      </c>
      <c r="AH26" s="22">
        <v>48765109</v>
      </c>
      <c r="AI26" s="22">
        <v>756046024</v>
      </c>
      <c r="AJ26" s="22">
        <v>1978433715</v>
      </c>
      <c r="AK26" s="22">
        <v>140461470</v>
      </c>
      <c r="AL26" s="22">
        <v>1837972245</v>
      </c>
    </row>
    <row r="27" spans="1:3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1041585775</v>
      </c>
      <c r="F27" s="22">
        <v>0</v>
      </c>
      <c r="G27" s="22">
        <v>1095882400</v>
      </c>
      <c r="H27" s="22">
        <v>928399526</v>
      </c>
      <c r="I27" s="22">
        <v>265213680</v>
      </c>
      <c r="J27" s="22">
        <v>0</v>
      </c>
      <c r="K27" s="22">
        <v>0</v>
      </c>
      <c r="L27" s="22">
        <v>0</v>
      </c>
      <c r="M27" s="22">
        <v>3331081381</v>
      </c>
      <c r="N27" s="22">
        <v>279313436</v>
      </c>
      <c r="O27" s="22">
        <v>1053252563</v>
      </c>
      <c r="P27" s="22">
        <v>168708167</v>
      </c>
      <c r="Q27" s="22">
        <v>421933162</v>
      </c>
      <c r="R27" s="22">
        <v>404156405</v>
      </c>
      <c r="S27" s="22">
        <v>89401686</v>
      </c>
      <c r="T27" s="22">
        <v>5747846800</v>
      </c>
      <c r="U27" s="22">
        <v>324409113</v>
      </c>
      <c r="V27" s="22">
        <v>0</v>
      </c>
      <c r="W27" s="22">
        <v>277700738</v>
      </c>
      <c r="X27" s="22">
        <v>179206715</v>
      </c>
      <c r="Y27" s="22">
        <v>46289316</v>
      </c>
      <c r="Z27" s="22">
        <v>0</v>
      </c>
      <c r="AA27" s="22">
        <v>0</v>
      </c>
      <c r="AB27" s="22">
        <v>0</v>
      </c>
      <c r="AC27" s="22">
        <v>827605882</v>
      </c>
      <c r="AD27" s="22">
        <v>253919597</v>
      </c>
      <c r="AE27" s="22">
        <v>114149180</v>
      </c>
      <c r="AF27" s="22">
        <v>0</v>
      </c>
      <c r="AG27" s="22">
        <v>141370066</v>
      </c>
      <c r="AH27" s="22">
        <v>61641627</v>
      </c>
      <c r="AI27" s="22">
        <v>1398686352</v>
      </c>
      <c r="AJ27" s="22">
        <v>4349160448</v>
      </c>
      <c r="AK27" s="22">
        <v>57829778</v>
      </c>
      <c r="AL27" s="22">
        <v>4291330670</v>
      </c>
    </row>
    <row r="28" spans="1:3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7485779</v>
      </c>
      <c r="F28" s="22">
        <v>0</v>
      </c>
      <c r="G28" s="22">
        <v>1677864</v>
      </c>
      <c r="H28" s="22">
        <v>1205059</v>
      </c>
      <c r="I28" s="22">
        <v>0</v>
      </c>
      <c r="J28" s="22">
        <v>0</v>
      </c>
      <c r="K28" s="22">
        <v>0</v>
      </c>
      <c r="L28" s="22">
        <v>0</v>
      </c>
      <c r="M28" s="22">
        <v>10368702</v>
      </c>
      <c r="N28" s="22">
        <v>1672690</v>
      </c>
      <c r="O28" s="22">
        <v>1189189</v>
      </c>
      <c r="P28" s="22">
        <v>1139230</v>
      </c>
      <c r="Q28" s="22">
        <v>2848639</v>
      </c>
      <c r="R28" s="22">
        <v>92308</v>
      </c>
      <c r="S28" s="22">
        <v>868083</v>
      </c>
      <c r="T28" s="22">
        <v>18178841</v>
      </c>
      <c r="U28" s="22">
        <v>5643794</v>
      </c>
      <c r="V28" s="22">
        <v>0</v>
      </c>
      <c r="W28" s="22">
        <v>701626</v>
      </c>
      <c r="X28" s="22">
        <v>249266</v>
      </c>
      <c r="Y28" s="22">
        <v>0</v>
      </c>
      <c r="Z28" s="22">
        <v>0</v>
      </c>
      <c r="AA28" s="22">
        <v>0</v>
      </c>
      <c r="AB28" s="22">
        <v>0</v>
      </c>
      <c r="AC28" s="22">
        <v>6594686</v>
      </c>
      <c r="AD28" s="22">
        <v>287419</v>
      </c>
      <c r="AE28" s="22">
        <v>658589</v>
      </c>
      <c r="AF28" s="22">
        <v>0</v>
      </c>
      <c r="AG28" s="22">
        <v>21421</v>
      </c>
      <c r="AH28" s="22">
        <v>346105</v>
      </c>
      <c r="AI28" s="22">
        <v>7908220</v>
      </c>
      <c r="AJ28" s="22">
        <v>10270621</v>
      </c>
      <c r="AK28" s="22">
        <v>0</v>
      </c>
      <c r="AL28" s="22">
        <v>10270621</v>
      </c>
    </row>
    <row r="29" spans="1:3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174217475</v>
      </c>
      <c r="F29" s="22">
        <v>0</v>
      </c>
      <c r="G29" s="22">
        <v>5149252</v>
      </c>
      <c r="H29" s="22">
        <v>2689263</v>
      </c>
      <c r="I29" s="22">
        <v>0</v>
      </c>
      <c r="J29" s="22">
        <v>0</v>
      </c>
      <c r="K29" s="22">
        <v>0</v>
      </c>
      <c r="L29" s="22">
        <v>0</v>
      </c>
      <c r="M29" s="22">
        <v>182055990</v>
      </c>
      <c r="N29" s="22">
        <v>0</v>
      </c>
      <c r="O29" s="22">
        <v>26552262</v>
      </c>
      <c r="P29" s="22">
        <v>15160904</v>
      </c>
      <c r="Q29" s="22">
        <v>1940200</v>
      </c>
      <c r="R29" s="22">
        <v>0</v>
      </c>
      <c r="S29" s="22">
        <v>6996662</v>
      </c>
      <c r="T29" s="22">
        <v>232706018</v>
      </c>
      <c r="U29" s="22">
        <v>126897140</v>
      </c>
      <c r="V29" s="22">
        <v>0</v>
      </c>
      <c r="W29" s="22">
        <v>2504243</v>
      </c>
      <c r="X29" s="22">
        <v>1571589</v>
      </c>
      <c r="Y29" s="22">
        <v>0</v>
      </c>
      <c r="Z29" s="22">
        <v>0</v>
      </c>
      <c r="AA29" s="22">
        <v>0</v>
      </c>
      <c r="AB29" s="22">
        <v>0</v>
      </c>
      <c r="AC29" s="22">
        <v>130972972</v>
      </c>
      <c r="AD29" s="22">
        <v>6250619</v>
      </c>
      <c r="AE29" s="22">
        <v>7798900</v>
      </c>
      <c r="AF29" s="22">
        <v>0</v>
      </c>
      <c r="AG29" s="22">
        <v>0</v>
      </c>
      <c r="AH29" s="22">
        <v>3431252</v>
      </c>
      <c r="AI29" s="22">
        <v>148453743</v>
      </c>
      <c r="AJ29" s="22">
        <v>84252275</v>
      </c>
      <c r="AK29" s="22">
        <v>0</v>
      </c>
      <c r="AL29" s="22">
        <v>84252275</v>
      </c>
    </row>
    <row r="30" spans="1:3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68394330</v>
      </c>
      <c r="F30" s="22">
        <v>0</v>
      </c>
      <c r="G30" s="22">
        <v>2284326</v>
      </c>
      <c r="H30" s="22">
        <v>1175396</v>
      </c>
      <c r="I30" s="22">
        <v>0</v>
      </c>
      <c r="J30" s="22">
        <v>0</v>
      </c>
      <c r="K30" s="22">
        <v>0</v>
      </c>
      <c r="L30" s="22">
        <v>0</v>
      </c>
      <c r="M30" s="22">
        <v>71854052</v>
      </c>
      <c r="N30" s="22">
        <v>314423</v>
      </c>
      <c r="O30" s="22">
        <v>2089648</v>
      </c>
      <c r="P30" s="22">
        <v>9882068</v>
      </c>
      <c r="Q30" s="22">
        <v>2314368</v>
      </c>
      <c r="R30" s="22">
        <v>1224615</v>
      </c>
      <c r="S30" s="22">
        <v>3780849</v>
      </c>
      <c r="T30" s="22">
        <v>91460023</v>
      </c>
      <c r="U30" s="22">
        <v>32239606</v>
      </c>
      <c r="V30" s="22">
        <v>0</v>
      </c>
      <c r="W30" s="22">
        <v>695141</v>
      </c>
      <c r="X30" s="22">
        <v>407917</v>
      </c>
      <c r="Y30" s="22">
        <v>0</v>
      </c>
      <c r="Z30" s="22">
        <v>0</v>
      </c>
      <c r="AA30" s="22">
        <v>0</v>
      </c>
      <c r="AB30" s="22">
        <v>0</v>
      </c>
      <c r="AC30" s="22">
        <v>33342664</v>
      </c>
      <c r="AD30" s="22">
        <v>949068</v>
      </c>
      <c r="AE30" s="22">
        <v>3947923</v>
      </c>
      <c r="AF30" s="22">
        <v>0</v>
      </c>
      <c r="AG30" s="22">
        <v>932994</v>
      </c>
      <c r="AH30" s="22">
        <v>2047206</v>
      </c>
      <c r="AI30" s="22">
        <v>41219855</v>
      </c>
      <c r="AJ30" s="22">
        <v>50240168</v>
      </c>
      <c r="AK30" s="22">
        <v>0</v>
      </c>
      <c r="AL30" s="22">
        <v>50240168</v>
      </c>
    </row>
    <row r="31" spans="1:3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92497767</v>
      </c>
      <c r="F31" s="22">
        <v>0</v>
      </c>
      <c r="G31" s="22">
        <v>2409148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94906915</v>
      </c>
      <c r="N31" s="22">
        <v>0</v>
      </c>
      <c r="O31" s="22">
        <v>5660956</v>
      </c>
      <c r="P31" s="22">
        <v>11366553</v>
      </c>
      <c r="Q31" s="22">
        <v>697763</v>
      </c>
      <c r="R31" s="22">
        <v>478028</v>
      </c>
      <c r="S31" s="22">
        <v>3874037</v>
      </c>
      <c r="T31" s="22">
        <v>116984252</v>
      </c>
      <c r="U31" s="22">
        <v>61322341</v>
      </c>
      <c r="V31" s="22">
        <v>0</v>
      </c>
      <c r="W31" s="22">
        <v>890470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62212811</v>
      </c>
      <c r="AD31" s="22">
        <v>1810558</v>
      </c>
      <c r="AE31" s="22">
        <v>5442946</v>
      </c>
      <c r="AF31" s="22">
        <v>0</v>
      </c>
      <c r="AG31" s="22">
        <v>343788</v>
      </c>
      <c r="AH31" s="22">
        <v>2293698</v>
      </c>
      <c r="AI31" s="22">
        <v>72103801</v>
      </c>
      <c r="AJ31" s="22">
        <v>44880451</v>
      </c>
      <c r="AK31" s="22">
        <v>0</v>
      </c>
      <c r="AL31" s="22">
        <v>44880451</v>
      </c>
    </row>
    <row r="32" spans="1:3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325987455</v>
      </c>
      <c r="F32" s="22">
        <v>0</v>
      </c>
      <c r="G32" s="22">
        <v>49950321</v>
      </c>
      <c r="H32" s="22">
        <v>23654334</v>
      </c>
      <c r="I32" s="22">
        <v>7319078</v>
      </c>
      <c r="J32" s="22">
        <v>0</v>
      </c>
      <c r="K32" s="22">
        <v>0</v>
      </c>
      <c r="L32" s="22">
        <v>0</v>
      </c>
      <c r="M32" s="22">
        <v>406911188</v>
      </c>
      <c r="N32" s="22">
        <v>1933385</v>
      </c>
      <c r="O32" s="22">
        <v>19018761</v>
      </c>
      <c r="P32" s="22">
        <v>12450762</v>
      </c>
      <c r="Q32" s="22">
        <v>4742056</v>
      </c>
      <c r="R32" s="22">
        <v>2529325</v>
      </c>
      <c r="S32" s="22">
        <v>6111388</v>
      </c>
      <c r="T32" s="22">
        <v>453696865</v>
      </c>
      <c r="U32" s="22">
        <v>116092285</v>
      </c>
      <c r="V32" s="22">
        <v>0</v>
      </c>
      <c r="W32" s="22">
        <v>13568612</v>
      </c>
      <c r="X32" s="22">
        <v>7752206</v>
      </c>
      <c r="Y32" s="22">
        <v>3925733</v>
      </c>
      <c r="Z32" s="22">
        <v>0</v>
      </c>
      <c r="AA32" s="22">
        <v>0</v>
      </c>
      <c r="AB32" s="22">
        <v>0</v>
      </c>
      <c r="AC32" s="22">
        <v>141338836</v>
      </c>
      <c r="AD32" s="22">
        <v>6895477</v>
      </c>
      <c r="AE32" s="22">
        <v>6717175</v>
      </c>
      <c r="AF32" s="22">
        <v>0</v>
      </c>
      <c r="AG32" s="22">
        <v>1257809</v>
      </c>
      <c r="AH32" s="22">
        <v>3697249</v>
      </c>
      <c r="AI32" s="22">
        <v>159906546</v>
      </c>
      <c r="AJ32" s="22">
        <v>293790319</v>
      </c>
      <c r="AK32" s="22">
        <v>2065744</v>
      </c>
      <c r="AL32" s="22">
        <v>291724575</v>
      </c>
    </row>
    <row r="33" spans="1:3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50387763</v>
      </c>
      <c r="F33" s="22">
        <v>0</v>
      </c>
      <c r="G33" s="22">
        <v>18301290</v>
      </c>
      <c r="H33" s="22">
        <v>6389586</v>
      </c>
      <c r="I33" s="22">
        <v>5382700</v>
      </c>
      <c r="J33" s="22">
        <v>0</v>
      </c>
      <c r="K33" s="22">
        <v>0</v>
      </c>
      <c r="L33" s="22">
        <v>0</v>
      </c>
      <c r="M33" s="22">
        <v>80461339</v>
      </c>
      <c r="N33" s="22">
        <v>2902937</v>
      </c>
      <c r="O33" s="22">
        <v>2615532</v>
      </c>
      <c r="P33" s="22">
        <v>3735269</v>
      </c>
      <c r="Q33" s="22">
        <v>17406317</v>
      </c>
      <c r="R33" s="22">
        <v>2486148</v>
      </c>
      <c r="S33" s="22">
        <v>3090526</v>
      </c>
      <c r="T33" s="22">
        <v>112698068</v>
      </c>
      <c r="U33" s="22">
        <v>26333976</v>
      </c>
      <c r="V33" s="22">
        <v>0</v>
      </c>
      <c r="W33" s="22">
        <v>2907703</v>
      </c>
      <c r="X33" s="22">
        <v>1472213</v>
      </c>
      <c r="Y33" s="22">
        <v>1127414</v>
      </c>
      <c r="Z33" s="22">
        <v>0</v>
      </c>
      <c r="AA33" s="22">
        <v>0</v>
      </c>
      <c r="AB33" s="22">
        <v>0</v>
      </c>
      <c r="AC33" s="22">
        <v>31841306</v>
      </c>
      <c r="AD33" s="22">
        <v>1303502</v>
      </c>
      <c r="AE33" s="22">
        <v>2018751</v>
      </c>
      <c r="AF33" s="22">
        <v>0</v>
      </c>
      <c r="AG33" s="22">
        <v>1729840</v>
      </c>
      <c r="AH33" s="22">
        <v>1886900</v>
      </c>
      <c r="AI33" s="22">
        <v>38780299</v>
      </c>
      <c r="AJ33" s="22">
        <v>73917769</v>
      </c>
      <c r="AK33" s="22">
        <v>903572</v>
      </c>
      <c r="AL33" s="22">
        <v>73014197</v>
      </c>
    </row>
    <row r="34" spans="1:3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173184569</v>
      </c>
      <c r="F34" s="22">
        <v>0</v>
      </c>
      <c r="G34" s="22">
        <v>3724632</v>
      </c>
      <c r="H34" s="22">
        <v>2131690</v>
      </c>
      <c r="I34" s="22">
        <v>0</v>
      </c>
      <c r="J34" s="22">
        <v>0</v>
      </c>
      <c r="K34" s="22">
        <v>0</v>
      </c>
      <c r="L34" s="22">
        <v>0</v>
      </c>
      <c r="M34" s="22">
        <v>179040891</v>
      </c>
      <c r="N34" s="22">
        <v>0</v>
      </c>
      <c r="O34" s="22">
        <v>6786223</v>
      </c>
      <c r="P34" s="22">
        <v>4855644</v>
      </c>
      <c r="Q34" s="22">
        <v>900097</v>
      </c>
      <c r="R34" s="22">
        <v>0</v>
      </c>
      <c r="S34" s="22">
        <v>2231396</v>
      </c>
      <c r="T34" s="22">
        <v>193814251</v>
      </c>
      <c r="U34" s="22">
        <v>157290825</v>
      </c>
      <c r="V34" s="22">
        <v>0</v>
      </c>
      <c r="W34" s="22">
        <v>1602566</v>
      </c>
      <c r="X34" s="22">
        <v>792540</v>
      </c>
      <c r="Y34" s="22">
        <v>0</v>
      </c>
      <c r="Z34" s="22">
        <v>0</v>
      </c>
      <c r="AA34" s="22">
        <v>0</v>
      </c>
      <c r="AB34" s="22">
        <v>0</v>
      </c>
      <c r="AC34" s="22">
        <v>159685931</v>
      </c>
      <c r="AD34" s="22">
        <v>2225801</v>
      </c>
      <c r="AE34" s="22">
        <v>1828050</v>
      </c>
      <c r="AF34" s="22">
        <v>0</v>
      </c>
      <c r="AG34" s="22">
        <v>0</v>
      </c>
      <c r="AH34" s="22">
        <v>1533959</v>
      </c>
      <c r="AI34" s="22">
        <v>165273741</v>
      </c>
      <c r="AJ34" s="22">
        <v>28540510</v>
      </c>
      <c r="AK34" s="22">
        <v>0</v>
      </c>
      <c r="AL34" s="22">
        <v>28540510</v>
      </c>
    </row>
    <row r="35" spans="1:3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629065262</v>
      </c>
      <c r="F35" s="22">
        <v>0</v>
      </c>
      <c r="G35" s="22">
        <v>14006875</v>
      </c>
      <c r="H35" s="22">
        <v>13249443</v>
      </c>
      <c r="I35" s="22">
        <v>0</v>
      </c>
      <c r="J35" s="22">
        <v>0</v>
      </c>
      <c r="K35" s="22">
        <v>0</v>
      </c>
      <c r="L35" s="22">
        <v>0</v>
      </c>
      <c r="M35" s="22">
        <v>656321580</v>
      </c>
      <c r="N35" s="22">
        <v>37199706</v>
      </c>
      <c r="O35" s="22">
        <v>56248593</v>
      </c>
      <c r="P35" s="22">
        <v>29673074</v>
      </c>
      <c r="Q35" s="22">
        <v>14215265</v>
      </c>
      <c r="R35" s="22">
        <v>0</v>
      </c>
      <c r="S35" s="22">
        <v>16386979</v>
      </c>
      <c r="T35" s="22">
        <v>810045197</v>
      </c>
      <c r="U35" s="22">
        <v>485714037</v>
      </c>
      <c r="V35" s="22">
        <v>0</v>
      </c>
      <c r="W35" s="22">
        <v>4418148</v>
      </c>
      <c r="X35" s="22">
        <v>2954594</v>
      </c>
      <c r="Y35" s="22">
        <v>0</v>
      </c>
      <c r="Z35" s="22">
        <v>0</v>
      </c>
      <c r="AA35" s="22">
        <v>0</v>
      </c>
      <c r="AB35" s="22">
        <v>0</v>
      </c>
      <c r="AC35" s="22">
        <v>493086779</v>
      </c>
      <c r="AD35" s="22">
        <v>9735472</v>
      </c>
      <c r="AE35" s="22">
        <v>15352115</v>
      </c>
      <c r="AF35" s="22">
        <v>0</v>
      </c>
      <c r="AG35" s="22">
        <v>0</v>
      </c>
      <c r="AH35" s="22">
        <v>10406918</v>
      </c>
      <c r="AI35" s="22">
        <v>528581284</v>
      </c>
      <c r="AJ35" s="22">
        <v>281463913</v>
      </c>
      <c r="AK35" s="22">
        <v>10849723</v>
      </c>
      <c r="AL35" s="22">
        <v>270614190</v>
      </c>
    </row>
    <row r="36" spans="1:3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372872325</v>
      </c>
      <c r="F36" s="22">
        <v>0</v>
      </c>
      <c r="G36" s="22">
        <v>16046337</v>
      </c>
      <c r="H36" s="22">
        <v>20072186</v>
      </c>
      <c r="I36" s="22">
        <v>1263612</v>
      </c>
      <c r="J36" s="22">
        <v>0</v>
      </c>
      <c r="K36" s="22">
        <v>0</v>
      </c>
      <c r="L36" s="22">
        <v>0</v>
      </c>
      <c r="M36" s="22">
        <v>410254460</v>
      </c>
      <c r="N36" s="22">
        <v>2297271</v>
      </c>
      <c r="O36" s="22">
        <v>25019623</v>
      </c>
      <c r="P36" s="22">
        <v>16619020</v>
      </c>
      <c r="Q36" s="22">
        <v>6477601</v>
      </c>
      <c r="R36" s="22">
        <v>8375803</v>
      </c>
      <c r="S36" s="22">
        <v>6589122</v>
      </c>
      <c r="T36" s="22">
        <v>475632900</v>
      </c>
      <c r="U36" s="22">
        <v>239838038</v>
      </c>
      <c r="V36" s="22">
        <v>0</v>
      </c>
      <c r="W36" s="22">
        <v>2678790</v>
      </c>
      <c r="X36" s="22">
        <v>4134677</v>
      </c>
      <c r="Y36" s="22">
        <v>229726</v>
      </c>
      <c r="Z36" s="22">
        <v>0</v>
      </c>
      <c r="AA36" s="22">
        <v>0</v>
      </c>
      <c r="AB36" s="22">
        <v>0</v>
      </c>
      <c r="AC36" s="22">
        <v>246881231</v>
      </c>
      <c r="AD36" s="22">
        <v>10159996</v>
      </c>
      <c r="AE36" s="22">
        <v>10020322</v>
      </c>
      <c r="AF36" s="22">
        <v>0</v>
      </c>
      <c r="AG36" s="22">
        <v>3450426</v>
      </c>
      <c r="AH36" s="22">
        <v>3868710</v>
      </c>
      <c r="AI36" s="22">
        <v>274380685</v>
      </c>
      <c r="AJ36" s="22">
        <v>201252215</v>
      </c>
      <c r="AK36" s="22">
        <v>8219375</v>
      </c>
      <c r="AL36" s="22">
        <v>193032840</v>
      </c>
    </row>
    <row r="37" spans="1:3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67431848</v>
      </c>
      <c r="F37" s="22">
        <v>0</v>
      </c>
      <c r="G37" s="22">
        <v>17893667</v>
      </c>
      <c r="H37" s="22">
        <v>9705863</v>
      </c>
      <c r="I37" s="22">
        <v>0</v>
      </c>
      <c r="J37" s="22">
        <v>0</v>
      </c>
      <c r="K37" s="22">
        <v>0</v>
      </c>
      <c r="L37" s="22">
        <v>0</v>
      </c>
      <c r="M37" s="22">
        <v>95031378</v>
      </c>
      <c r="N37" s="22">
        <v>0</v>
      </c>
      <c r="O37" s="22">
        <v>13772259</v>
      </c>
      <c r="P37" s="22">
        <v>14047748</v>
      </c>
      <c r="Q37" s="22">
        <v>6676798</v>
      </c>
      <c r="R37" s="22">
        <v>4732154</v>
      </c>
      <c r="S37" s="22">
        <v>4499024</v>
      </c>
      <c r="T37" s="22">
        <v>138759361</v>
      </c>
      <c r="U37" s="22">
        <v>31712107</v>
      </c>
      <c r="V37" s="22">
        <v>0</v>
      </c>
      <c r="W37" s="22">
        <v>1753914</v>
      </c>
      <c r="X37" s="22">
        <v>4287839</v>
      </c>
      <c r="Y37" s="22">
        <v>0</v>
      </c>
      <c r="Z37" s="22">
        <v>0</v>
      </c>
      <c r="AA37" s="22">
        <v>0</v>
      </c>
      <c r="AB37" s="22">
        <v>0</v>
      </c>
      <c r="AC37" s="22">
        <v>37753860</v>
      </c>
      <c r="AD37" s="22">
        <v>2382192</v>
      </c>
      <c r="AE37" s="22">
        <v>8540973</v>
      </c>
      <c r="AF37" s="22">
        <v>0</v>
      </c>
      <c r="AG37" s="22">
        <v>3285401</v>
      </c>
      <c r="AH37" s="22">
        <v>3247072</v>
      </c>
      <c r="AI37" s="22">
        <v>55209498</v>
      </c>
      <c r="AJ37" s="22">
        <v>83549863</v>
      </c>
      <c r="AK37" s="22">
        <v>9770163</v>
      </c>
      <c r="AL37" s="22">
        <v>73779700</v>
      </c>
    </row>
    <row r="38" spans="1:3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73612305</v>
      </c>
      <c r="F38" s="22">
        <v>0</v>
      </c>
      <c r="G38" s="22">
        <v>121346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73733651</v>
      </c>
      <c r="N38" s="22">
        <v>1773652</v>
      </c>
      <c r="O38" s="22">
        <v>2648037</v>
      </c>
      <c r="P38" s="22">
        <v>11628736</v>
      </c>
      <c r="Q38" s="22">
        <v>5796366</v>
      </c>
      <c r="R38" s="22">
        <v>0</v>
      </c>
      <c r="S38" s="22">
        <v>1343805</v>
      </c>
      <c r="T38" s="22">
        <v>96924247</v>
      </c>
      <c r="U38" s="22">
        <v>48365024</v>
      </c>
      <c r="V38" s="22">
        <v>94259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48459283</v>
      </c>
      <c r="AD38" s="22">
        <v>841163</v>
      </c>
      <c r="AE38" s="22">
        <v>5626122</v>
      </c>
      <c r="AF38" s="22">
        <v>0</v>
      </c>
      <c r="AG38" s="22">
        <v>0</v>
      </c>
      <c r="AH38" s="22">
        <v>1242097</v>
      </c>
      <c r="AI38" s="22">
        <v>56168665</v>
      </c>
      <c r="AJ38" s="22">
        <v>40755582</v>
      </c>
      <c r="AK38" s="22">
        <v>0</v>
      </c>
      <c r="AL38" s="22">
        <v>40755582</v>
      </c>
    </row>
    <row r="39" spans="1:3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119600077</v>
      </c>
      <c r="F39" s="22">
        <v>0</v>
      </c>
      <c r="G39" s="22">
        <v>20629247</v>
      </c>
      <c r="H39" s="22">
        <v>1107915</v>
      </c>
      <c r="I39" s="22">
        <v>0</v>
      </c>
      <c r="J39" s="22">
        <v>0</v>
      </c>
      <c r="K39" s="22">
        <v>0</v>
      </c>
      <c r="L39" s="22">
        <v>0</v>
      </c>
      <c r="M39" s="22">
        <v>141337239</v>
      </c>
      <c r="N39" s="22">
        <v>17681</v>
      </c>
      <c r="O39" s="22">
        <v>2524583</v>
      </c>
      <c r="P39" s="22">
        <v>3299579</v>
      </c>
      <c r="Q39" s="22">
        <v>616864</v>
      </c>
      <c r="R39" s="22">
        <v>0</v>
      </c>
      <c r="S39" s="22">
        <v>727789</v>
      </c>
      <c r="T39" s="22">
        <v>148523735</v>
      </c>
      <c r="U39" s="22">
        <v>65085971</v>
      </c>
      <c r="V39" s="22">
        <v>0</v>
      </c>
      <c r="W39" s="22">
        <v>4994730</v>
      </c>
      <c r="X39" s="22">
        <v>337956</v>
      </c>
      <c r="Y39" s="22">
        <v>0</v>
      </c>
      <c r="Z39" s="22">
        <v>0</v>
      </c>
      <c r="AA39" s="22">
        <v>0</v>
      </c>
      <c r="AB39" s="22">
        <v>0</v>
      </c>
      <c r="AC39" s="22">
        <v>70418657</v>
      </c>
      <c r="AD39" s="22">
        <v>2010050</v>
      </c>
      <c r="AE39" s="22">
        <v>2023187</v>
      </c>
      <c r="AF39" s="22">
        <v>0</v>
      </c>
      <c r="AG39" s="22">
        <v>0</v>
      </c>
      <c r="AH39" s="22">
        <v>504221</v>
      </c>
      <c r="AI39" s="22">
        <v>74956115</v>
      </c>
      <c r="AJ39" s="22">
        <v>73567620</v>
      </c>
      <c r="AK39" s="22">
        <v>0</v>
      </c>
      <c r="AL39" s="22">
        <v>73567620</v>
      </c>
    </row>
    <row r="40" spans="1:3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663152710</v>
      </c>
      <c r="F40" s="22">
        <v>0</v>
      </c>
      <c r="G40" s="22">
        <v>6747443</v>
      </c>
      <c r="H40" s="22">
        <v>16845960</v>
      </c>
      <c r="I40" s="22">
        <v>0</v>
      </c>
      <c r="J40" s="22">
        <v>0</v>
      </c>
      <c r="K40" s="22">
        <v>0</v>
      </c>
      <c r="L40" s="22">
        <v>0</v>
      </c>
      <c r="M40" s="22">
        <v>686746113</v>
      </c>
      <c r="N40" s="22">
        <v>23505176</v>
      </c>
      <c r="O40" s="22">
        <v>23440776</v>
      </c>
      <c r="P40" s="22">
        <v>25270623</v>
      </c>
      <c r="Q40" s="22">
        <v>44218837</v>
      </c>
      <c r="R40" s="22">
        <v>0</v>
      </c>
      <c r="S40" s="22">
        <v>3443354</v>
      </c>
      <c r="T40" s="22">
        <v>806624879</v>
      </c>
      <c r="U40" s="22">
        <v>419898080</v>
      </c>
      <c r="V40" s="22">
        <v>0</v>
      </c>
      <c r="W40" s="22">
        <v>1068753</v>
      </c>
      <c r="X40" s="22">
        <v>2941232</v>
      </c>
      <c r="Y40" s="22">
        <v>0</v>
      </c>
      <c r="Z40" s="22">
        <v>0</v>
      </c>
      <c r="AA40" s="22">
        <v>0</v>
      </c>
      <c r="AB40" s="22">
        <v>0</v>
      </c>
      <c r="AC40" s="22">
        <v>423908065</v>
      </c>
      <c r="AD40" s="22">
        <v>3959852</v>
      </c>
      <c r="AE40" s="22">
        <v>12112504</v>
      </c>
      <c r="AF40" s="22">
        <v>1908336</v>
      </c>
      <c r="AG40" s="22">
        <v>0</v>
      </c>
      <c r="AH40" s="22">
        <v>0</v>
      </c>
      <c r="AI40" s="22">
        <v>441888757</v>
      </c>
      <c r="AJ40" s="22">
        <v>364736122</v>
      </c>
      <c r="AK40" s="22">
        <v>0</v>
      </c>
      <c r="AL40" s="22">
        <v>364736122</v>
      </c>
    </row>
    <row r="41" spans="1:3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251619359</v>
      </c>
      <c r="F41" s="22">
        <v>0</v>
      </c>
      <c r="G41" s="22">
        <v>50402932</v>
      </c>
      <c r="H41" s="22">
        <v>7479126</v>
      </c>
      <c r="I41" s="22">
        <v>1384020</v>
      </c>
      <c r="J41" s="22">
        <v>0</v>
      </c>
      <c r="K41" s="22">
        <v>0</v>
      </c>
      <c r="L41" s="22">
        <v>0</v>
      </c>
      <c r="M41" s="22">
        <v>310885437</v>
      </c>
      <c r="N41" s="22">
        <v>0</v>
      </c>
      <c r="O41" s="22">
        <v>13666557</v>
      </c>
      <c r="P41" s="22">
        <v>15056236</v>
      </c>
      <c r="Q41" s="22">
        <v>15260098</v>
      </c>
      <c r="R41" s="22">
        <v>1604037</v>
      </c>
      <c r="S41" s="22">
        <v>9162479</v>
      </c>
      <c r="T41" s="22">
        <v>365634844</v>
      </c>
      <c r="U41" s="22">
        <v>162145399</v>
      </c>
      <c r="V41" s="22">
        <v>0</v>
      </c>
      <c r="W41" s="22">
        <v>19293419</v>
      </c>
      <c r="X41" s="22">
        <v>4114568</v>
      </c>
      <c r="Y41" s="22">
        <v>792305</v>
      </c>
      <c r="Z41" s="22">
        <v>0</v>
      </c>
      <c r="AA41" s="22">
        <v>0</v>
      </c>
      <c r="AB41" s="22">
        <v>0</v>
      </c>
      <c r="AC41" s="22">
        <v>186345691</v>
      </c>
      <c r="AD41" s="22">
        <v>5553484</v>
      </c>
      <c r="AE41" s="22">
        <v>7407208</v>
      </c>
      <c r="AF41" s="22">
        <v>0</v>
      </c>
      <c r="AG41" s="22">
        <v>627680</v>
      </c>
      <c r="AH41" s="22">
        <v>5606356</v>
      </c>
      <c r="AI41" s="22">
        <v>205540419</v>
      </c>
      <c r="AJ41" s="22">
        <v>160094425</v>
      </c>
      <c r="AK41" s="22">
        <v>7020771</v>
      </c>
      <c r="AL41" s="22">
        <v>153073654</v>
      </c>
    </row>
    <row r="42" spans="1:3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39035085</v>
      </c>
      <c r="F42" s="22">
        <v>0</v>
      </c>
      <c r="G42" s="22">
        <v>2196323</v>
      </c>
      <c r="H42" s="22">
        <v>823698</v>
      </c>
      <c r="I42" s="22">
        <v>0</v>
      </c>
      <c r="J42" s="22">
        <v>0</v>
      </c>
      <c r="K42" s="22">
        <v>0</v>
      </c>
      <c r="L42" s="22">
        <v>0</v>
      </c>
      <c r="M42" s="22">
        <v>42055106</v>
      </c>
      <c r="N42" s="22">
        <v>2736397</v>
      </c>
      <c r="O42" s="22">
        <v>2990303</v>
      </c>
      <c r="P42" s="22">
        <v>7314689</v>
      </c>
      <c r="Q42" s="22">
        <v>607670</v>
      </c>
      <c r="R42" s="22">
        <v>2479726</v>
      </c>
      <c r="S42" s="22">
        <v>658513</v>
      </c>
      <c r="T42" s="22">
        <v>58842404</v>
      </c>
      <c r="U42" s="22">
        <v>27461385</v>
      </c>
      <c r="V42" s="22">
        <v>0</v>
      </c>
      <c r="W42" s="22">
        <v>1133837</v>
      </c>
      <c r="X42" s="22">
        <v>427795</v>
      </c>
      <c r="Y42" s="22">
        <v>0</v>
      </c>
      <c r="Z42" s="22">
        <v>0</v>
      </c>
      <c r="AA42" s="22">
        <v>0</v>
      </c>
      <c r="AB42" s="22">
        <v>0</v>
      </c>
      <c r="AC42" s="22">
        <v>29023017</v>
      </c>
      <c r="AD42" s="22">
        <v>1076971</v>
      </c>
      <c r="AE42" s="22">
        <v>4791894</v>
      </c>
      <c r="AF42" s="22">
        <v>0</v>
      </c>
      <c r="AG42" s="22">
        <v>1725092</v>
      </c>
      <c r="AH42" s="22">
        <v>491869</v>
      </c>
      <c r="AI42" s="22">
        <v>37108843</v>
      </c>
      <c r="AJ42" s="22">
        <v>21733561</v>
      </c>
      <c r="AK42" s="22">
        <v>0</v>
      </c>
      <c r="AL42" s="22">
        <v>21733561</v>
      </c>
    </row>
    <row r="43" spans="1:3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130727646</v>
      </c>
      <c r="F43" s="22">
        <v>0</v>
      </c>
      <c r="G43" s="22">
        <v>6179704</v>
      </c>
      <c r="H43" s="22">
        <v>3476429</v>
      </c>
      <c r="I43" s="22">
        <v>5828</v>
      </c>
      <c r="J43" s="22">
        <v>30000</v>
      </c>
      <c r="K43" s="22">
        <v>6500</v>
      </c>
      <c r="L43" s="22">
        <v>0</v>
      </c>
      <c r="M43" s="22">
        <v>140426107</v>
      </c>
      <c r="N43" s="22">
        <v>0</v>
      </c>
      <c r="O43" s="22">
        <v>20128511</v>
      </c>
      <c r="P43" s="22">
        <v>16693278</v>
      </c>
      <c r="Q43" s="22">
        <v>1004224</v>
      </c>
      <c r="R43" s="22">
        <v>795719</v>
      </c>
      <c r="S43" s="22">
        <v>4479036</v>
      </c>
      <c r="T43" s="22">
        <v>183526875</v>
      </c>
      <c r="U43" s="22">
        <v>81916667</v>
      </c>
      <c r="V43" s="22">
        <v>0</v>
      </c>
      <c r="W43" s="22">
        <v>1402915</v>
      </c>
      <c r="X43" s="22">
        <v>1304371</v>
      </c>
      <c r="Y43" s="22">
        <v>5828</v>
      </c>
      <c r="Z43" s="22">
        <v>3563</v>
      </c>
      <c r="AA43" s="22">
        <v>0</v>
      </c>
      <c r="AB43" s="22">
        <v>0</v>
      </c>
      <c r="AC43" s="22">
        <v>84633344</v>
      </c>
      <c r="AD43" s="22">
        <v>4868398</v>
      </c>
      <c r="AE43" s="22">
        <v>8680742</v>
      </c>
      <c r="AF43" s="22">
        <v>0</v>
      </c>
      <c r="AG43" s="22">
        <v>336904</v>
      </c>
      <c r="AH43" s="22">
        <v>3163801</v>
      </c>
      <c r="AI43" s="22">
        <v>101683189</v>
      </c>
      <c r="AJ43" s="22">
        <v>81843686</v>
      </c>
      <c r="AK43" s="22">
        <v>75236</v>
      </c>
      <c r="AL43" s="22">
        <v>81768450</v>
      </c>
    </row>
    <row r="44" spans="1:3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350546372</v>
      </c>
      <c r="F44" s="22">
        <v>0</v>
      </c>
      <c r="G44" s="22">
        <v>30451427</v>
      </c>
      <c r="H44" s="22">
        <v>5373013</v>
      </c>
      <c r="I44" s="22">
        <v>0</v>
      </c>
      <c r="J44" s="22">
        <v>374815</v>
      </c>
      <c r="K44" s="22">
        <v>0</v>
      </c>
      <c r="L44" s="22">
        <v>0</v>
      </c>
      <c r="M44" s="22">
        <v>386745627</v>
      </c>
      <c r="N44" s="22">
        <v>2729364</v>
      </c>
      <c r="O44" s="22">
        <v>43329423</v>
      </c>
      <c r="P44" s="22">
        <v>28579715</v>
      </c>
      <c r="Q44" s="22">
        <v>20225291</v>
      </c>
      <c r="R44" s="22">
        <v>3364595</v>
      </c>
      <c r="S44" s="22">
        <v>18322039</v>
      </c>
      <c r="T44" s="22">
        <v>503296054</v>
      </c>
      <c r="U44" s="22">
        <v>220101548</v>
      </c>
      <c r="V44" s="22">
        <v>0</v>
      </c>
      <c r="W44" s="22">
        <v>8337922</v>
      </c>
      <c r="X44" s="22">
        <v>8270</v>
      </c>
      <c r="Y44" s="22">
        <v>0</v>
      </c>
      <c r="Z44" s="22">
        <v>13873</v>
      </c>
      <c r="AA44" s="22">
        <v>0</v>
      </c>
      <c r="AB44" s="22">
        <v>0</v>
      </c>
      <c r="AC44" s="22">
        <v>228461613</v>
      </c>
      <c r="AD44" s="22">
        <v>12552298</v>
      </c>
      <c r="AE44" s="22">
        <v>15019464</v>
      </c>
      <c r="AF44" s="22">
        <v>0</v>
      </c>
      <c r="AG44" s="22">
        <v>1087638</v>
      </c>
      <c r="AH44" s="22">
        <v>9787680</v>
      </c>
      <c r="AI44" s="22">
        <v>266908693</v>
      </c>
      <c r="AJ44" s="22">
        <v>236387361</v>
      </c>
      <c r="AK44" s="22">
        <v>11185564</v>
      </c>
      <c r="AL44" s="22">
        <v>225201797</v>
      </c>
    </row>
    <row r="45" spans="1:3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112077999</v>
      </c>
      <c r="F45" s="22">
        <v>0</v>
      </c>
      <c r="G45" s="22">
        <v>10444970</v>
      </c>
      <c r="H45" s="22">
        <v>1736751</v>
      </c>
      <c r="I45" s="22">
        <v>33384</v>
      </c>
      <c r="J45" s="22">
        <v>351580</v>
      </c>
      <c r="K45" s="22">
        <v>0</v>
      </c>
      <c r="L45" s="22">
        <v>0</v>
      </c>
      <c r="M45" s="22">
        <v>124644684</v>
      </c>
      <c r="N45" s="22">
        <v>3453621</v>
      </c>
      <c r="O45" s="22">
        <v>9801228</v>
      </c>
      <c r="P45" s="22">
        <v>15133146</v>
      </c>
      <c r="Q45" s="22">
        <v>27310583</v>
      </c>
      <c r="R45" s="22">
        <v>0</v>
      </c>
      <c r="S45" s="22">
        <v>7188694</v>
      </c>
      <c r="T45" s="22">
        <v>187531956</v>
      </c>
      <c r="U45" s="22">
        <v>86220495</v>
      </c>
      <c r="V45" s="22">
        <v>0</v>
      </c>
      <c r="W45" s="22">
        <v>1252782</v>
      </c>
      <c r="X45" s="22">
        <v>279815</v>
      </c>
      <c r="Y45" s="22">
        <v>6872</v>
      </c>
      <c r="Z45" s="22">
        <v>6161</v>
      </c>
      <c r="AA45" s="22">
        <v>0</v>
      </c>
      <c r="AB45" s="22">
        <v>0</v>
      </c>
      <c r="AC45" s="22">
        <v>87766125</v>
      </c>
      <c r="AD45" s="22">
        <v>2364126</v>
      </c>
      <c r="AE45" s="22">
        <v>9964601</v>
      </c>
      <c r="AF45" s="22">
        <v>0</v>
      </c>
      <c r="AG45" s="22">
        <v>0</v>
      </c>
      <c r="AH45" s="22">
        <v>4237945</v>
      </c>
      <c r="AI45" s="22">
        <v>104332797</v>
      </c>
      <c r="AJ45" s="22">
        <v>83199159</v>
      </c>
      <c r="AK45" s="22">
        <v>6033654</v>
      </c>
      <c r="AL45" s="22">
        <v>77165505</v>
      </c>
    </row>
    <row r="46" spans="1:3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472039272</v>
      </c>
      <c r="F46" s="22">
        <v>0</v>
      </c>
      <c r="G46" s="22">
        <v>6844054</v>
      </c>
      <c r="H46" s="22">
        <v>8751768</v>
      </c>
      <c r="I46" s="22">
        <v>7791925</v>
      </c>
      <c r="J46" s="22">
        <v>480477</v>
      </c>
      <c r="K46" s="22">
        <v>0</v>
      </c>
      <c r="L46" s="22">
        <v>0</v>
      </c>
      <c r="M46" s="22">
        <v>495907496</v>
      </c>
      <c r="N46" s="22">
        <v>13682043</v>
      </c>
      <c r="O46" s="22">
        <v>101378415</v>
      </c>
      <c r="P46" s="22">
        <v>45475572</v>
      </c>
      <c r="Q46" s="22">
        <v>85602729</v>
      </c>
      <c r="R46" s="22">
        <v>22456898</v>
      </c>
      <c r="S46" s="22">
        <v>18651016</v>
      </c>
      <c r="T46" s="22">
        <v>783154169</v>
      </c>
      <c r="U46" s="22">
        <v>229741525</v>
      </c>
      <c r="V46" s="22">
        <v>0</v>
      </c>
      <c r="W46" s="22">
        <v>964975</v>
      </c>
      <c r="X46" s="22">
        <v>2154853</v>
      </c>
      <c r="Y46" s="22">
        <v>601336</v>
      </c>
      <c r="Z46" s="22">
        <v>42153</v>
      </c>
      <c r="AA46" s="22">
        <v>0</v>
      </c>
      <c r="AB46" s="22">
        <v>0</v>
      </c>
      <c r="AC46" s="22">
        <v>233504842</v>
      </c>
      <c r="AD46" s="22">
        <v>22361154</v>
      </c>
      <c r="AE46" s="22">
        <v>26334922</v>
      </c>
      <c r="AF46" s="22">
        <v>0</v>
      </c>
      <c r="AG46" s="22">
        <v>10637487</v>
      </c>
      <c r="AH46" s="22">
        <v>10067933</v>
      </c>
      <c r="AI46" s="22">
        <v>302906338</v>
      </c>
      <c r="AJ46" s="22">
        <v>480247831</v>
      </c>
      <c r="AK46" s="22">
        <v>37671463</v>
      </c>
      <c r="AL46" s="22">
        <v>442576368</v>
      </c>
    </row>
    <row r="47" spans="1:3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566719179</v>
      </c>
      <c r="F47" s="22">
        <v>0</v>
      </c>
      <c r="G47" s="22">
        <v>62807434</v>
      </c>
      <c r="H47" s="22">
        <v>35099407</v>
      </c>
      <c r="I47" s="22">
        <v>0</v>
      </c>
      <c r="J47" s="22">
        <v>0</v>
      </c>
      <c r="K47" s="22">
        <v>0</v>
      </c>
      <c r="L47" s="22">
        <v>0</v>
      </c>
      <c r="M47" s="22">
        <v>664626020</v>
      </c>
      <c r="N47" s="22">
        <v>0</v>
      </c>
      <c r="O47" s="22">
        <v>139285982</v>
      </c>
      <c r="P47" s="22">
        <v>26502522</v>
      </c>
      <c r="Q47" s="22">
        <v>0</v>
      </c>
      <c r="R47" s="22">
        <v>13825042</v>
      </c>
      <c r="S47" s="22">
        <v>20499353</v>
      </c>
      <c r="T47" s="22">
        <v>864738919</v>
      </c>
      <c r="U47" s="22">
        <v>417420083</v>
      </c>
      <c r="V47" s="22">
        <v>0</v>
      </c>
      <c r="W47" s="22">
        <v>6235535</v>
      </c>
      <c r="X47" s="22">
        <v>7780302</v>
      </c>
      <c r="Y47" s="22">
        <v>0</v>
      </c>
      <c r="Z47" s="22">
        <v>0</v>
      </c>
      <c r="AA47" s="22">
        <v>0</v>
      </c>
      <c r="AB47" s="22">
        <v>0</v>
      </c>
      <c r="AC47" s="22">
        <v>431435920</v>
      </c>
      <c r="AD47" s="22">
        <v>23007014</v>
      </c>
      <c r="AE47" s="22">
        <v>13542002</v>
      </c>
      <c r="AF47" s="22">
        <v>0</v>
      </c>
      <c r="AG47" s="22">
        <v>817964</v>
      </c>
      <c r="AH47" s="22">
        <v>13437739</v>
      </c>
      <c r="AI47" s="22">
        <v>482240639</v>
      </c>
      <c r="AJ47" s="22">
        <v>382498280</v>
      </c>
      <c r="AK47" s="22">
        <v>1402353</v>
      </c>
      <c r="AL47" s="22">
        <v>381095927</v>
      </c>
    </row>
    <row r="48" spans="1:3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118942438</v>
      </c>
      <c r="F48" s="22">
        <v>0</v>
      </c>
      <c r="G48" s="22">
        <v>55088895</v>
      </c>
      <c r="H48" s="22">
        <v>1791644</v>
      </c>
      <c r="I48" s="22">
        <v>0</v>
      </c>
      <c r="J48" s="22">
        <v>0</v>
      </c>
      <c r="K48" s="22">
        <v>0</v>
      </c>
      <c r="L48" s="22">
        <v>0</v>
      </c>
      <c r="M48" s="22">
        <v>175822977</v>
      </c>
      <c r="N48" s="22">
        <v>958808</v>
      </c>
      <c r="O48" s="22">
        <v>20803872</v>
      </c>
      <c r="P48" s="22">
        <v>10768765</v>
      </c>
      <c r="Q48" s="22">
        <v>2383815</v>
      </c>
      <c r="R48" s="22">
        <v>3527880</v>
      </c>
      <c r="S48" s="22">
        <v>10288713</v>
      </c>
      <c r="T48" s="22">
        <v>224554830</v>
      </c>
      <c r="U48" s="22">
        <v>77383840</v>
      </c>
      <c r="V48" s="22">
        <v>0</v>
      </c>
      <c r="W48" s="22">
        <v>1132027</v>
      </c>
      <c r="X48" s="22">
        <v>10678885</v>
      </c>
      <c r="Y48" s="22">
        <v>0</v>
      </c>
      <c r="Z48" s="22">
        <v>0</v>
      </c>
      <c r="AA48" s="22">
        <v>0</v>
      </c>
      <c r="AB48" s="22">
        <v>0</v>
      </c>
      <c r="AC48" s="22">
        <v>89194752</v>
      </c>
      <c r="AD48" s="22">
        <v>5342392</v>
      </c>
      <c r="AE48" s="22">
        <v>4468894</v>
      </c>
      <c r="AF48" s="22">
        <v>0</v>
      </c>
      <c r="AG48" s="22">
        <v>1570660</v>
      </c>
      <c r="AH48" s="22">
        <v>5166630</v>
      </c>
      <c r="AI48" s="22">
        <v>105743328</v>
      </c>
      <c r="AJ48" s="22">
        <v>118811502</v>
      </c>
      <c r="AK48" s="22">
        <v>0</v>
      </c>
      <c r="AL48" s="22">
        <v>118811502</v>
      </c>
    </row>
    <row r="49" spans="1:3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111304864</v>
      </c>
      <c r="F49" s="22">
        <v>0</v>
      </c>
      <c r="G49" s="22">
        <v>1573863</v>
      </c>
      <c r="H49" s="22">
        <v>5001262</v>
      </c>
      <c r="I49" s="22">
        <v>0</v>
      </c>
      <c r="J49" s="22">
        <v>2613880</v>
      </c>
      <c r="K49" s="22">
        <v>0</v>
      </c>
      <c r="L49" s="22">
        <v>0</v>
      </c>
      <c r="M49" s="22">
        <v>120493869</v>
      </c>
      <c r="N49" s="22">
        <v>0</v>
      </c>
      <c r="O49" s="22">
        <v>17065909</v>
      </c>
      <c r="P49" s="22">
        <v>12614140</v>
      </c>
      <c r="Q49" s="22">
        <v>12095408</v>
      </c>
      <c r="R49" s="22">
        <v>3500352</v>
      </c>
      <c r="S49" s="22">
        <v>7901649</v>
      </c>
      <c r="T49" s="22">
        <v>173671327</v>
      </c>
      <c r="U49" s="22">
        <v>84298881</v>
      </c>
      <c r="V49" s="22">
        <v>0</v>
      </c>
      <c r="W49" s="22">
        <v>847414</v>
      </c>
      <c r="X49" s="22">
        <v>2286005</v>
      </c>
      <c r="Y49" s="22">
        <v>0</v>
      </c>
      <c r="Z49" s="22">
        <v>615524</v>
      </c>
      <c r="AA49" s="22">
        <v>0</v>
      </c>
      <c r="AB49" s="22">
        <v>0</v>
      </c>
      <c r="AC49" s="22">
        <v>88047824</v>
      </c>
      <c r="AD49" s="22">
        <v>3970279</v>
      </c>
      <c r="AE49" s="22">
        <v>7874990</v>
      </c>
      <c r="AF49" s="22">
        <v>0</v>
      </c>
      <c r="AG49" s="22">
        <v>1690049</v>
      </c>
      <c r="AH49" s="22">
        <v>6018555</v>
      </c>
      <c r="AI49" s="22">
        <v>107601697</v>
      </c>
      <c r="AJ49" s="22">
        <v>66069630</v>
      </c>
      <c r="AK49" s="22">
        <v>5722150</v>
      </c>
      <c r="AL49" s="22">
        <v>60347480</v>
      </c>
    </row>
    <row r="50" spans="1:3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671237829</v>
      </c>
      <c r="F50" s="22">
        <v>0</v>
      </c>
      <c r="G50" s="22">
        <v>14216897</v>
      </c>
      <c r="H50" s="22">
        <v>12548735</v>
      </c>
      <c r="I50" s="22">
        <v>1465250</v>
      </c>
      <c r="J50" s="22">
        <v>0</v>
      </c>
      <c r="K50" s="22">
        <v>0</v>
      </c>
      <c r="L50" s="22">
        <v>0</v>
      </c>
      <c r="M50" s="22">
        <v>699468711</v>
      </c>
      <c r="N50" s="22">
        <v>0</v>
      </c>
      <c r="O50" s="22">
        <v>21353519</v>
      </c>
      <c r="P50" s="22">
        <v>23487503</v>
      </c>
      <c r="Q50" s="22">
        <v>26915390</v>
      </c>
      <c r="R50" s="22">
        <v>5100483</v>
      </c>
      <c r="S50" s="22">
        <v>8673784</v>
      </c>
      <c r="T50" s="22">
        <v>784999390</v>
      </c>
      <c r="U50" s="22">
        <v>466874590</v>
      </c>
      <c r="V50" s="22">
        <v>0</v>
      </c>
      <c r="W50" s="22">
        <v>1128166</v>
      </c>
      <c r="X50" s="22">
        <v>1078946</v>
      </c>
      <c r="Y50" s="22">
        <v>105090</v>
      </c>
      <c r="Z50" s="22">
        <v>0</v>
      </c>
      <c r="AA50" s="22">
        <v>0</v>
      </c>
      <c r="AB50" s="22">
        <v>0</v>
      </c>
      <c r="AC50" s="22">
        <v>469186792</v>
      </c>
      <c r="AD50" s="22">
        <v>5498915</v>
      </c>
      <c r="AE50" s="22">
        <v>14527754</v>
      </c>
      <c r="AF50" s="22">
        <v>0</v>
      </c>
      <c r="AG50" s="22">
        <v>2002402</v>
      </c>
      <c r="AH50" s="22">
        <v>4107595</v>
      </c>
      <c r="AI50" s="22">
        <v>495323458</v>
      </c>
      <c r="AJ50" s="22">
        <v>289675932</v>
      </c>
      <c r="AK50" s="22">
        <v>0</v>
      </c>
      <c r="AL50" s="22">
        <v>289675932</v>
      </c>
    </row>
    <row r="51" spans="1:3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83531352</v>
      </c>
      <c r="F51" s="22">
        <v>0</v>
      </c>
      <c r="G51" s="22">
        <v>9201221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92732573</v>
      </c>
      <c r="N51" s="22">
        <v>779936</v>
      </c>
      <c r="O51" s="22">
        <v>4878111</v>
      </c>
      <c r="P51" s="22">
        <v>19364766</v>
      </c>
      <c r="Q51" s="22">
        <v>1727259</v>
      </c>
      <c r="R51" s="22">
        <v>0</v>
      </c>
      <c r="S51" s="22">
        <v>1906735</v>
      </c>
      <c r="T51" s="22">
        <v>121389380</v>
      </c>
      <c r="U51" s="22">
        <v>55293433</v>
      </c>
      <c r="V51" s="22">
        <v>0</v>
      </c>
      <c r="W51" s="22">
        <v>1591046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56884479</v>
      </c>
      <c r="AD51" s="22">
        <v>1097973</v>
      </c>
      <c r="AE51" s="22">
        <v>8583242</v>
      </c>
      <c r="AF51" s="22">
        <v>0</v>
      </c>
      <c r="AG51" s="22">
        <v>0</v>
      </c>
      <c r="AH51" s="22">
        <v>1086929</v>
      </c>
      <c r="AI51" s="22">
        <v>67652623</v>
      </c>
      <c r="AJ51" s="22">
        <v>53736757</v>
      </c>
      <c r="AK51" s="22">
        <v>4373536</v>
      </c>
      <c r="AL51" s="22">
        <v>49363221</v>
      </c>
    </row>
    <row r="52" spans="1:3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936878378</v>
      </c>
      <c r="F52" s="22">
        <v>0</v>
      </c>
      <c r="G52" s="22">
        <v>39312424</v>
      </c>
      <c r="H52" s="22">
        <v>31096528</v>
      </c>
      <c r="I52" s="22">
        <v>5776887</v>
      </c>
      <c r="J52" s="22">
        <v>0</v>
      </c>
      <c r="K52" s="22">
        <v>0</v>
      </c>
      <c r="L52" s="22">
        <v>0</v>
      </c>
      <c r="M52" s="22">
        <v>1013064217</v>
      </c>
      <c r="N52" s="22">
        <v>8199592</v>
      </c>
      <c r="O52" s="22">
        <v>27778247</v>
      </c>
      <c r="P52" s="22">
        <v>16496968</v>
      </c>
      <c r="Q52" s="22">
        <v>104196251</v>
      </c>
      <c r="R52" s="22">
        <v>7358027</v>
      </c>
      <c r="S52" s="22">
        <v>17643575</v>
      </c>
      <c r="T52" s="22">
        <v>1194736877</v>
      </c>
      <c r="U52" s="22">
        <v>804929989</v>
      </c>
      <c r="V52" s="22">
        <v>0</v>
      </c>
      <c r="W52" s="22">
        <v>11009456</v>
      </c>
      <c r="X52" s="22">
        <v>6514169</v>
      </c>
      <c r="Y52" s="22">
        <v>648000</v>
      </c>
      <c r="Z52" s="22">
        <v>0</v>
      </c>
      <c r="AA52" s="22">
        <v>0</v>
      </c>
      <c r="AB52" s="22">
        <v>0</v>
      </c>
      <c r="AC52" s="22">
        <v>823101614</v>
      </c>
      <c r="AD52" s="22">
        <v>8765266</v>
      </c>
      <c r="AE52" s="22">
        <v>10629305</v>
      </c>
      <c r="AF52" s="22">
        <v>0</v>
      </c>
      <c r="AG52" s="22">
        <v>3481654</v>
      </c>
      <c r="AH52" s="22">
        <v>7834625</v>
      </c>
      <c r="AI52" s="22">
        <v>853812464</v>
      </c>
      <c r="AJ52" s="22">
        <v>340924413</v>
      </c>
      <c r="AK52" s="22">
        <v>25804165</v>
      </c>
      <c r="AL52" s="22">
        <v>315120248</v>
      </c>
    </row>
    <row r="53" spans="1:3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119442590</v>
      </c>
      <c r="F53" s="22">
        <v>0</v>
      </c>
      <c r="G53" s="22">
        <v>19534562</v>
      </c>
      <c r="H53" s="22">
        <v>14051801</v>
      </c>
      <c r="I53" s="22">
        <v>0</v>
      </c>
      <c r="J53" s="22">
        <v>0</v>
      </c>
      <c r="K53" s="22">
        <v>0</v>
      </c>
      <c r="L53" s="22">
        <v>0</v>
      </c>
      <c r="M53" s="22">
        <v>153028953</v>
      </c>
      <c r="N53" s="22">
        <v>21513988</v>
      </c>
      <c r="O53" s="22">
        <v>35979704</v>
      </c>
      <c r="P53" s="22">
        <v>10742871</v>
      </c>
      <c r="Q53" s="22">
        <v>2741801</v>
      </c>
      <c r="R53" s="22">
        <v>1830900</v>
      </c>
      <c r="S53" s="22">
        <v>2055471</v>
      </c>
      <c r="T53" s="22">
        <v>227893688</v>
      </c>
      <c r="U53" s="22">
        <v>95733409</v>
      </c>
      <c r="V53" s="22">
        <v>0</v>
      </c>
      <c r="W53" s="22">
        <v>3116737</v>
      </c>
      <c r="X53" s="22">
        <v>2622691</v>
      </c>
      <c r="Y53" s="22">
        <v>0</v>
      </c>
      <c r="Z53" s="22">
        <v>0</v>
      </c>
      <c r="AA53" s="22">
        <v>0</v>
      </c>
      <c r="AB53" s="22">
        <v>0</v>
      </c>
      <c r="AC53" s="22">
        <v>101472837</v>
      </c>
      <c r="AD53" s="22">
        <v>18712961</v>
      </c>
      <c r="AE53" s="22">
        <v>7038376</v>
      </c>
      <c r="AF53" s="22">
        <v>0</v>
      </c>
      <c r="AG53" s="22">
        <v>1262055</v>
      </c>
      <c r="AH53" s="22">
        <v>1330950</v>
      </c>
      <c r="AI53" s="22">
        <v>129817179</v>
      </c>
      <c r="AJ53" s="22">
        <v>98076509</v>
      </c>
      <c r="AK53" s="22">
        <v>336786</v>
      </c>
      <c r="AL53" s="22">
        <v>97739723</v>
      </c>
    </row>
    <row r="54" spans="1:3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324007769</v>
      </c>
      <c r="F54" s="22">
        <v>0</v>
      </c>
      <c r="G54" s="22">
        <v>20378380</v>
      </c>
      <c r="H54" s="22">
        <v>24402736</v>
      </c>
      <c r="I54" s="22">
        <v>2765572</v>
      </c>
      <c r="J54" s="22">
        <v>0</v>
      </c>
      <c r="K54" s="22">
        <v>0</v>
      </c>
      <c r="L54" s="22">
        <v>0</v>
      </c>
      <c r="M54" s="22">
        <v>371554457</v>
      </c>
      <c r="N54" s="22">
        <v>0</v>
      </c>
      <c r="O54" s="22">
        <v>5199282</v>
      </c>
      <c r="P54" s="22">
        <v>16086976</v>
      </c>
      <c r="Q54" s="22">
        <v>4615160</v>
      </c>
      <c r="R54" s="22">
        <v>153986</v>
      </c>
      <c r="S54" s="22">
        <v>3747758</v>
      </c>
      <c r="T54" s="22">
        <v>401357619</v>
      </c>
      <c r="U54" s="22">
        <v>250576430</v>
      </c>
      <c r="V54" s="22">
        <v>0</v>
      </c>
      <c r="W54" s="22">
        <v>5538200</v>
      </c>
      <c r="X54" s="22">
        <v>10069149</v>
      </c>
      <c r="Y54" s="22">
        <v>394380</v>
      </c>
      <c r="Z54" s="22">
        <v>0</v>
      </c>
      <c r="AA54" s="22">
        <v>0</v>
      </c>
      <c r="AB54" s="22">
        <v>0</v>
      </c>
      <c r="AC54" s="22">
        <v>266578159</v>
      </c>
      <c r="AD54" s="22">
        <v>3270566</v>
      </c>
      <c r="AE54" s="22">
        <v>7717148</v>
      </c>
      <c r="AF54" s="22">
        <v>0</v>
      </c>
      <c r="AG54" s="22">
        <v>77802</v>
      </c>
      <c r="AH54" s="22">
        <v>1391085</v>
      </c>
      <c r="AI54" s="22">
        <v>279034760</v>
      </c>
      <c r="AJ54" s="22">
        <v>122322859</v>
      </c>
      <c r="AK54" s="22">
        <v>18152314</v>
      </c>
      <c r="AL54" s="22">
        <v>104170545</v>
      </c>
    </row>
    <row r="55" spans="1:3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109885484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109885484</v>
      </c>
      <c r="N55" s="22">
        <v>0</v>
      </c>
      <c r="O55" s="22">
        <v>3154437</v>
      </c>
      <c r="P55" s="22">
        <v>12787462</v>
      </c>
      <c r="Q55" s="22">
        <v>533977</v>
      </c>
      <c r="R55" s="22">
        <v>1001680</v>
      </c>
      <c r="S55" s="22">
        <v>4902496</v>
      </c>
      <c r="T55" s="22">
        <v>132265536</v>
      </c>
      <c r="U55" s="22">
        <v>93567842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93567842</v>
      </c>
      <c r="AD55" s="22">
        <v>1299914</v>
      </c>
      <c r="AE55" s="22">
        <v>7590276</v>
      </c>
      <c r="AF55" s="22">
        <v>0</v>
      </c>
      <c r="AG55" s="22">
        <v>446281</v>
      </c>
      <c r="AH55" s="22">
        <v>3294652</v>
      </c>
      <c r="AI55" s="22">
        <v>106198965</v>
      </c>
      <c r="AJ55" s="22">
        <v>26066571</v>
      </c>
      <c r="AK55" s="22">
        <v>0</v>
      </c>
      <c r="AL55" s="22">
        <v>26066571</v>
      </c>
    </row>
    <row r="56" spans="1:3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459837231</v>
      </c>
      <c r="F56" s="22">
        <v>0</v>
      </c>
      <c r="G56" s="22">
        <v>3308421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463145652</v>
      </c>
      <c r="N56" s="22">
        <v>1665800</v>
      </c>
      <c r="O56" s="22">
        <v>19526615</v>
      </c>
      <c r="P56" s="22">
        <v>22002547</v>
      </c>
      <c r="Q56" s="22">
        <v>14518829</v>
      </c>
      <c r="R56" s="22">
        <v>4231761</v>
      </c>
      <c r="S56" s="22">
        <v>7453178</v>
      </c>
      <c r="T56" s="22">
        <v>532544382</v>
      </c>
      <c r="U56" s="22">
        <v>349504227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349504227</v>
      </c>
      <c r="AD56" s="22">
        <v>5527074</v>
      </c>
      <c r="AE56" s="22">
        <v>8136098</v>
      </c>
      <c r="AF56" s="22">
        <v>0</v>
      </c>
      <c r="AG56" s="22">
        <v>1953530</v>
      </c>
      <c r="AH56" s="22">
        <v>4307826</v>
      </c>
      <c r="AI56" s="22">
        <v>369428755</v>
      </c>
      <c r="AJ56" s="22">
        <v>163115627</v>
      </c>
      <c r="AK56" s="22">
        <v>7558682</v>
      </c>
      <c r="AL56" s="22">
        <v>155556945</v>
      </c>
    </row>
    <row r="57" spans="1:3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142813102</v>
      </c>
      <c r="F57" s="22">
        <v>0</v>
      </c>
      <c r="G57" s="22">
        <v>62898521</v>
      </c>
      <c r="H57" s="22">
        <v>11741045</v>
      </c>
      <c r="I57" s="22">
        <v>16147415</v>
      </c>
      <c r="J57" s="22">
        <v>0</v>
      </c>
      <c r="K57" s="22">
        <v>209594</v>
      </c>
      <c r="L57" s="22">
        <v>0</v>
      </c>
      <c r="M57" s="22">
        <v>233809677</v>
      </c>
      <c r="N57" s="22">
        <v>5753169</v>
      </c>
      <c r="O57" s="22">
        <v>21124038</v>
      </c>
      <c r="P57" s="22">
        <v>11129819</v>
      </c>
      <c r="Q57" s="22">
        <v>5368054</v>
      </c>
      <c r="R57" s="22">
        <v>2138620</v>
      </c>
      <c r="S57" s="22">
        <v>7477101</v>
      </c>
      <c r="T57" s="22">
        <v>286800478</v>
      </c>
      <c r="U57" s="22">
        <v>66897720</v>
      </c>
      <c r="V57" s="22">
        <v>0</v>
      </c>
      <c r="W57" s="22">
        <v>6844300</v>
      </c>
      <c r="X57" s="22">
        <v>2305802</v>
      </c>
      <c r="Y57" s="22">
        <v>1759408</v>
      </c>
      <c r="Z57" s="22">
        <v>0</v>
      </c>
      <c r="AA57" s="22">
        <v>62436</v>
      </c>
      <c r="AB57" s="22">
        <v>0</v>
      </c>
      <c r="AC57" s="22">
        <v>77869666</v>
      </c>
      <c r="AD57" s="22">
        <v>3132817</v>
      </c>
      <c r="AE57" s="22">
        <v>7027828</v>
      </c>
      <c r="AF57" s="22">
        <v>0</v>
      </c>
      <c r="AG57" s="22">
        <v>1358723</v>
      </c>
      <c r="AH57" s="22">
        <v>3066780</v>
      </c>
      <c r="AI57" s="22">
        <v>92455814</v>
      </c>
      <c r="AJ57" s="22">
        <v>194344664</v>
      </c>
      <c r="AK57" s="22">
        <v>3514130</v>
      </c>
      <c r="AL57" s="22">
        <v>190830534</v>
      </c>
    </row>
    <row r="58" spans="1:3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61996081</v>
      </c>
      <c r="F58" s="22">
        <v>0</v>
      </c>
      <c r="G58" s="22">
        <v>29355245</v>
      </c>
      <c r="H58" s="22">
        <v>1954031</v>
      </c>
      <c r="I58" s="22">
        <v>0</v>
      </c>
      <c r="J58" s="22">
        <v>0</v>
      </c>
      <c r="K58" s="22">
        <v>0</v>
      </c>
      <c r="L58" s="22">
        <v>0</v>
      </c>
      <c r="M58" s="22">
        <v>93305357</v>
      </c>
      <c r="N58" s="22">
        <v>34529158</v>
      </c>
      <c r="O58" s="22">
        <v>5063063</v>
      </c>
      <c r="P58" s="22">
        <v>7375412</v>
      </c>
      <c r="Q58" s="22">
        <v>996521</v>
      </c>
      <c r="R58" s="22">
        <v>0</v>
      </c>
      <c r="S58" s="22">
        <v>3477871</v>
      </c>
      <c r="T58" s="22">
        <v>144747382</v>
      </c>
      <c r="U58" s="22">
        <v>30329533</v>
      </c>
      <c r="V58" s="22">
        <v>0</v>
      </c>
      <c r="W58" s="22">
        <v>6218807</v>
      </c>
      <c r="X58" s="22">
        <v>976385</v>
      </c>
      <c r="Y58" s="22">
        <v>0</v>
      </c>
      <c r="Z58" s="22">
        <v>0</v>
      </c>
      <c r="AA58" s="22">
        <v>0</v>
      </c>
      <c r="AB58" s="22">
        <v>0</v>
      </c>
      <c r="AC58" s="22">
        <v>37524725</v>
      </c>
      <c r="AD58" s="22">
        <v>2284790</v>
      </c>
      <c r="AE58" s="22">
        <v>4155910</v>
      </c>
      <c r="AF58" s="22">
        <v>0</v>
      </c>
      <c r="AG58" s="22">
        <v>0</v>
      </c>
      <c r="AH58" s="22">
        <v>1800330</v>
      </c>
      <c r="AI58" s="22">
        <v>45765755</v>
      </c>
      <c r="AJ58" s="22">
        <v>98981627</v>
      </c>
      <c r="AK58" s="22">
        <v>11042678</v>
      </c>
      <c r="AL58" s="22">
        <v>87938949</v>
      </c>
    </row>
    <row r="59" spans="1:3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145279025</v>
      </c>
      <c r="F59" s="22">
        <v>0</v>
      </c>
      <c r="G59" s="22">
        <v>10199921</v>
      </c>
      <c r="H59" s="22">
        <v>25520455</v>
      </c>
      <c r="I59" s="22">
        <v>2054714</v>
      </c>
      <c r="J59" s="22">
        <v>0</v>
      </c>
      <c r="K59" s="22">
        <v>0</v>
      </c>
      <c r="L59" s="22">
        <v>0</v>
      </c>
      <c r="M59" s="22">
        <v>183054115</v>
      </c>
      <c r="N59" s="22">
        <v>29580228</v>
      </c>
      <c r="O59" s="22">
        <v>16221330</v>
      </c>
      <c r="P59" s="22">
        <v>8734642</v>
      </c>
      <c r="Q59" s="22">
        <v>6834647</v>
      </c>
      <c r="R59" s="22">
        <v>21765694</v>
      </c>
      <c r="S59" s="22">
        <v>5838692</v>
      </c>
      <c r="T59" s="22">
        <v>272029348</v>
      </c>
      <c r="U59" s="22">
        <v>80841496</v>
      </c>
      <c r="V59" s="22">
        <v>0</v>
      </c>
      <c r="W59" s="22">
        <v>6154082</v>
      </c>
      <c r="X59" s="22">
        <v>2068706</v>
      </c>
      <c r="Y59" s="22">
        <v>344014</v>
      </c>
      <c r="Z59" s="22">
        <v>0</v>
      </c>
      <c r="AA59" s="22">
        <v>0</v>
      </c>
      <c r="AB59" s="22">
        <v>0</v>
      </c>
      <c r="AC59" s="22">
        <v>89408298</v>
      </c>
      <c r="AD59" s="22">
        <v>5122695</v>
      </c>
      <c r="AE59" s="22">
        <v>5409537</v>
      </c>
      <c r="AF59" s="22">
        <v>152921</v>
      </c>
      <c r="AG59" s="22">
        <v>8963891</v>
      </c>
      <c r="AH59" s="22">
        <v>3591726</v>
      </c>
      <c r="AI59" s="22">
        <v>112649068</v>
      </c>
      <c r="AJ59" s="22">
        <v>159380280</v>
      </c>
      <c r="AK59" s="22">
        <v>4883658</v>
      </c>
      <c r="AL59" s="22">
        <v>154496622</v>
      </c>
    </row>
    <row r="60" spans="1:3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362088516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362088516</v>
      </c>
      <c r="N60" s="22">
        <v>8375415</v>
      </c>
      <c r="O60" s="22">
        <v>126378075</v>
      </c>
      <c r="P60" s="22">
        <v>27313781</v>
      </c>
      <c r="Q60" s="22">
        <v>5414430</v>
      </c>
      <c r="R60" s="22">
        <v>4571802</v>
      </c>
      <c r="S60" s="22">
        <v>15559395</v>
      </c>
      <c r="T60" s="22">
        <v>549701414</v>
      </c>
      <c r="U60" s="22">
        <v>183280214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183280214</v>
      </c>
      <c r="AD60" s="22">
        <v>26763949</v>
      </c>
      <c r="AE60" s="22">
        <v>15941798</v>
      </c>
      <c r="AF60" s="22">
        <v>0</v>
      </c>
      <c r="AG60" s="22">
        <v>643860</v>
      </c>
      <c r="AH60" s="22">
        <v>10611641</v>
      </c>
      <c r="AI60" s="22">
        <v>237241462</v>
      </c>
      <c r="AJ60" s="22">
        <v>312459952</v>
      </c>
      <c r="AK60" s="22">
        <v>25262568</v>
      </c>
      <c r="AL60" s="22">
        <v>287197384</v>
      </c>
    </row>
    <row r="61" spans="1:3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42001915</v>
      </c>
      <c r="F61" s="22">
        <v>0</v>
      </c>
      <c r="G61" s="22">
        <v>11166344</v>
      </c>
      <c r="H61" s="22">
        <v>12578</v>
      </c>
      <c r="I61" s="22">
        <v>0</v>
      </c>
      <c r="J61" s="22">
        <v>0</v>
      </c>
      <c r="K61" s="22">
        <v>0</v>
      </c>
      <c r="L61" s="22">
        <v>0</v>
      </c>
      <c r="M61" s="22">
        <v>53180837</v>
      </c>
      <c r="N61" s="22">
        <v>448222</v>
      </c>
      <c r="O61" s="22">
        <v>5675957</v>
      </c>
      <c r="P61" s="22">
        <v>13136434</v>
      </c>
      <c r="Q61" s="22">
        <v>1991410</v>
      </c>
      <c r="R61" s="22">
        <v>784917</v>
      </c>
      <c r="S61" s="22">
        <v>5540718</v>
      </c>
      <c r="T61" s="22">
        <v>80758495</v>
      </c>
      <c r="U61" s="22">
        <v>22561255</v>
      </c>
      <c r="V61" s="22">
        <v>0</v>
      </c>
      <c r="W61" s="22">
        <v>2526346</v>
      </c>
      <c r="X61" s="22">
        <v>11751</v>
      </c>
      <c r="Y61" s="22">
        <v>0</v>
      </c>
      <c r="Z61" s="22">
        <v>0</v>
      </c>
      <c r="AA61" s="22">
        <v>0</v>
      </c>
      <c r="AB61" s="22">
        <v>0</v>
      </c>
      <c r="AC61" s="22">
        <v>25099352</v>
      </c>
      <c r="AD61" s="22">
        <v>1456113</v>
      </c>
      <c r="AE61" s="22">
        <v>4884681</v>
      </c>
      <c r="AF61" s="22">
        <v>217686</v>
      </c>
      <c r="AG61" s="22">
        <v>436642</v>
      </c>
      <c r="AH61" s="22">
        <v>3447325</v>
      </c>
      <c r="AI61" s="22">
        <v>35541799</v>
      </c>
      <c r="AJ61" s="22">
        <v>45216696</v>
      </c>
      <c r="AK61" s="22">
        <v>0</v>
      </c>
      <c r="AL61" s="22">
        <v>45216696</v>
      </c>
    </row>
    <row r="62" spans="1:3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445859471</v>
      </c>
      <c r="F62" s="22">
        <v>0</v>
      </c>
      <c r="G62" s="22">
        <v>46287940</v>
      </c>
      <c r="H62" s="22">
        <v>42515991</v>
      </c>
      <c r="I62" s="22">
        <v>46653913</v>
      </c>
      <c r="J62" s="22">
        <v>0</v>
      </c>
      <c r="K62" s="22">
        <v>0</v>
      </c>
      <c r="L62" s="22">
        <v>0</v>
      </c>
      <c r="M62" s="22">
        <v>581317315</v>
      </c>
      <c r="N62" s="22">
        <v>18826772</v>
      </c>
      <c r="O62" s="22">
        <v>63141547</v>
      </c>
      <c r="P62" s="22">
        <v>27424772</v>
      </c>
      <c r="Q62" s="22">
        <v>163771838</v>
      </c>
      <c r="R62" s="22">
        <v>10248126</v>
      </c>
      <c r="S62" s="22">
        <v>18920879</v>
      </c>
      <c r="T62" s="22">
        <v>883651249</v>
      </c>
      <c r="U62" s="22">
        <v>281353089</v>
      </c>
      <c r="V62" s="22">
        <v>0</v>
      </c>
      <c r="W62" s="22">
        <v>7384766</v>
      </c>
      <c r="X62" s="22">
        <v>8910740</v>
      </c>
      <c r="Y62" s="22">
        <v>4244900</v>
      </c>
      <c r="Z62" s="22">
        <v>0</v>
      </c>
      <c r="AA62" s="22">
        <v>0</v>
      </c>
      <c r="AB62" s="22">
        <v>0</v>
      </c>
      <c r="AC62" s="22">
        <v>301893495</v>
      </c>
      <c r="AD62" s="22">
        <v>15698222</v>
      </c>
      <c r="AE62" s="22">
        <v>11223528</v>
      </c>
      <c r="AF62" s="22">
        <v>0</v>
      </c>
      <c r="AG62" s="22">
        <v>3654458</v>
      </c>
      <c r="AH62" s="22">
        <v>7891096</v>
      </c>
      <c r="AI62" s="22">
        <v>340360799</v>
      </c>
      <c r="AJ62" s="22">
        <v>543290450</v>
      </c>
      <c r="AK62" s="22">
        <v>38111966</v>
      </c>
      <c r="AL62" s="22">
        <v>505178484</v>
      </c>
    </row>
    <row r="63" spans="1:3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11105961</v>
      </c>
      <c r="F63" s="22">
        <v>0</v>
      </c>
      <c r="G63" s="22">
        <v>595208</v>
      </c>
      <c r="H63" s="22">
        <v>264525</v>
      </c>
      <c r="I63" s="22">
        <v>500856</v>
      </c>
      <c r="J63" s="22">
        <v>0</v>
      </c>
      <c r="K63" s="22">
        <v>0</v>
      </c>
      <c r="L63" s="22">
        <v>0</v>
      </c>
      <c r="M63" s="22">
        <v>12466550</v>
      </c>
      <c r="N63" s="22">
        <v>0</v>
      </c>
      <c r="O63" s="22">
        <v>3538348</v>
      </c>
      <c r="P63" s="22">
        <v>4419552</v>
      </c>
      <c r="Q63" s="22">
        <v>444568</v>
      </c>
      <c r="R63" s="22">
        <v>472099</v>
      </c>
      <c r="S63" s="22">
        <v>1477416</v>
      </c>
      <c r="T63" s="22">
        <v>22818533</v>
      </c>
      <c r="U63" s="22">
        <v>3381401</v>
      </c>
      <c r="V63" s="22">
        <v>0</v>
      </c>
      <c r="W63" s="22">
        <v>279299</v>
      </c>
      <c r="X63" s="22">
        <v>197330</v>
      </c>
      <c r="Y63" s="22">
        <v>280095</v>
      </c>
      <c r="Z63" s="22">
        <v>0</v>
      </c>
      <c r="AA63" s="22">
        <v>0</v>
      </c>
      <c r="AB63" s="22">
        <v>0</v>
      </c>
      <c r="AC63" s="22">
        <v>4138125</v>
      </c>
      <c r="AD63" s="22">
        <v>870199</v>
      </c>
      <c r="AE63" s="22">
        <v>2194097</v>
      </c>
      <c r="AF63" s="22">
        <v>0</v>
      </c>
      <c r="AG63" s="22">
        <v>224679</v>
      </c>
      <c r="AH63" s="22">
        <v>820130</v>
      </c>
      <c r="AI63" s="22">
        <v>8247230</v>
      </c>
      <c r="AJ63" s="22">
        <v>14571303</v>
      </c>
      <c r="AK63" s="22">
        <v>0</v>
      </c>
      <c r="AL63" s="22">
        <v>14571303</v>
      </c>
    </row>
    <row r="64" spans="1:3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172615946</v>
      </c>
      <c r="F64" s="22">
        <v>0</v>
      </c>
      <c r="G64" s="22">
        <v>26706895</v>
      </c>
      <c r="H64" s="22">
        <v>4745077</v>
      </c>
      <c r="I64" s="22">
        <v>0</v>
      </c>
      <c r="J64" s="22">
        <v>0</v>
      </c>
      <c r="K64" s="22">
        <v>0</v>
      </c>
      <c r="L64" s="22">
        <v>0</v>
      </c>
      <c r="M64" s="22">
        <v>204067918</v>
      </c>
      <c r="N64" s="22">
        <v>3806636</v>
      </c>
      <c r="O64" s="22">
        <v>7808908</v>
      </c>
      <c r="P64" s="22">
        <v>10558316</v>
      </c>
      <c r="Q64" s="22">
        <v>2940594</v>
      </c>
      <c r="R64" s="22">
        <v>354574</v>
      </c>
      <c r="S64" s="22">
        <v>2271676</v>
      </c>
      <c r="T64" s="22">
        <v>231808622</v>
      </c>
      <c r="U64" s="22">
        <v>146651089</v>
      </c>
      <c r="V64" s="22">
        <v>0</v>
      </c>
      <c r="W64" s="22">
        <v>2604440</v>
      </c>
      <c r="X64" s="22">
        <v>2365890</v>
      </c>
      <c r="Y64" s="22">
        <v>0</v>
      </c>
      <c r="Z64" s="22">
        <v>0</v>
      </c>
      <c r="AA64" s="22">
        <v>0</v>
      </c>
      <c r="AB64" s="22">
        <v>0</v>
      </c>
      <c r="AC64" s="22">
        <v>151621419</v>
      </c>
      <c r="AD64" s="22">
        <v>2044172</v>
      </c>
      <c r="AE64" s="22">
        <v>6737041</v>
      </c>
      <c r="AF64" s="22">
        <v>0</v>
      </c>
      <c r="AG64" s="22">
        <v>103006</v>
      </c>
      <c r="AH64" s="22">
        <v>1632454</v>
      </c>
      <c r="AI64" s="22">
        <v>162138092</v>
      </c>
      <c r="AJ64" s="22">
        <v>69670530</v>
      </c>
      <c r="AK64" s="22">
        <v>1766398</v>
      </c>
      <c r="AL64" s="22">
        <v>67904132</v>
      </c>
    </row>
    <row r="65" spans="1:3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123552531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123552531</v>
      </c>
      <c r="N65" s="22">
        <v>1537479</v>
      </c>
      <c r="O65" s="22">
        <v>6448759</v>
      </c>
      <c r="P65" s="22">
        <v>16438532</v>
      </c>
      <c r="Q65" s="22">
        <v>2033420</v>
      </c>
      <c r="R65" s="22">
        <v>0</v>
      </c>
      <c r="S65" s="22">
        <v>3639368</v>
      </c>
      <c r="T65" s="22">
        <v>153650089</v>
      </c>
      <c r="U65" s="22">
        <v>47166114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47166114</v>
      </c>
      <c r="AD65" s="22">
        <v>1917779</v>
      </c>
      <c r="AE65" s="22">
        <v>3727686</v>
      </c>
      <c r="AF65" s="22">
        <v>0</v>
      </c>
      <c r="AG65" s="22">
        <v>0</v>
      </c>
      <c r="AH65" s="22">
        <v>2551276</v>
      </c>
      <c r="AI65" s="22">
        <v>55362855</v>
      </c>
      <c r="AJ65" s="22">
        <v>98287234</v>
      </c>
      <c r="AK65" s="22">
        <v>1076179</v>
      </c>
      <c r="AL65" s="22">
        <v>97211055</v>
      </c>
    </row>
    <row r="66" spans="1:3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219707500</v>
      </c>
      <c r="F66" s="22">
        <v>2159432</v>
      </c>
      <c r="G66" s="22">
        <v>906261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222773193</v>
      </c>
      <c r="N66" s="22">
        <v>0</v>
      </c>
      <c r="O66" s="22">
        <v>12429393</v>
      </c>
      <c r="P66" s="22">
        <v>16442275</v>
      </c>
      <c r="Q66" s="22">
        <v>260426</v>
      </c>
      <c r="R66" s="22">
        <v>0</v>
      </c>
      <c r="S66" s="22">
        <v>9012095</v>
      </c>
      <c r="T66" s="22">
        <v>260917382</v>
      </c>
      <c r="U66" s="22">
        <v>97775855</v>
      </c>
      <c r="V66" s="22">
        <v>0</v>
      </c>
      <c r="W66" s="22">
        <v>376201</v>
      </c>
      <c r="X66" s="22">
        <v>370694</v>
      </c>
      <c r="Y66" s="22">
        <v>0</v>
      </c>
      <c r="Z66" s="22">
        <v>0</v>
      </c>
      <c r="AA66" s="22">
        <v>0</v>
      </c>
      <c r="AB66" s="22">
        <v>0</v>
      </c>
      <c r="AC66" s="22">
        <v>98522750</v>
      </c>
      <c r="AD66" s="22">
        <v>2142912</v>
      </c>
      <c r="AE66" s="22">
        <v>7053461</v>
      </c>
      <c r="AF66" s="22">
        <v>0</v>
      </c>
      <c r="AG66" s="22">
        <v>0</v>
      </c>
      <c r="AH66" s="22">
        <v>3789868</v>
      </c>
      <c r="AI66" s="22">
        <v>111508991</v>
      </c>
      <c r="AJ66" s="22">
        <v>149408391</v>
      </c>
      <c r="AK66" s="22">
        <v>0</v>
      </c>
      <c r="AL66" s="22">
        <v>149408391</v>
      </c>
    </row>
    <row r="67" spans="1:3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11565965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11565965</v>
      </c>
      <c r="N67" s="22">
        <v>0</v>
      </c>
      <c r="O67" s="22">
        <v>1448006</v>
      </c>
      <c r="P67" s="22">
        <v>2111513</v>
      </c>
      <c r="Q67" s="22">
        <v>423258</v>
      </c>
      <c r="R67" s="22">
        <v>31640</v>
      </c>
      <c r="S67" s="22">
        <v>426283</v>
      </c>
      <c r="T67" s="22">
        <v>16006665</v>
      </c>
      <c r="U67" s="22">
        <v>5494226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5494226</v>
      </c>
      <c r="AD67" s="22">
        <v>525808</v>
      </c>
      <c r="AE67" s="22">
        <v>533671</v>
      </c>
      <c r="AF67" s="22">
        <v>0</v>
      </c>
      <c r="AG67" s="22">
        <v>26648</v>
      </c>
      <c r="AH67" s="22">
        <v>110346</v>
      </c>
      <c r="AI67" s="22">
        <v>6690699</v>
      </c>
      <c r="AJ67" s="22">
        <v>9315966</v>
      </c>
      <c r="AK67" s="22">
        <v>48103</v>
      </c>
      <c r="AL67" s="22">
        <v>9267863</v>
      </c>
    </row>
    <row r="68" spans="1:3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1090589631</v>
      </c>
      <c r="F68" s="22">
        <v>0</v>
      </c>
      <c r="G68" s="22">
        <v>43570541</v>
      </c>
      <c r="H68" s="22">
        <v>20839216</v>
      </c>
      <c r="I68" s="22">
        <v>17208072</v>
      </c>
      <c r="J68" s="22">
        <v>11856216</v>
      </c>
      <c r="K68" s="22">
        <v>0</v>
      </c>
      <c r="L68" s="22">
        <v>0</v>
      </c>
      <c r="M68" s="22">
        <v>1184063676</v>
      </c>
      <c r="N68" s="22">
        <v>0</v>
      </c>
      <c r="O68" s="22">
        <v>22965624</v>
      </c>
      <c r="P68" s="22">
        <v>7544184</v>
      </c>
      <c r="Q68" s="22">
        <v>45564377</v>
      </c>
      <c r="R68" s="22">
        <v>12763033</v>
      </c>
      <c r="S68" s="22">
        <v>13328838</v>
      </c>
      <c r="T68" s="22">
        <v>1286229732</v>
      </c>
      <c r="U68" s="22">
        <v>643202361</v>
      </c>
      <c r="V68" s="22">
        <v>0</v>
      </c>
      <c r="W68" s="22">
        <v>6757359</v>
      </c>
      <c r="X68" s="22">
        <v>4357395</v>
      </c>
      <c r="Y68" s="22">
        <v>1587870</v>
      </c>
      <c r="Z68" s="22">
        <v>0</v>
      </c>
      <c r="AA68" s="22">
        <v>0</v>
      </c>
      <c r="AB68" s="22">
        <v>0</v>
      </c>
      <c r="AC68" s="22">
        <v>655904985</v>
      </c>
      <c r="AD68" s="22">
        <v>6912221</v>
      </c>
      <c r="AE68" s="22">
        <v>4704669</v>
      </c>
      <c r="AF68" s="22">
        <v>0</v>
      </c>
      <c r="AG68" s="22">
        <v>6751732</v>
      </c>
      <c r="AH68" s="22">
        <v>6831953</v>
      </c>
      <c r="AI68" s="22">
        <v>681105560</v>
      </c>
      <c r="AJ68" s="22">
        <v>605124172</v>
      </c>
      <c r="AK68" s="22">
        <v>25000000</v>
      </c>
      <c r="AL68" s="22">
        <v>580124172</v>
      </c>
    </row>
    <row r="69" spans="1:3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713167764</v>
      </c>
      <c r="F69" s="22">
        <v>0</v>
      </c>
      <c r="G69" s="22">
        <v>106505973</v>
      </c>
      <c r="H69" s="22">
        <v>120325230</v>
      </c>
      <c r="I69" s="22">
        <v>51394108</v>
      </c>
      <c r="J69" s="22">
        <v>0</v>
      </c>
      <c r="K69" s="22">
        <v>0</v>
      </c>
      <c r="L69" s="22">
        <v>0</v>
      </c>
      <c r="M69" s="22">
        <v>991393075</v>
      </c>
      <c r="N69" s="22">
        <v>58257250</v>
      </c>
      <c r="O69" s="22">
        <v>84282107</v>
      </c>
      <c r="P69" s="22">
        <v>21345249</v>
      </c>
      <c r="Q69" s="22">
        <v>131359961</v>
      </c>
      <c r="R69" s="22">
        <v>6000043</v>
      </c>
      <c r="S69" s="22">
        <v>17094736</v>
      </c>
      <c r="T69" s="22">
        <v>1309732421</v>
      </c>
      <c r="U69" s="22">
        <v>533903803</v>
      </c>
      <c r="V69" s="22">
        <v>0</v>
      </c>
      <c r="W69" s="22">
        <v>14079959</v>
      </c>
      <c r="X69" s="22">
        <v>27775855</v>
      </c>
      <c r="Y69" s="22">
        <v>5032572</v>
      </c>
      <c r="Z69" s="22">
        <v>0</v>
      </c>
      <c r="AA69" s="22">
        <v>0</v>
      </c>
      <c r="AB69" s="22">
        <v>0</v>
      </c>
      <c r="AC69" s="22">
        <v>580792189</v>
      </c>
      <c r="AD69" s="22">
        <v>14834735</v>
      </c>
      <c r="AE69" s="22">
        <v>14202666</v>
      </c>
      <c r="AF69" s="22">
        <v>0</v>
      </c>
      <c r="AG69" s="22">
        <v>867196</v>
      </c>
      <c r="AH69" s="22">
        <v>10363058</v>
      </c>
      <c r="AI69" s="22">
        <v>621059844</v>
      </c>
      <c r="AJ69" s="22">
        <v>688672577</v>
      </c>
      <c r="AK69" s="22">
        <v>35142277</v>
      </c>
      <c r="AL69" s="22">
        <v>653530300</v>
      </c>
    </row>
    <row r="70" spans="1:3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120624028</v>
      </c>
      <c r="F70" s="22">
        <v>0</v>
      </c>
      <c r="G70" s="22">
        <v>36968189</v>
      </c>
      <c r="H70" s="22">
        <v>9284630</v>
      </c>
      <c r="I70" s="22">
        <v>0</v>
      </c>
      <c r="J70" s="22">
        <v>3075437</v>
      </c>
      <c r="K70" s="22">
        <v>0</v>
      </c>
      <c r="L70" s="22">
        <v>0</v>
      </c>
      <c r="M70" s="22">
        <v>169952284</v>
      </c>
      <c r="N70" s="22">
        <v>0</v>
      </c>
      <c r="O70" s="22">
        <v>27506096</v>
      </c>
      <c r="P70" s="22">
        <v>13127929</v>
      </c>
      <c r="Q70" s="22">
        <v>1503706</v>
      </c>
      <c r="R70" s="22">
        <v>4882714</v>
      </c>
      <c r="S70" s="22">
        <v>1734901</v>
      </c>
      <c r="T70" s="22">
        <v>218707630</v>
      </c>
      <c r="U70" s="22">
        <v>50250494</v>
      </c>
      <c r="V70" s="22">
        <v>0</v>
      </c>
      <c r="W70" s="22">
        <v>3661599</v>
      </c>
      <c r="X70" s="22">
        <v>1265301</v>
      </c>
      <c r="Y70" s="22">
        <v>0</v>
      </c>
      <c r="Z70" s="22">
        <v>215278</v>
      </c>
      <c r="AA70" s="22">
        <v>0</v>
      </c>
      <c r="AB70" s="22">
        <v>0</v>
      </c>
      <c r="AC70" s="22">
        <v>55392672</v>
      </c>
      <c r="AD70" s="22">
        <v>3428019</v>
      </c>
      <c r="AE70" s="22">
        <v>6154129</v>
      </c>
      <c r="AF70" s="22">
        <v>0</v>
      </c>
      <c r="AG70" s="22">
        <v>869699</v>
      </c>
      <c r="AH70" s="22">
        <v>1261809</v>
      </c>
      <c r="AI70" s="22">
        <v>67106328</v>
      </c>
      <c r="AJ70" s="22">
        <v>151601302</v>
      </c>
      <c r="AK70" s="22">
        <v>0</v>
      </c>
      <c r="AL70" s="22">
        <v>151601302</v>
      </c>
    </row>
    <row r="71" spans="1:3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39032329</v>
      </c>
      <c r="F71" s="22">
        <v>0</v>
      </c>
      <c r="G71" s="22">
        <v>3984121</v>
      </c>
      <c r="H71" s="22">
        <v>876979</v>
      </c>
      <c r="I71" s="22">
        <v>0</v>
      </c>
      <c r="J71" s="22">
        <v>0</v>
      </c>
      <c r="K71" s="22">
        <v>0</v>
      </c>
      <c r="L71" s="22">
        <v>6853503</v>
      </c>
      <c r="M71" s="22">
        <v>50746932</v>
      </c>
      <c r="N71" s="22">
        <v>834563</v>
      </c>
      <c r="O71" s="22">
        <v>4841241</v>
      </c>
      <c r="P71" s="22">
        <v>12977766</v>
      </c>
      <c r="Q71" s="22">
        <v>5318944</v>
      </c>
      <c r="R71" s="22">
        <v>1469030</v>
      </c>
      <c r="S71" s="22">
        <v>6434878</v>
      </c>
      <c r="T71" s="22">
        <v>82623354</v>
      </c>
      <c r="U71" s="22">
        <v>24284969</v>
      </c>
      <c r="V71" s="22">
        <v>0</v>
      </c>
      <c r="W71" s="22">
        <v>1049831</v>
      </c>
      <c r="X71" s="22">
        <v>660675</v>
      </c>
      <c r="Y71" s="22">
        <v>0</v>
      </c>
      <c r="Z71" s="22">
        <v>0</v>
      </c>
      <c r="AA71" s="22">
        <v>0</v>
      </c>
      <c r="AB71" s="22">
        <v>5376702</v>
      </c>
      <c r="AC71" s="22">
        <v>31372177</v>
      </c>
      <c r="AD71" s="22">
        <v>1676732</v>
      </c>
      <c r="AE71" s="22">
        <v>6839025</v>
      </c>
      <c r="AF71" s="22">
        <v>0</v>
      </c>
      <c r="AG71" s="22">
        <v>1001012</v>
      </c>
      <c r="AH71" s="22">
        <v>4050882</v>
      </c>
      <c r="AI71" s="22">
        <v>44939828</v>
      </c>
      <c r="AJ71" s="22">
        <v>37683526</v>
      </c>
      <c r="AK71" s="22">
        <v>0</v>
      </c>
      <c r="AL71" s="22">
        <v>37683526</v>
      </c>
    </row>
    <row r="72" spans="1:3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98145056</v>
      </c>
      <c r="F72" s="22">
        <v>0</v>
      </c>
      <c r="G72" s="22">
        <v>830239</v>
      </c>
      <c r="H72" s="22">
        <v>1232361</v>
      </c>
      <c r="I72" s="22">
        <v>3526660</v>
      </c>
      <c r="J72" s="22">
        <v>0</v>
      </c>
      <c r="K72" s="22">
        <v>0</v>
      </c>
      <c r="L72" s="22">
        <v>0</v>
      </c>
      <c r="M72" s="22">
        <v>103734316</v>
      </c>
      <c r="N72" s="22">
        <v>1179491</v>
      </c>
      <c r="O72" s="22">
        <v>5839701</v>
      </c>
      <c r="P72" s="22">
        <v>7044582</v>
      </c>
      <c r="Q72" s="22">
        <v>642812</v>
      </c>
      <c r="R72" s="22">
        <v>1602018</v>
      </c>
      <c r="S72" s="22">
        <v>4266194</v>
      </c>
      <c r="T72" s="22">
        <v>124309114</v>
      </c>
      <c r="U72" s="22">
        <v>60730012</v>
      </c>
      <c r="V72" s="22">
        <v>0</v>
      </c>
      <c r="W72" s="22">
        <v>626076</v>
      </c>
      <c r="X72" s="22">
        <v>748148</v>
      </c>
      <c r="Y72" s="22">
        <v>1235861</v>
      </c>
      <c r="Z72" s="22">
        <v>0</v>
      </c>
      <c r="AA72" s="22">
        <v>0</v>
      </c>
      <c r="AB72" s="22">
        <v>0</v>
      </c>
      <c r="AC72" s="22">
        <v>63340097</v>
      </c>
      <c r="AD72" s="22">
        <v>1585949</v>
      </c>
      <c r="AE72" s="22">
        <v>3064354</v>
      </c>
      <c r="AF72" s="22">
        <v>0</v>
      </c>
      <c r="AG72" s="22">
        <v>643910</v>
      </c>
      <c r="AH72" s="22">
        <v>1667222</v>
      </c>
      <c r="AI72" s="22">
        <v>70301532</v>
      </c>
      <c r="AJ72" s="22">
        <v>54007582</v>
      </c>
      <c r="AK72" s="22">
        <v>1155767</v>
      </c>
      <c r="AL72" s="22">
        <v>52851815</v>
      </c>
    </row>
    <row r="73" spans="1:3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69665614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69665614</v>
      </c>
      <c r="N73" s="22">
        <v>0</v>
      </c>
      <c r="O73" s="22">
        <v>2504692</v>
      </c>
      <c r="P73" s="22">
        <v>3103259</v>
      </c>
      <c r="Q73" s="22">
        <v>413207</v>
      </c>
      <c r="R73" s="22">
        <v>0</v>
      </c>
      <c r="S73" s="22">
        <v>800994</v>
      </c>
      <c r="T73" s="22">
        <v>76487766</v>
      </c>
      <c r="U73" s="22">
        <v>52479238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52479238</v>
      </c>
      <c r="AD73" s="22">
        <v>354608</v>
      </c>
      <c r="AE73" s="22">
        <v>833565</v>
      </c>
      <c r="AF73" s="22">
        <v>0</v>
      </c>
      <c r="AG73" s="22">
        <v>0</v>
      </c>
      <c r="AH73" s="22">
        <v>599243</v>
      </c>
      <c r="AI73" s="22">
        <v>54266654</v>
      </c>
      <c r="AJ73" s="22">
        <v>22221112</v>
      </c>
      <c r="AK73" s="22">
        <v>0</v>
      </c>
      <c r="AL73" s="22">
        <v>22221112</v>
      </c>
    </row>
    <row r="74" spans="1:3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126667457</v>
      </c>
      <c r="F74" s="22">
        <v>0</v>
      </c>
      <c r="G74" s="22">
        <v>16834536</v>
      </c>
      <c r="H74" s="22">
        <v>6459699</v>
      </c>
      <c r="I74" s="22">
        <v>0</v>
      </c>
      <c r="J74" s="22">
        <v>762116</v>
      </c>
      <c r="K74" s="22">
        <v>0</v>
      </c>
      <c r="L74" s="22">
        <v>0</v>
      </c>
      <c r="M74" s="22">
        <v>150723808</v>
      </c>
      <c r="N74" s="22">
        <v>0</v>
      </c>
      <c r="O74" s="22">
        <v>9072875</v>
      </c>
      <c r="P74" s="22">
        <v>27162067</v>
      </c>
      <c r="Q74" s="22">
        <v>8823981</v>
      </c>
      <c r="R74" s="22">
        <v>878081</v>
      </c>
      <c r="S74" s="22">
        <v>9419415</v>
      </c>
      <c r="T74" s="22">
        <v>206080227</v>
      </c>
      <c r="U74" s="22">
        <v>65073453</v>
      </c>
      <c r="V74" s="22">
        <v>0</v>
      </c>
      <c r="W74" s="22">
        <v>2013704</v>
      </c>
      <c r="X74" s="22">
        <v>1243188</v>
      </c>
      <c r="Y74" s="22">
        <v>0</v>
      </c>
      <c r="Z74" s="22">
        <v>240723</v>
      </c>
      <c r="AA74" s="22">
        <v>0</v>
      </c>
      <c r="AB74" s="22">
        <v>0</v>
      </c>
      <c r="AC74" s="22">
        <v>68571068</v>
      </c>
      <c r="AD74" s="22">
        <v>2267625</v>
      </c>
      <c r="AE74" s="22">
        <v>12419087</v>
      </c>
      <c r="AF74" s="22">
        <v>0</v>
      </c>
      <c r="AG74" s="22">
        <v>351034</v>
      </c>
      <c r="AH74" s="22">
        <v>5032853</v>
      </c>
      <c r="AI74" s="22">
        <v>88641667</v>
      </c>
      <c r="AJ74" s="22">
        <v>117438560</v>
      </c>
      <c r="AK74" s="22">
        <v>6876952</v>
      </c>
      <c r="AL74" s="22">
        <v>110561608</v>
      </c>
    </row>
    <row r="75" spans="1:3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58357348</v>
      </c>
      <c r="F75" s="22">
        <v>0</v>
      </c>
      <c r="G75" s="22">
        <v>16728054</v>
      </c>
      <c r="H75" s="22">
        <v>1901980</v>
      </c>
      <c r="I75" s="22">
        <v>0</v>
      </c>
      <c r="J75" s="22">
        <v>0</v>
      </c>
      <c r="K75" s="22">
        <v>0</v>
      </c>
      <c r="L75" s="22">
        <v>0</v>
      </c>
      <c r="M75" s="22">
        <v>76987382</v>
      </c>
      <c r="N75" s="22">
        <v>348476</v>
      </c>
      <c r="O75" s="22">
        <v>14593603</v>
      </c>
      <c r="P75" s="22">
        <v>12587445</v>
      </c>
      <c r="Q75" s="22">
        <v>1794610</v>
      </c>
      <c r="R75" s="22">
        <v>747163</v>
      </c>
      <c r="S75" s="22">
        <v>4479412</v>
      </c>
      <c r="T75" s="22">
        <v>111538091</v>
      </c>
      <c r="U75" s="22">
        <v>37238876</v>
      </c>
      <c r="V75" s="22">
        <v>0</v>
      </c>
      <c r="W75" s="22">
        <v>3332702</v>
      </c>
      <c r="X75" s="22">
        <v>624758</v>
      </c>
      <c r="Y75" s="22">
        <v>0</v>
      </c>
      <c r="Z75" s="22">
        <v>0</v>
      </c>
      <c r="AA75" s="22">
        <v>0</v>
      </c>
      <c r="AB75" s="22">
        <v>0</v>
      </c>
      <c r="AC75" s="22">
        <v>41196336</v>
      </c>
      <c r="AD75" s="22">
        <v>1006012</v>
      </c>
      <c r="AE75" s="22">
        <v>8680732</v>
      </c>
      <c r="AF75" s="22">
        <v>0</v>
      </c>
      <c r="AG75" s="22">
        <v>345518</v>
      </c>
      <c r="AH75" s="22">
        <v>3121777</v>
      </c>
      <c r="AI75" s="22">
        <v>54350375</v>
      </c>
      <c r="AJ75" s="22">
        <v>57187716</v>
      </c>
      <c r="AK75" s="22">
        <v>541510</v>
      </c>
      <c r="AL75" s="22">
        <v>56646206</v>
      </c>
    </row>
    <row r="76" spans="1:3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133358747</v>
      </c>
      <c r="F76" s="22">
        <v>0</v>
      </c>
      <c r="G76" s="22">
        <v>21921242</v>
      </c>
      <c r="H76" s="22">
        <v>6226994</v>
      </c>
      <c r="I76" s="22">
        <v>0</v>
      </c>
      <c r="J76" s="22">
        <v>0</v>
      </c>
      <c r="K76" s="22">
        <v>0</v>
      </c>
      <c r="L76" s="22">
        <v>0</v>
      </c>
      <c r="M76" s="22">
        <v>161506983</v>
      </c>
      <c r="N76" s="22">
        <v>8782</v>
      </c>
      <c r="O76" s="22">
        <v>13549169</v>
      </c>
      <c r="P76" s="22">
        <v>15734424</v>
      </c>
      <c r="Q76" s="22">
        <v>1823611</v>
      </c>
      <c r="R76" s="22">
        <v>442313</v>
      </c>
      <c r="S76" s="22">
        <v>7545196</v>
      </c>
      <c r="T76" s="22">
        <v>200610478</v>
      </c>
      <c r="U76" s="22">
        <v>83823529</v>
      </c>
      <c r="V76" s="22">
        <v>0</v>
      </c>
      <c r="W76" s="22">
        <v>3019573</v>
      </c>
      <c r="X76" s="22">
        <v>2113368</v>
      </c>
      <c r="Y76" s="22">
        <v>0</v>
      </c>
      <c r="Z76" s="22">
        <v>0</v>
      </c>
      <c r="AA76" s="22">
        <v>0</v>
      </c>
      <c r="AB76" s="22">
        <v>0</v>
      </c>
      <c r="AC76" s="22">
        <v>88956470</v>
      </c>
      <c r="AD76" s="22">
        <v>2506789</v>
      </c>
      <c r="AE76" s="22">
        <v>9370002</v>
      </c>
      <c r="AF76" s="22">
        <v>0</v>
      </c>
      <c r="AG76" s="22">
        <v>188079</v>
      </c>
      <c r="AH76" s="22">
        <v>4602003</v>
      </c>
      <c r="AI76" s="22">
        <v>105623343</v>
      </c>
      <c r="AJ76" s="22">
        <v>94987135</v>
      </c>
      <c r="AK76" s="22">
        <v>998603</v>
      </c>
      <c r="AL76" s="22">
        <v>93988532</v>
      </c>
    </row>
    <row r="77" spans="1:3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307941959</v>
      </c>
      <c r="F77" s="22">
        <v>0</v>
      </c>
      <c r="G77" s="22">
        <v>53422366</v>
      </c>
      <c r="H77" s="22">
        <v>29857924</v>
      </c>
      <c r="I77" s="22">
        <v>15041405</v>
      </c>
      <c r="J77" s="22">
        <v>0</v>
      </c>
      <c r="K77" s="22">
        <v>0</v>
      </c>
      <c r="L77" s="22">
        <v>0</v>
      </c>
      <c r="M77" s="22">
        <v>406263654</v>
      </c>
      <c r="N77" s="22">
        <v>15515795</v>
      </c>
      <c r="O77" s="22">
        <v>12511770</v>
      </c>
      <c r="P77" s="22">
        <v>17658092</v>
      </c>
      <c r="Q77" s="22">
        <v>28743002</v>
      </c>
      <c r="R77" s="22">
        <v>7071727</v>
      </c>
      <c r="S77" s="22">
        <v>12281188</v>
      </c>
      <c r="T77" s="22">
        <v>500045228</v>
      </c>
      <c r="U77" s="22">
        <v>142303106</v>
      </c>
      <c r="V77" s="22">
        <v>0</v>
      </c>
      <c r="W77" s="22">
        <v>13614487</v>
      </c>
      <c r="X77" s="22">
        <v>7353520</v>
      </c>
      <c r="Y77" s="22">
        <v>1205334</v>
      </c>
      <c r="Z77" s="22">
        <v>0</v>
      </c>
      <c r="AA77" s="22">
        <v>0</v>
      </c>
      <c r="AB77" s="22">
        <v>0</v>
      </c>
      <c r="AC77" s="22">
        <v>164476447</v>
      </c>
      <c r="AD77" s="22">
        <v>4582302</v>
      </c>
      <c r="AE77" s="22">
        <v>7660077</v>
      </c>
      <c r="AF77" s="22">
        <v>0</v>
      </c>
      <c r="AG77" s="22">
        <v>2284367</v>
      </c>
      <c r="AH77" s="22">
        <v>5396676</v>
      </c>
      <c r="AI77" s="22">
        <v>184399869</v>
      </c>
      <c r="AJ77" s="22">
        <v>315645359</v>
      </c>
      <c r="AK77" s="22">
        <v>13931548</v>
      </c>
      <c r="AL77" s="22">
        <v>301713811</v>
      </c>
    </row>
    <row r="78" spans="1:3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106464299</v>
      </c>
      <c r="F78" s="22">
        <v>0</v>
      </c>
      <c r="G78" s="22">
        <v>8155312</v>
      </c>
      <c r="H78" s="22">
        <v>3623199</v>
      </c>
      <c r="I78" s="22">
        <v>0</v>
      </c>
      <c r="J78" s="22">
        <v>501671</v>
      </c>
      <c r="K78" s="22">
        <v>0</v>
      </c>
      <c r="L78" s="22">
        <v>0</v>
      </c>
      <c r="M78" s="22">
        <v>118744481</v>
      </c>
      <c r="N78" s="22">
        <v>927732</v>
      </c>
      <c r="O78" s="22">
        <v>12638130</v>
      </c>
      <c r="P78" s="22">
        <v>17731234</v>
      </c>
      <c r="Q78" s="22">
        <v>50642879</v>
      </c>
      <c r="R78" s="22">
        <v>1987473</v>
      </c>
      <c r="S78" s="22">
        <v>7848998</v>
      </c>
      <c r="T78" s="22">
        <v>210520927</v>
      </c>
      <c r="U78" s="22">
        <v>59095333</v>
      </c>
      <c r="V78" s="22">
        <v>0</v>
      </c>
      <c r="W78" s="22">
        <v>3297111</v>
      </c>
      <c r="X78" s="22">
        <v>1041234</v>
      </c>
      <c r="Y78" s="22">
        <v>0</v>
      </c>
      <c r="Z78" s="22">
        <v>256017</v>
      </c>
      <c r="AA78" s="22">
        <v>0</v>
      </c>
      <c r="AB78" s="22">
        <v>0</v>
      </c>
      <c r="AC78" s="22">
        <v>63689695</v>
      </c>
      <c r="AD78" s="22">
        <v>1852379</v>
      </c>
      <c r="AE78" s="22">
        <v>9277798</v>
      </c>
      <c r="AF78" s="22">
        <v>0</v>
      </c>
      <c r="AG78" s="22">
        <v>383220</v>
      </c>
      <c r="AH78" s="22">
        <v>5385524</v>
      </c>
      <c r="AI78" s="22">
        <v>80588616</v>
      </c>
      <c r="AJ78" s="22">
        <v>129932311</v>
      </c>
      <c r="AK78" s="22">
        <v>1356427</v>
      </c>
      <c r="AL78" s="22">
        <v>128575884</v>
      </c>
    </row>
    <row r="79" spans="1:3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130174563</v>
      </c>
      <c r="F79" s="22">
        <v>0</v>
      </c>
      <c r="G79" s="22">
        <v>5245036</v>
      </c>
      <c r="H79" s="22">
        <v>8533045</v>
      </c>
      <c r="I79" s="22">
        <v>0</v>
      </c>
      <c r="J79" s="22">
        <v>0</v>
      </c>
      <c r="K79" s="22">
        <v>0</v>
      </c>
      <c r="L79" s="22">
        <v>8239584</v>
      </c>
      <c r="M79" s="22">
        <v>152192228</v>
      </c>
      <c r="N79" s="22">
        <v>154543</v>
      </c>
      <c r="O79" s="22">
        <v>5925361</v>
      </c>
      <c r="P79" s="22">
        <v>12303307</v>
      </c>
      <c r="Q79" s="22">
        <v>3064787</v>
      </c>
      <c r="R79" s="22">
        <v>2303812</v>
      </c>
      <c r="S79" s="22">
        <v>4640939</v>
      </c>
      <c r="T79" s="22">
        <v>180584977</v>
      </c>
      <c r="U79" s="22">
        <v>104888988</v>
      </c>
      <c r="V79" s="22">
        <v>0</v>
      </c>
      <c r="W79" s="22">
        <v>2034197</v>
      </c>
      <c r="X79" s="22">
        <v>1856430</v>
      </c>
      <c r="Y79" s="22">
        <v>0</v>
      </c>
      <c r="Z79" s="22">
        <v>0</v>
      </c>
      <c r="AA79" s="22">
        <v>0</v>
      </c>
      <c r="AB79" s="22">
        <v>4023032</v>
      </c>
      <c r="AC79" s="22">
        <v>112802647</v>
      </c>
      <c r="AD79" s="22">
        <v>2535437</v>
      </c>
      <c r="AE79" s="22">
        <v>6527683</v>
      </c>
      <c r="AF79" s="22">
        <v>0</v>
      </c>
      <c r="AG79" s="22">
        <v>1022271</v>
      </c>
      <c r="AH79" s="22">
        <v>2701542</v>
      </c>
      <c r="AI79" s="22">
        <v>125589580</v>
      </c>
      <c r="AJ79" s="22">
        <v>54995397</v>
      </c>
      <c r="AK79" s="22">
        <v>0</v>
      </c>
      <c r="AL79" s="22">
        <v>54995397</v>
      </c>
    </row>
    <row r="80" spans="1:3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79400420</v>
      </c>
      <c r="F80" s="22">
        <v>0</v>
      </c>
      <c r="G80" s="22">
        <v>2241488</v>
      </c>
      <c r="H80" s="22">
        <v>3016881</v>
      </c>
      <c r="I80" s="22">
        <v>0</v>
      </c>
      <c r="J80" s="22">
        <v>0</v>
      </c>
      <c r="K80" s="22">
        <v>0</v>
      </c>
      <c r="L80" s="22">
        <v>11135316</v>
      </c>
      <c r="M80" s="22">
        <v>95794105</v>
      </c>
      <c r="N80" s="22">
        <v>0</v>
      </c>
      <c r="O80" s="22">
        <v>5452076</v>
      </c>
      <c r="P80" s="22">
        <v>19543826</v>
      </c>
      <c r="Q80" s="22">
        <v>2687938</v>
      </c>
      <c r="R80" s="22">
        <v>272038</v>
      </c>
      <c r="S80" s="22">
        <v>5266675</v>
      </c>
      <c r="T80" s="22">
        <v>129016658</v>
      </c>
      <c r="U80" s="22">
        <v>53817353</v>
      </c>
      <c r="V80" s="22">
        <v>0</v>
      </c>
      <c r="W80" s="22">
        <v>1165158</v>
      </c>
      <c r="X80" s="22">
        <v>996385</v>
      </c>
      <c r="Y80" s="22">
        <v>0</v>
      </c>
      <c r="Z80" s="22">
        <v>0</v>
      </c>
      <c r="AA80" s="22">
        <v>0</v>
      </c>
      <c r="AB80" s="22">
        <v>4892613</v>
      </c>
      <c r="AC80" s="22">
        <v>60871509</v>
      </c>
      <c r="AD80" s="22">
        <v>2520128</v>
      </c>
      <c r="AE80" s="22">
        <v>10324438</v>
      </c>
      <c r="AF80" s="22">
        <v>0</v>
      </c>
      <c r="AG80" s="22">
        <v>127162</v>
      </c>
      <c r="AH80" s="22">
        <v>3289311</v>
      </c>
      <c r="AI80" s="22">
        <v>77132548</v>
      </c>
      <c r="AJ80" s="22">
        <v>51884110</v>
      </c>
      <c r="AK80" s="22">
        <v>0</v>
      </c>
      <c r="AL80" s="22">
        <v>51884110</v>
      </c>
    </row>
    <row r="81" spans="1:3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521260182</v>
      </c>
      <c r="F81" s="22">
        <v>0</v>
      </c>
      <c r="G81" s="22">
        <v>0</v>
      </c>
      <c r="H81" s="22">
        <v>12871963</v>
      </c>
      <c r="I81" s="22">
        <v>0</v>
      </c>
      <c r="J81" s="22">
        <v>863518</v>
      </c>
      <c r="K81" s="22">
        <v>0</v>
      </c>
      <c r="L81" s="22">
        <v>50125315</v>
      </c>
      <c r="M81" s="22">
        <v>585120978</v>
      </c>
      <c r="N81" s="22">
        <v>433629</v>
      </c>
      <c r="O81" s="22">
        <v>8972675</v>
      </c>
      <c r="P81" s="22">
        <v>32706789</v>
      </c>
      <c r="Q81" s="22">
        <v>7174729</v>
      </c>
      <c r="R81" s="22">
        <v>90251</v>
      </c>
      <c r="S81" s="22">
        <v>9818923</v>
      </c>
      <c r="T81" s="22">
        <v>644317974</v>
      </c>
      <c r="U81" s="22">
        <v>345841452</v>
      </c>
      <c r="V81" s="22">
        <v>0</v>
      </c>
      <c r="W81" s="22">
        <v>0</v>
      </c>
      <c r="X81" s="22">
        <v>3692688</v>
      </c>
      <c r="Y81" s="22">
        <v>0</v>
      </c>
      <c r="Z81" s="22">
        <v>373699</v>
      </c>
      <c r="AA81" s="22">
        <v>0</v>
      </c>
      <c r="AB81" s="22">
        <v>23203270</v>
      </c>
      <c r="AC81" s="22">
        <v>373111109</v>
      </c>
      <c r="AD81" s="22">
        <v>3512186</v>
      </c>
      <c r="AE81" s="22">
        <v>17023957</v>
      </c>
      <c r="AF81" s="22">
        <v>0</v>
      </c>
      <c r="AG81" s="22">
        <v>36714</v>
      </c>
      <c r="AH81" s="22">
        <v>5763946</v>
      </c>
      <c r="AI81" s="22">
        <v>399447912</v>
      </c>
      <c r="AJ81" s="22">
        <v>244870062</v>
      </c>
      <c r="AK81" s="22">
        <v>6681757</v>
      </c>
      <c r="AL81" s="22">
        <v>238188305</v>
      </c>
    </row>
    <row r="82" spans="1:3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161387410</v>
      </c>
      <c r="F82" s="22">
        <v>0</v>
      </c>
      <c r="G82" s="22">
        <v>963796</v>
      </c>
      <c r="H82" s="22">
        <v>0</v>
      </c>
      <c r="I82" s="22">
        <v>0</v>
      </c>
      <c r="J82" s="22">
        <v>317986</v>
      </c>
      <c r="K82" s="22">
        <v>0</v>
      </c>
      <c r="L82" s="22">
        <v>0</v>
      </c>
      <c r="M82" s="22">
        <v>162669192</v>
      </c>
      <c r="N82" s="22">
        <v>1976998</v>
      </c>
      <c r="O82" s="22">
        <v>11616103</v>
      </c>
      <c r="P82" s="22">
        <v>19242447</v>
      </c>
      <c r="Q82" s="22">
        <v>5744547</v>
      </c>
      <c r="R82" s="22">
        <v>1750844</v>
      </c>
      <c r="S82" s="22">
        <v>6796267</v>
      </c>
      <c r="T82" s="22">
        <v>209796398</v>
      </c>
      <c r="U82" s="22">
        <v>80671215</v>
      </c>
      <c r="V82" s="22">
        <v>0</v>
      </c>
      <c r="W82" s="22">
        <v>243531</v>
      </c>
      <c r="X82" s="22">
        <v>0</v>
      </c>
      <c r="Y82" s="22">
        <v>0</v>
      </c>
      <c r="Z82" s="22">
        <v>91466</v>
      </c>
      <c r="AA82" s="22">
        <v>0</v>
      </c>
      <c r="AB82" s="22">
        <v>0</v>
      </c>
      <c r="AC82" s="22">
        <v>81006212</v>
      </c>
      <c r="AD82" s="22">
        <v>4289670</v>
      </c>
      <c r="AE82" s="22">
        <v>12619188</v>
      </c>
      <c r="AF82" s="22">
        <v>0</v>
      </c>
      <c r="AG82" s="22">
        <v>380199</v>
      </c>
      <c r="AH82" s="22">
        <v>4396395</v>
      </c>
      <c r="AI82" s="22">
        <v>102691664</v>
      </c>
      <c r="AJ82" s="22">
        <v>107104734</v>
      </c>
      <c r="AK82" s="22">
        <v>0</v>
      </c>
      <c r="AL82" s="22">
        <v>107104734</v>
      </c>
    </row>
    <row r="83" spans="1:3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521492204</v>
      </c>
      <c r="F83" s="22">
        <v>0</v>
      </c>
      <c r="G83" s="22">
        <v>1855998</v>
      </c>
      <c r="H83" s="22">
        <v>1650184</v>
      </c>
      <c r="I83" s="22">
        <v>0</v>
      </c>
      <c r="J83" s="22">
        <v>0</v>
      </c>
      <c r="K83" s="22">
        <v>0</v>
      </c>
      <c r="L83" s="22">
        <v>0</v>
      </c>
      <c r="M83" s="22">
        <v>524998386</v>
      </c>
      <c r="N83" s="22">
        <v>99734</v>
      </c>
      <c r="O83" s="22">
        <v>3359611</v>
      </c>
      <c r="P83" s="22">
        <v>18794885</v>
      </c>
      <c r="Q83" s="22">
        <v>3294747</v>
      </c>
      <c r="R83" s="22">
        <v>1916454</v>
      </c>
      <c r="S83" s="22">
        <v>6329444</v>
      </c>
      <c r="T83" s="22">
        <v>558793261</v>
      </c>
      <c r="U83" s="22">
        <v>284914041</v>
      </c>
      <c r="V83" s="22">
        <v>0</v>
      </c>
      <c r="W83" s="22">
        <v>860795</v>
      </c>
      <c r="X83" s="22">
        <v>816886</v>
      </c>
      <c r="Y83" s="22">
        <v>0</v>
      </c>
      <c r="Z83" s="22">
        <v>0</v>
      </c>
      <c r="AA83" s="22">
        <v>0</v>
      </c>
      <c r="AB83" s="22">
        <v>0</v>
      </c>
      <c r="AC83" s="22">
        <v>286591722</v>
      </c>
      <c r="AD83" s="22">
        <v>1388053</v>
      </c>
      <c r="AE83" s="22">
        <v>7103822</v>
      </c>
      <c r="AF83" s="22">
        <v>0</v>
      </c>
      <c r="AG83" s="22">
        <v>948458</v>
      </c>
      <c r="AH83" s="22">
        <v>3475573</v>
      </c>
      <c r="AI83" s="22">
        <v>299507628</v>
      </c>
      <c r="AJ83" s="22">
        <v>259285633</v>
      </c>
      <c r="AK83" s="22">
        <v>0</v>
      </c>
      <c r="AL83" s="22">
        <v>259285633</v>
      </c>
    </row>
    <row r="84" spans="1:3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51350301</v>
      </c>
      <c r="F84" s="22">
        <v>0</v>
      </c>
      <c r="G84" s="22">
        <v>5263022</v>
      </c>
      <c r="H84" s="22">
        <v>49596</v>
      </c>
      <c r="I84" s="22">
        <v>0</v>
      </c>
      <c r="J84" s="22">
        <v>0</v>
      </c>
      <c r="K84" s="22">
        <v>36430</v>
      </c>
      <c r="L84" s="22">
        <v>0</v>
      </c>
      <c r="M84" s="22">
        <v>56699349</v>
      </c>
      <c r="N84" s="22">
        <v>302071</v>
      </c>
      <c r="O84" s="22">
        <v>4670809</v>
      </c>
      <c r="P84" s="22">
        <v>10872500</v>
      </c>
      <c r="Q84" s="22">
        <v>3740312</v>
      </c>
      <c r="R84" s="22">
        <v>1212840</v>
      </c>
      <c r="S84" s="22">
        <v>5147078</v>
      </c>
      <c r="T84" s="22">
        <v>82644959</v>
      </c>
      <c r="U84" s="22">
        <v>34547134</v>
      </c>
      <c r="V84" s="22">
        <v>0</v>
      </c>
      <c r="W84" s="22">
        <v>786417</v>
      </c>
      <c r="X84" s="22">
        <v>9368</v>
      </c>
      <c r="Y84" s="22">
        <v>0</v>
      </c>
      <c r="Z84" s="22">
        <v>0</v>
      </c>
      <c r="AA84" s="22">
        <v>34788</v>
      </c>
      <c r="AB84" s="22">
        <v>0</v>
      </c>
      <c r="AC84" s="22">
        <v>35377707</v>
      </c>
      <c r="AD84" s="22">
        <v>1401795</v>
      </c>
      <c r="AE84" s="22">
        <v>6287483</v>
      </c>
      <c r="AF84" s="22">
        <v>0</v>
      </c>
      <c r="AG84" s="22">
        <v>730719</v>
      </c>
      <c r="AH84" s="22">
        <v>4094847</v>
      </c>
      <c r="AI84" s="22">
        <v>47892551</v>
      </c>
      <c r="AJ84" s="22">
        <v>34752408</v>
      </c>
      <c r="AK84" s="22">
        <v>650000</v>
      </c>
      <c r="AL84" s="22">
        <v>34102408</v>
      </c>
    </row>
    <row r="85" spans="1:3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123709229</v>
      </c>
      <c r="F85" s="22">
        <v>0</v>
      </c>
      <c r="G85" s="22">
        <v>6875671</v>
      </c>
      <c r="H85" s="22">
        <v>3815504</v>
      </c>
      <c r="I85" s="22">
        <v>0</v>
      </c>
      <c r="J85" s="22">
        <v>0</v>
      </c>
      <c r="K85" s="22">
        <v>0</v>
      </c>
      <c r="L85" s="22">
        <v>0</v>
      </c>
      <c r="M85" s="22">
        <v>134400404</v>
      </c>
      <c r="N85" s="22">
        <v>0</v>
      </c>
      <c r="O85" s="22">
        <v>4365031</v>
      </c>
      <c r="P85" s="22">
        <v>10555055</v>
      </c>
      <c r="Q85" s="22">
        <v>2192928</v>
      </c>
      <c r="R85" s="22">
        <v>0</v>
      </c>
      <c r="S85" s="22">
        <v>4230267</v>
      </c>
      <c r="T85" s="22">
        <v>155743685</v>
      </c>
      <c r="U85" s="22">
        <v>110197471</v>
      </c>
      <c r="V85" s="22">
        <v>0</v>
      </c>
      <c r="W85" s="22">
        <v>2769692</v>
      </c>
      <c r="X85" s="22">
        <v>1806606</v>
      </c>
      <c r="Y85" s="22">
        <v>0</v>
      </c>
      <c r="Z85" s="22">
        <v>0</v>
      </c>
      <c r="AA85" s="22">
        <v>0</v>
      </c>
      <c r="AB85" s="22">
        <v>0</v>
      </c>
      <c r="AC85" s="22">
        <v>114773769</v>
      </c>
      <c r="AD85" s="22">
        <v>1049369</v>
      </c>
      <c r="AE85" s="22">
        <v>4347152</v>
      </c>
      <c r="AF85" s="22">
        <v>0</v>
      </c>
      <c r="AG85" s="22">
        <v>0</v>
      </c>
      <c r="AH85" s="22">
        <v>1737969</v>
      </c>
      <c r="AI85" s="22">
        <v>121908259</v>
      </c>
      <c r="AJ85" s="22">
        <v>33835426</v>
      </c>
      <c r="AK85" s="22">
        <v>2773900</v>
      </c>
      <c r="AL85" s="22">
        <v>31061526</v>
      </c>
    </row>
    <row r="86" spans="1:3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159297733</v>
      </c>
      <c r="F86" s="22">
        <v>0</v>
      </c>
      <c r="G86" s="22">
        <v>6231455</v>
      </c>
      <c r="H86" s="22">
        <v>23958571</v>
      </c>
      <c r="I86" s="22">
        <v>0</v>
      </c>
      <c r="J86" s="22">
        <v>0</v>
      </c>
      <c r="K86" s="22">
        <v>0</v>
      </c>
      <c r="L86" s="22">
        <v>0</v>
      </c>
      <c r="M86" s="22">
        <v>189487759</v>
      </c>
      <c r="N86" s="22">
        <v>1383526</v>
      </c>
      <c r="O86" s="22">
        <v>10382641</v>
      </c>
      <c r="P86" s="22">
        <v>14691680</v>
      </c>
      <c r="Q86" s="22">
        <v>3822852</v>
      </c>
      <c r="R86" s="22">
        <v>0</v>
      </c>
      <c r="S86" s="22">
        <v>11371551</v>
      </c>
      <c r="T86" s="22">
        <v>231140009</v>
      </c>
      <c r="U86" s="22">
        <v>106249381</v>
      </c>
      <c r="V86" s="22">
        <v>0</v>
      </c>
      <c r="W86" s="22">
        <v>1729684</v>
      </c>
      <c r="X86" s="22">
        <v>5697478</v>
      </c>
      <c r="Y86" s="22">
        <v>0</v>
      </c>
      <c r="Z86" s="22">
        <v>0</v>
      </c>
      <c r="AA86" s="22">
        <v>0</v>
      </c>
      <c r="AB86" s="22">
        <v>0</v>
      </c>
      <c r="AC86" s="22">
        <v>113676543</v>
      </c>
      <c r="AD86" s="22">
        <v>4148457</v>
      </c>
      <c r="AE86" s="22">
        <v>8254258</v>
      </c>
      <c r="AF86" s="22">
        <v>0</v>
      </c>
      <c r="AG86" s="22">
        <v>0</v>
      </c>
      <c r="AH86" s="22">
        <v>5143662</v>
      </c>
      <c r="AI86" s="22">
        <v>131222920</v>
      </c>
      <c r="AJ86" s="22">
        <v>99917089</v>
      </c>
      <c r="AK86" s="22">
        <v>0</v>
      </c>
      <c r="AL86" s="22">
        <v>99917089</v>
      </c>
    </row>
    <row r="87" spans="1:3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523746599</v>
      </c>
      <c r="F87" s="22">
        <v>0</v>
      </c>
      <c r="G87" s="22">
        <v>24941460</v>
      </c>
      <c r="H87" s="22">
        <v>17757039</v>
      </c>
      <c r="I87" s="22">
        <v>0</v>
      </c>
      <c r="J87" s="22">
        <v>0</v>
      </c>
      <c r="K87" s="22">
        <v>0</v>
      </c>
      <c r="L87" s="22">
        <v>0</v>
      </c>
      <c r="M87" s="22">
        <v>566445098</v>
      </c>
      <c r="N87" s="22">
        <v>1805365</v>
      </c>
      <c r="O87" s="22">
        <v>22818916</v>
      </c>
      <c r="P87" s="22">
        <v>29282949</v>
      </c>
      <c r="Q87" s="22">
        <v>17888687</v>
      </c>
      <c r="R87" s="22">
        <v>4708007</v>
      </c>
      <c r="S87" s="22">
        <v>14020790</v>
      </c>
      <c r="T87" s="22">
        <v>656969812</v>
      </c>
      <c r="U87" s="22">
        <v>383778929</v>
      </c>
      <c r="V87" s="22">
        <v>0</v>
      </c>
      <c r="W87" s="22">
        <v>8846065</v>
      </c>
      <c r="X87" s="22">
        <v>4739181</v>
      </c>
      <c r="Y87" s="22">
        <v>0</v>
      </c>
      <c r="Z87" s="22">
        <v>0</v>
      </c>
      <c r="AA87" s="22">
        <v>0</v>
      </c>
      <c r="AB87" s="22">
        <v>0</v>
      </c>
      <c r="AC87" s="22">
        <v>397364175</v>
      </c>
      <c r="AD87" s="22">
        <v>4637523</v>
      </c>
      <c r="AE87" s="22">
        <v>15152743</v>
      </c>
      <c r="AF87" s="22">
        <v>0</v>
      </c>
      <c r="AG87" s="22">
        <v>2186431</v>
      </c>
      <c r="AH87" s="22">
        <v>7432227</v>
      </c>
      <c r="AI87" s="22">
        <v>426773099</v>
      </c>
      <c r="AJ87" s="22">
        <v>230196713</v>
      </c>
      <c r="AK87" s="22">
        <v>232460</v>
      </c>
      <c r="AL87" s="22">
        <v>229964253</v>
      </c>
    </row>
    <row r="88" spans="1:3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220490792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220490792</v>
      </c>
      <c r="N88" s="22">
        <v>1424932</v>
      </c>
      <c r="O88" s="22">
        <v>12241635</v>
      </c>
      <c r="P88" s="22">
        <v>17204888</v>
      </c>
      <c r="Q88" s="22">
        <v>6742413</v>
      </c>
      <c r="R88" s="22">
        <v>619075</v>
      </c>
      <c r="S88" s="22">
        <v>6557772</v>
      </c>
      <c r="T88" s="22">
        <v>265281507</v>
      </c>
      <c r="U88" s="22">
        <v>161283571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161283571</v>
      </c>
      <c r="AD88" s="22">
        <v>2961622</v>
      </c>
      <c r="AE88" s="22">
        <v>8670511</v>
      </c>
      <c r="AF88" s="22">
        <v>0</v>
      </c>
      <c r="AG88" s="22">
        <v>209598</v>
      </c>
      <c r="AH88" s="22">
        <v>3546353</v>
      </c>
      <c r="AI88" s="22">
        <v>176671655</v>
      </c>
      <c r="AJ88" s="22">
        <v>88609852</v>
      </c>
      <c r="AK88" s="22">
        <v>363103</v>
      </c>
      <c r="AL88" s="22">
        <v>88246749</v>
      </c>
    </row>
    <row r="89" spans="1:3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242510438</v>
      </c>
      <c r="F89" s="22">
        <v>0</v>
      </c>
      <c r="G89" s="22">
        <v>13989210</v>
      </c>
      <c r="H89" s="22">
        <v>3502554</v>
      </c>
      <c r="I89" s="22">
        <v>0</v>
      </c>
      <c r="J89" s="22">
        <v>7710</v>
      </c>
      <c r="K89" s="22">
        <v>59944</v>
      </c>
      <c r="L89" s="22">
        <v>0</v>
      </c>
      <c r="M89" s="22">
        <v>260069856</v>
      </c>
      <c r="N89" s="22">
        <v>0</v>
      </c>
      <c r="O89" s="22">
        <v>13022187</v>
      </c>
      <c r="P89" s="22">
        <v>7987452</v>
      </c>
      <c r="Q89" s="22">
        <v>2912470</v>
      </c>
      <c r="R89" s="22">
        <v>4638500</v>
      </c>
      <c r="S89" s="22">
        <v>6502061</v>
      </c>
      <c r="T89" s="22">
        <v>295132526</v>
      </c>
      <c r="U89" s="22">
        <v>193268754</v>
      </c>
      <c r="V89" s="22">
        <v>0</v>
      </c>
      <c r="W89" s="22">
        <v>3093055</v>
      </c>
      <c r="X89" s="22">
        <v>1533282</v>
      </c>
      <c r="Y89" s="22">
        <v>0</v>
      </c>
      <c r="Z89" s="22">
        <v>6898</v>
      </c>
      <c r="AA89" s="22">
        <v>59944</v>
      </c>
      <c r="AB89" s="22">
        <v>0</v>
      </c>
      <c r="AC89" s="22">
        <v>197961933</v>
      </c>
      <c r="AD89" s="22">
        <v>3394672</v>
      </c>
      <c r="AE89" s="22">
        <v>4529820</v>
      </c>
      <c r="AF89" s="22">
        <v>0</v>
      </c>
      <c r="AG89" s="22">
        <v>1461925</v>
      </c>
      <c r="AH89" s="22">
        <v>3434552</v>
      </c>
      <c r="AI89" s="22">
        <v>210782902</v>
      </c>
      <c r="AJ89" s="22">
        <v>84349624</v>
      </c>
      <c r="AK89" s="22">
        <v>5846426</v>
      </c>
      <c r="AL89" s="22">
        <v>78503198</v>
      </c>
    </row>
    <row r="90" spans="1:3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1128377004</v>
      </c>
      <c r="F90" s="22">
        <v>0</v>
      </c>
      <c r="G90" s="22">
        <v>24153540</v>
      </c>
      <c r="H90" s="22">
        <v>15372473</v>
      </c>
      <c r="I90" s="22">
        <v>2779900</v>
      </c>
      <c r="J90" s="22">
        <v>0</v>
      </c>
      <c r="K90" s="22">
        <v>0</v>
      </c>
      <c r="L90" s="22">
        <v>0</v>
      </c>
      <c r="M90" s="22">
        <v>1170682917</v>
      </c>
      <c r="N90" s="22">
        <v>17049493</v>
      </c>
      <c r="O90" s="22">
        <v>60702224</v>
      </c>
      <c r="P90" s="22">
        <v>17396038</v>
      </c>
      <c r="Q90" s="22">
        <v>8504152</v>
      </c>
      <c r="R90" s="22">
        <v>11997784</v>
      </c>
      <c r="S90" s="22">
        <v>12998370</v>
      </c>
      <c r="T90" s="22">
        <v>1299330978</v>
      </c>
      <c r="U90" s="22">
        <v>962914903</v>
      </c>
      <c r="V90" s="22">
        <v>0</v>
      </c>
      <c r="W90" s="22">
        <v>7624299</v>
      </c>
      <c r="X90" s="22">
        <v>4335214</v>
      </c>
      <c r="Y90" s="22">
        <v>175120</v>
      </c>
      <c r="Z90" s="22">
        <v>0</v>
      </c>
      <c r="AA90" s="22">
        <v>0</v>
      </c>
      <c r="AB90" s="22">
        <v>0</v>
      </c>
      <c r="AC90" s="22">
        <v>975049536</v>
      </c>
      <c r="AD90" s="22">
        <v>10627579</v>
      </c>
      <c r="AE90" s="22">
        <v>6625058</v>
      </c>
      <c r="AF90" s="22">
        <v>0</v>
      </c>
      <c r="AG90" s="22">
        <v>5902129</v>
      </c>
      <c r="AH90" s="22">
        <v>6029233</v>
      </c>
      <c r="AI90" s="22">
        <v>1004233535</v>
      </c>
      <c r="AJ90" s="22">
        <v>295097443</v>
      </c>
      <c r="AK90" s="22">
        <v>-286166</v>
      </c>
      <c r="AL90" s="22">
        <v>295383609</v>
      </c>
    </row>
    <row r="91" spans="1:3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17809981</v>
      </c>
      <c r="F91" s="22">
        <v>0</v>
      </c>
      <c r="G91" s="22">
        <v>17575032</v>
      </c>
      <c r="H91" s="22">
        <v>0</v>
      </c>
      <c r="I91" s="22">
        <v>1021715</v>
      </c>
      <c r="J91" s="22">
        <v>0</v>
      </c>
      <c r="K91" s="22">
        <v>0</v>
      </c>
      <c r="L91" s="22">
        <v>0</v>
      </c>
      <c r="M91" s="22">
        <v>36406728</v>
      </c>
      <c r="N91" s="22">
        <v>0</v>
      </c>
      <c r="O91" s="22">
        <v>19898225</v>
      </c>
      <c r="P91" s="22">
        <v>5017223</v>
      </c>
      <c r="Q91" s="22">
        <v>2278204</v>
      </c>
      <c r="R91" s="22">
        <v>978021</v>
      </c>
      <c r="S91" s="22">
        <v>1641011</v>
      </c>
      <c r="T91" s="22">
        <v>66219412</v>
      </c>
      <c r="U91" s="22">
        <v>12425404</v>
      </c>
      <c r="V91" s="22">
        <v>0</v>
      </c>
      <c r="W91" s="22">
        <v>5400720</v>
      </c>
      <c r="X91" s="22">
        <v>0</v>
      </c>
      <c r="Y91" s="22">
        <v>474352</v>
      </c>
      <c r="Z91" s="22">
        <v>0</v>
      </c>
      <c r="AA91" s="22">
        <v>0</v>
      </c>
      <c r="AB91" s="22">
        <v>0</v>
      </c>
      <c r="AC91" s="22">
        <v>18300476</v>
      </c>
      <c r="AD91" s="22">
        <v>7752456</v>
      </c>
      <c r="AE91" s="22">
        <v>2485817</v>
      </c>
      <c r="AF91" s="22">
        <v>0</v>
      </c>
      <c r="AG91" s="22">
        <v>142408</v>
      </c>
      <c r="AH91" s="22">
        <v>915460</v>
      </c>
      <c r="AI91" s="22">
        <v>29596617</v>
      </c>
      <c r="AJ91" s="22">
        <v>36622795</v>
      </c>
      <c r="AK91" s="22">
        <v>5141752</v>
      </c>
      <c r="AL91" s="22">
        <v>31481043</v>
      </c>
    </row>
    <row r="92" spans="1:3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61543806</v>
      </c>
      <c r="F92" s="22">
        <v>0</v>
      </c>
      <c r="G92" s="22">
        <v>34062077</v>
      </c>
      <c r="H92" s="22">
        <v>23615733</v>
      </c>
      <c r="I92" s="22">
        <v>8214777</v>
      </c>
      <c r="J92" s="22">
        <v>0</v>
      </c>
      <c r="K92" s="22">
        <v>0</v>
      </c>
      <c r="L92" s="22">
        <v>271880</v>
      </c>
      <c r="M92" s="22">
        <v>127708273</v>
      </c>
      <c r="N92" s="22">
        <v>8036543</v>
      </c>
      <c r="O92" s="22">
        <v>72939169</v>
      </c>
      <c r="P92" s="22">
        <v>77127965</v>
      </c>
      <c r="Q92" s="22">
        <v>42378825</v>
      </c>
      <c r="R92" s="22">
        <v>25434561</v>
      </c>
      <c r="S92" s="22">
        <v>9799931</v>
      </c>
      <c r="T92" s="22">
        <v>363425267</v>
      </c>
      <c r="U92" s="22">
        <v>33847653</v>
      </c>
      <c r="V92" s="22">
        <v>0</v>
      </c>
      <c r="W92" s="22">
        <v>14816553</v>
      </c>
      <c r="X92" s="22">
        <v>7479746</v>
      </c>
      <c r="Y92" s="22">
        <v>1843424</v>
      </c>
      <c r="Z92" s="22">
        <v>0</v>
      </c>
      <c r="AA92" s="22">
        <v>0</v>
      </c>
      <c r="AB92" s="22">
        <v>4531</v>
      </c>
      <c r="AC92" s="22">
        <v>57991907</v>
      </c>
      <c r="AD92" s="22">
        <v>18565963</v>
      </c>
      <c r="AE92" s="22">
        <v>33637954</v>
      </c>
      <c r="AF92" s="22">
        <v>0</v>
      </c>
      <c r="AG92" s="22">
        <v>10937858</v>
      </c>
      <c r="AH92" s="22">
        <v>3873926</v>
      </c>
      <c r="AI92" s="22">
        <v>125007608</v>
      </c>
      <c r="AJ92" s="22">
        <v>238417659</v>
      </c>
      <c r="AK92" s="22">
        <v>26523378</v>
      </c>
      <c r="AL92" s="22">
        <v>211894281</v>
      </c>
    </row>
    <row r="93" spans="1:3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44717027</v>
      </c>
      <c r="F93" s="22">
        <v>0</v>
      </c>
      <c r="G93" s="22">
        <v>12168859</v>
      </c>
      <c r="H93" s="22">
        <v>14639903</v>
      </c>
      <c r="I93" s="22">
        <v>6445069</v>
      </c>
      <c r="J93" s="22">
        <v>0</v>
      </c>
      <c r="K93" s="22">
        <v>0</v>
      </c>
      <c r="L93" s="22">
        <v>0</v>
      </c>
      <c r="M93" s="22">
        <v>77970858</v>
      </c>
      <c r="N93" s="22">
        <v>525416</v>
      </c>
      <c r="O93" s="22">
        <v>27569967</v>
      </c>
      <c r="P93" s="22">
        <v>8028452</v>
      </c>
      <c r="Q93" s="22">
        <v>1389709</v>
      </c>
      <c r="R93" s="22">
        <v>1831574</v>
      </c>
      <c r="S93" s="22">
        <v>3863159</v>
      </c>
      <c r="T93" s="22">
        <v>121179135</v>
      </c>
      <c r="U93" s="22">
        <v>23143423</v>
      </c>
      <c r="V93" s="22">
        <v>0</v>
      </c>
      <c r="W93" s="22">
        <v>6736109</v>
      </c>
      <c r="X93" s="22">
        <v>8915448</v>
      </c>
      <c r="Y93" s="22">
        <v>5099129</v>
      </c>
      <c r="Z93" s="22">
        <v>0</v>
      </c>
      <c r="AA93" s="22">
        <v>0</v>
      </c>
      <c r="AB93" s="22">
        <v>0</v>
      </c>
      <c r="AC93" s="22">
        <v>43894109</v>
      </c>
      <c r="AD93" s="22">
        <v>5935147</v>
      </c>
      <c r="AE93" s="22">
        <v>3482563</v>
      </c>
      <c r="AF93" s="22">
        <v>0</v>
      </c>
      <c r="AG93" s="22">
        <v>1173609</v>
      </c>
      <c r="AH93" s="22">
        <v>1546155</v>
      </c>
      <c r="AI93" s="22">
        <v>56031583</v>
      </c>
      <c r="AJ93" s="22">
        <v>65147552</v>
      </c>
      <c r="AK93" s="22">
        <v>4208507</v>
      </c>
      <c r="AL93" s="22">
        <v>60939045</v>
      </c>
    </row>
    <row r="94" spans="1:3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6311257</v>
      </c>
      <c r="F94" s="22">
        <v>0</v>
      </c>
      <c r="G94" s="22">
        <v>3710080</v>
      </c>
      <c r="H94" s="22">
        <v>5031403</v>
      </c>
      <c r="I94" s="22">
        <v>362785</v>
      </c>
      <c r="J94" s="22">
        <v>0</v>
      </c>
      <c r="K94" s="22">
        <v>0</v>
      </c>
      <c r="L94" s="22">
        <v>0</v>
      </c>
      <c r="M94" s="22">
        <v>15415525</v>
      </c>
      <c r="N94" s="22">
        <v>0</v>
      </c>
      <c r="O94" s="22">
        <v>4194835</v>
      </c>
      <c r="P94" s="22">
        <v>1117543</v>
      </c>
      <c r="Q94" s="22">
        <v>200267</v>
      </c>
      <c r="R94" s="22">
        <v>114510</v>
      </c>
      <c r="S94" s="22">
        <v>205795</v>
      </c>
      <c r="T94" s="22">
        <v>21248475</v>
      </c>
      <c r="U94" s="22">
        <v>4198891</v>
      </c>
      <c r="V94" s="22">
        <v>0</v>
      </c>
      <c r="W94" s="22">
        <v>1341465</v>
      </c>
      <c r="X94" s="22">
        <v>1576994</v>
      </c>
      <c r="Y94" s="22">
        <v>182986</v>
      </c>
      <c r="Z94" s="22">
        <v>0</v>
      </c>
      <c r="AA94" s="22">
        <v>0</v>
      </c>
      <c r="AB94" s="22">
        <v>0</v>
      </c>
      <c r="AC94" s="22">
        <v>7300336</v>
      </c>
      <c r="AD94" s="22">
        <v>1330303</v>
      </c>
      <c r="AE94" s="22">
        <v>688036</v>
      </c>
      <c r="AF94" s="22">
        <v>0</v>
      </c>
      <c r="AG94" s="22">
        <v>45108</v>
      </c>
      <c r="AH94" s="22">
        <v>111095</v>
      </c>
      <c r="AI94" s="22">
        <v>9474878</v>
      </c>
      <c r="AJ94" s="22">
        <v>11773597</v>
      </c>
      <c r="AK94" s="22">
        <v>0</v>
      </c>
      <c r="AL94" s="22">
        <v>11773597</v>
      </c>
    </row>
    <row r="95" spans="1:3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6764865</v>
      </c>
      <c r="F95" s="22">
        <v>0</v>
      </c>
      <c r="G95" s="22">
        <v>6904595</v>
      </c>
      <c r="H95" s="22">
        <v>2238814</v>
      </c>
      <c r="I95" s="22">
        <v>64628</v>
      </c>
      <c r="J95" s="22">
        <v>0</v>
      </c>
      <c r="K95" s="22">
        <v>0</v>
      </c>
      <c r="L95" s="22">
        <v>0</v>
      </c>
      <c r="M95" s="22">
        <v>15972902</v>
      </c>
      <c r="N95" s="22">
        <v>4968247</v>
      </c>
      <c r="O95" s="22">
        <v>5464517</v>
      </c>
      <c r="P95" s="22">
        <v>718009</v>
      </c>
      <c r="Q95" s="22">
        <v>385357</v>
      </c>
      <c r="R95" s="22">
        <v>363358</v>
      </c>
      <c r="S95" s="22">
        <v>484753</v>
      </c>
      <c r="T95" s="22">
        <v>28357143</v>
      </c>
      <c r="U95" s="22">
        <v>5763734</v>
      </c>
      <c r="V95" s="22">
        <v>0</v>
      </c>
      <c r="W95" s="22">
        <v>3565806</v>
      </c>
      <c r="X95" s="22">
        <v>731447</v>
      </c>
      <c r="Y95" s="22">
        <v>3878</v>
      </c>
      <c r="Z95" s="22">
        <v>0</v>
      </c>
      <c r="AA95" s="22">
        <v>0</v>
      </c>
      <c r="AB95" s="22">
        <v>0</v>
      </c>
      <c r="AC95" s="22">
        <v>10064865</v>
      </c>
      <c r="AD95" s="22">
        <v>2418590</v>
      </c>
      <c r="AE95" s="22">
        <v>458035</v>
      </c>
      <c r="AF95" s="22">
        <v>0</v>
      </c>
      <c r="AG95" s="22">
        <v>218015</v>
      </c>
      <c r="AH95" s="22">
        <v>331533</v>
      </c>
      <c r="AI95" s="22">
        <v>13491038</v>
      </c>
      <c r="AJ95" s="22">
        <v>14866105</v>
      </c>
      <c r="AK95" s="22">
        <v>304862</v>
      </c>
      <c r="AL95" s="22">
        <v>14561243</v>
      </c>
    </row>
    <row r="96" spans="1:3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21083946</v>
      </c>
      <c r="F96" s="22">
        <v>0</v>
      </c>
      <c r="G96" s="22">
        <v>7832362</v>
      </c>
      <c r="H96" s="22">
        <v>7639149</v>
      </c>
      <c r="I96" s="22">
        <v>0</v>
      </c>
      <c r="J96" s="22">
        <v>0</v>
      </c>
      <c r="K96" s="22">
        <v>0</v>
      </c>
      <c r="L96" s="22">
        <v>0</v>
      </c>
      <c r="M96" s="22">
        <v>36555457</v>
      </c>
      <c r="N96" s="22">
        <v>0</v>
      </c>
      <c r="O96" s="22">
        <v>5582693</v>
      </c>
      <c r="P96" s="22">
        <v>2258271</v>
      </c>
      <c r="Q96" s="22">
        <v>1877711</v>
      </c>
      <c r="R96" s="22">
        <v>1137497</v>
      </c>
      <c r="S96" s="22">
        <v>1234150</v>
      </c>
      <c r="T96" s="22">
        <v>48645779</v>
      </c>
      <c r="U96" s="22">
        <v>7134492</v>
      </c>
      <c r="V96" s="22">
        <v>0</v>
      </c>
      <c r="W96" s="22">
        <v>5257677</v>
      </c>
      <c r="X96" s="22">
        <v>840795</v>
      </c>
      <c r="Y96" s="22">
        <v>0</v>
      </c>
      <c r="Z96" s="22">
        <v>0</v>
      </c>
      <c r="AA96" s="22">
        <v>0</v>
      </c>
      <c r="AB96" s="22">
        <v>0</v>
      </c>
      <c r="AC96" s="22">
        <v>13232964</v>
      </c>
      <c r="AD96" s="22">
        <v>2005052</v>
      </c>
      <c r="AE96" s="22">
        <v>1729490</v>
      </c>
      <c r="AF96" s="22">
        <v>0</v>
      </c>
      <c r="AG96" s="22">
        <v>165974</v>
      </c>
      <c r="AH96" s="22">
        <v>702987</v>
      </c>
      <c r="AI96" s="22">
        <v>17836467</v>
      </c>
      <c r="AJ96" s="22">
        <v>30809312</v>
      </c>
      <c r="AK96" s="22">
        <v>7165738</v>
      </c>
      <c r="AL96" s="22">
        <v>23643574</v>
      </c>
    </row>
    <row r="97" spans="1:3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9627418</v>
      </c>
      <c r="F97" s="22">
        <v>0</v>
      </c>
      <c r="G97" s="22">
        <v>4318348</v>
      </c>
      <c r="H97" s="22">
        <v>8491012</v>
      </c>
      <c r="I97" s="22">
        <v>0</v>
      </c>
      <c r="J97" s="22">
        <v>0</v>
      </c>
      <c r="K97" s="22">
        <v>0</v>
      </c>
      <c r="L97" s="22">
        <v>0</v>
      </c>
      <c r="M97" s="22">
        <v>22436778</v>
      </c>
      <c r="N97" s="22">
        <v>0</v>
      </c>
      <c r="O97" s="22">
        <v>3818876</v>
      </c>
      <c r="P97" s="22">
        <v>1125605</v>
      </c>
      <c r="Q97" s="22">
        <v>422061</v>
      </c>
      <c r="R97" s="22">
        <v>0</v>
      </c>
      <c r="S97" s="22">
        <v>713348</v>
      </c>
      <c r="T97" s="22">
        <v>28516668</v>
      </c>
      <c r="U97" s="22">
        <v>3512831</v>
      </c>
      <c r="V97" s="22">
        <v>0</v>
      </c>
      <c r="W97" s="22">
        <v>3111682</v>
      </c>
      <c r="X97" s="22">
        <v>4910829</v>
      </c>
      <c r="Y97" s="22">
        <v>0</v>
      </c>
      <c r="Z97" s="22">
        <v>0</v>
      </c>
      <c r="AA97" s="22">
        <v>0</v>
      </c>
      <c r="AB97" s="22">
        <v>0</v>
      </c>
      <c r="AC97" s="22">
        <v>11535342</v>
      </c>
      <c r="AD97" s="22">
        <v>1504015</v>
      </c>
      <c r="AE97" s="22">
        <v>741112</v>
      </c>
      <c r="AF97" s="22">
        <v>0</v>
      </c>
      <c r="AG97" s="22">
        <v>0</v>
      </c>
      <c r="AH97" s="22">
        <v>429206</v>
      </c>
      <c r="AI97" s="22">
        <v>14209675</v>
      </c>
      <c r="AJ97" s="22">
        <v>14306993</v>
      </c>
      <c r="AK97" s="22">
        <v>292337</v>
      </c>
      <c r="AL97" s="22">
        <v>14014656</v>
      </c>
    </row>
    <row r="98" spans="1:3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92446478</v>
      </c>
      <c r="F98" s="22">
        <v>0</v>
      </c>
      <c r="G98" s="22">
        <v>25596278</v>
      </c>
      <c r="H98" s="22">
        <v>14797417</v>
      </c>
      <c r="I98" s="22">
        <v>7554503</v>
      </c>
      <c r="J98" s="22">
        <v>0</v>
      </c>
      <c r="K98" s="22">
        <v>0</v>
      </c>
      <c r="L98" s="22">
        <v>0</v>
      </c>
      <c r="M98" s="22">
        <v>140394676</v>
      </c>
      <c r="N98" s="22">
        <v>14460680</v>
      </c>
      <c r="O98" s="22">
        <v>75380509</v>
      </c>
      <c r="P98" s="22">
        <v>10149914</v>
      </c>
      <c r="Q98" s="22">
        <v>5780234</v>
      </c>
      <c r="R98" s="22">
        <v>7468557</v>
      </c>
      <c r="S98" s="22">
        <v>3139177</v>
      </c>
      <c r="T98" s="22">
        <v>256773747</v>
      </c>
      <c r="U98" s="22">
        <v>31625061</v>
      </c>
      <c r="V98" s="22">
        <v>0</v>
      </c>
      <c r="W98" s="22">
        <v>8159652</v>
      </c>
      <c r="X98" s="22">
        <v>7365070</v>
      </c>
      <c r="Y98" s="22">
        <v>1655685</v>
      </c>
      <c r="Z98" s="22">
        <v>0</v>
      </c>
      <c r="AA98" s="22">
        <v>0</v>
      </c>
      <c r="AB98" s="22">
        <v>0</v>
      </c>
      <c r="AC98" s="22">
        <v>48805468</v>
      </c>
      <c r="AD98" s="22">
        <v>10128143</v>
      </c>
      <c r="AE98" s="22">
        <v>5355534</v>
      </c>
      <c r="AF98" s="22">
        <v>0</v>
      </c>
      <c r="AG98" s="22">
        <v>2611968</v>
      </c>
      <c r="AH98" s="22">
        <v>1811011</v>
      </c>
      <c r="AI98" s="22">
        <v>68712124</v>
      </c>
      <c r="AJ98" s="22">
        <v>188061623</v>
      </c>
      <c r="AK98" s="22">
        <v>22363756</v>
      </c>
      <c r="AL98" s="22">
        <v>165697867</v>
      </c>
    </row>
    <row r="99" spans="1:3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8556477</v>
      </c>
      <c r="F99" s="22">
        <v>0</v>
      </c>
      <c r="G99" s="22">
        <v>6409632</v>
      </c>
      <c r="H99" s="22">
        <v>4671145</v>
      </c>
      <c r="I99" s="22">
        <v>815072</v>
      </c>
      <c r="J99" s="22">
        <v>0</v>
      </c>
      <c r="K99" s="22">
        <v>1142324</v>
      </c>
      <c r="L99" s="22">
        <v>0</v>
      </c>
      <c r="M99" s="22">
        <v>21594650</v>
      </c>
      <c r="N99" s="22">
        <v>0</v>
      </c>
      <c r="O99" s="22">
        <v>2060767</v>
      </c>
      <c r="P99" s="22">
        <v>1409432</v>
      </c>
      <c r="Q99" s="22">
        <v>175611</v>
      </c>
      <c r="R99" s="22">
        <v>991409</v>
      </c>
      <c r="S99" s="22">
        <v>498511</v>
      </c>
      <c r="T99" s="22">
        <v>26730380</v>
      </c>
      <c r="U99" s="22">
        <v>4225831</v>
      </c>
      <c r="V99" s="22">
        <v>0</v>
      </c>
      <c r="W99" s="22">
        <v>3020143</v>
      </c>
      <c r="X99" s="22">
        <v>1658720</v>
      </c>
      <c r="Y99" s="22">
        <v>204828</v>
      </c>
      <c r="Z99" s="22">
        <v>0</v>
      </c>
      <c r="AA99" s="22">
        <v>69983</v>
      </c>
      <c r="AB99" s="22">
        <v>0</v>
      </c>
      <c r="AC99" s="22">
        <v>9179505</v>
      </c>
      <c r="AD99" s="22">
        <v>732124</v>
      </c>
      <c r="AE99" s="22">
        <v>746726</v>
      </c>
      <c r="AF99" s="22">
        <v>0</v>
      </c>
      <c r="AG99" s="22">
        <v>461669</v>
      </c>
      <c r="AH99" s="22">
        <v>240530</v>
      </c>
      <c r="AI99" s="22">
        <v>11360554</v>
      </c>
      <c r="AJ99" s="22">
        <v>15369826</v>
      </c>
      <c r="AK99" s="22">
        <v>1552824</v>
      </c>
      <c r="AL99" s="22">
        <v>13817002</v>
      </c>
    </row>
    <row r="100" spans="1:3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69592013</v>
      </c>
      <c r="F100" s="22">
        <v>0</v>
      </c>
      <c r="G100" s="22">
        <v>23716820</v>
      </c>
      <c r="H100" s="22">
        <v>49292885</v>
      </c>
      <c r="I100" s="22">
        <v>9609253</v>
      </c>
      <c r="J100" s="22">
        <v>0</v>
      </c>
      <c r="K100" s="22">
        <v>0</v>
      </c>
      <c r="L100" s="22">
        <v>0</v>
      </c>
      <c r="M100" s="22">
        <v>152210971</v>
      </c>
      <c r="N100" s="22">
        <v>0</v>
      </c>
      <c r="O100" s="22">
        <v>43320569</v>
      </c>
      <c r="P100" s="22">
        <v>7586103</v>
      </c>
      <c r="Q100" s="22">
        <v>10974193</v>
      </c>
      <c r="R100" s="22">
        <v>7075563</v>
      </c>
      <c r="S100" s="22">
        <v>3518335</v>
      </c>
      <c r="T100" s="22">
        <v>224685734</v>
      </c>
      <c r="U100" s="22">
        <v>27194502</v>
      </c>
      <c r="V100" s="22">
        <v>0</v>
      </c>
      <c r="W100" s="22">
        <v>6519773</v>
      </c>
      <c r="X100" s="22">
        <v>28095133</v>
      </c>
      <c r="Y100" s="22">
        <v>1118147</v>
      </c>
      <c r="Z100" s="22">
        <v>0</v>
      </c>
      <c r="AA100" s="22">
        <v>0</v>
      </c>
      <c r="AB100" s="22">
        <v>0</v>
      </c>
      <c r="AC100" s="22">
        <v>62927555</v>
      </c>
      <c r="AD100" s="22">
        <v>15367348</v>
      </c>
      <c r="AE100" s="22">
        <v>3757643</v>
      </c>
      <c r="AF100" s="22">
        <v>0</v>
      </c>
      <c r="AG100" s="22">
        <v>3813102</v>
      </c>
      <c r="AH100" s="22">
        <v>2266429</v>
      </c>
      <c r="AI100" s="22">
        <v>88132077</v>
      </c>
      <c r="AJ100" s="22">
        <v>136553657</v>
      </c>
      <c r="AK100" s="22">
        <v>14206830</v>
      </c>
      <c r="AL100" s="22">
        <v>122346827</v>
      </c>
    </row>
    <row r="101" spans="1:3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23073383</v>
      </c>
      <c r="F101" s="22">
        <v>0</v>
      </c>
      <c r="G101" s="22">
        <v>2734287</v>
      </c>
      <c r="H101" s="22">
        <v>2073022</v>
      </c>
      <c r="I101" s="22">
        <v>0</v>
      </c>
      <c r="J101" s="22">
        <v>0</v>
      </c>
      <c r="K101" s="22">
        <v>0</v>
      </c>
      <c r="L101" s="22">
        <v>0</v>
      </c>
      <c r="M101" s="22">
        <v>27880692</v>
      </c>
      <c r="N101" s="22">
        <v>8673</v>
      </c>
      <c r="O101" s="22">
        <v>3724942</v>
      </c>
      <c r="P101" s="22">
        <v>3033109</v>
      </c>
      <c r="Q101" s="22">
        <v>758996</v>
      </c>
      <c r="R101" s="22">
        <v>0</v>
      </c>
      <c r="S101" s="22">
        <v>749863</v>
      </c>
      <c r="T101" s="22">
        <v>36156275</v>
      </c>
      <c r="U101" s="22">
        <v>12781994</v>
      </c>
      <c r="V101" s="22">
        <v>0</v>
      </c>
      <c r="W101" s="22">
        <v>965414</v>
      </c>
      <c r="X101" s="22">
        <v>983765</v>
      </c>
      <c r="Y101" s="22">
        <v>0</v>
      </c>
      <c r="Z101" s="22">
        <v>0</v>
      </c>
      <c r="AA101" s="22">
        <v>0</v>
      </c>
      <c r="AB101" s="22">
        <v>0</v>
      </c>
      <c r="AC101" s="22">
        <v>14731173</v>
      </c>
      <c r="AD101" s="22">
        <v>1802771</v>
      </c>
      <c r="AE101" s="22">
        <v>1796980</v>
      </c>
      <c r="AF101" s="22">
        <v>0</v>
      </c>
      <c r="AG101" s="22">
        <v>0</v>
      </c>
      <c r="AH101" s="22">
        <v>536195</v>
      </c>
      <c r="AI101" s="22">
        <v>18867119</v>
      </c>
      <c r="AJ101" s="22">
        <v>17289156</v>
      </c>
      <c r="AK101" s="22">
        <v>2327245</v>
      </c>
      <c r="AL101" s="22">
        <v>14961911</v>
      </c>
    </row>
    <row r="102" spans="1:3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5200577</v>
      </c>
      <c r="F102" s="22">
        <v>0</v>
      </c>
      <c r="G102" s="22">
        <v>4051389</v>
      </c>
      <c r="H102" s="22">
        <v>3712860</v>
      </c>
      <c r="I102" s="22">
        <v>85629</v>
      </c>
      <c r="J102" s="22">
        <v>0</v>
      </c>
      <c r="K102" s="22">
        <v>0</v>
      </c>
      <c r="L102" s="22">
        <v>0</v>
      </c>
      <c r="M102" s="22">
        <v>13050455</v>
      </c>
      <c r="N102" s="22">
        <v>0</v>
      </c>
      <c r="O102" s="22">
        <v>1347301</v>
      </c>
      <c r="P102" s="22">
        <v>1387682</v>
      </c>
      <c r="Q102" s="22">
        <v>216476</v>
      </c>
      <c r="R102" s="22">
        <v>706420</v>
      </c>
      <c r="S102" s="22">
        <v>285850</v>
      </c>
      <c r="T102" s="22">
        <v>16994184</v>
      </c>
      <c r="U102" s="22">
        <v>2839540</v>
      </c>
      <c r="V102" s="22">
        <v>0</v>
      </c>
      <c r="W102" s="22">
        <v>2025672</v>
      </c>
      <c r="X102" s="22">
        <v>1199910</v>
      </c>
      <c r="Y102" s="22">
        <v>79034</v>
      </c>
      <c r="Z102" s="22">
        <v>0</v>
      </c>
      <c r="AA102" s="22">
        <v>0</v>
      </c>
      <c r="AB102" s="22">
        <v>0</v>
      </c>
      <c r="AC102" s="22">
        <v>6144156</v>
      </c>
      <c r="AD102" s="22">
        <v>808868</v>
      </c>
      <c r="AE102" s="22">
        <v>773343</v>
      </c>
      <c r="AF102" s="22">
        <v>0</v>
      </c>
      <c r="AG102" s="22">
        <v>375789</v>
      </c>
      <c r="AH102" s="22">
        <v>222114</v>
      </c>
      <c r="AI102" s="22">
        <v>8324270</v>
      </c>
      <c r="AJ102" s="22">
        <v>8669914</v>
      </c>
      <c r="AK102" s="22">
        <v>462758</v>
      </c>
      <c r="AL102" s="22">
        <v>8207156</v>
      </c>
    </row>
    <row r="103" spans="1:3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10335795</v>
      </c>
      <c r="F103" s="22">
        <v>0</v>
      </c>
      <c r="G103" s="22">
        <v>696544</v>
      </c>
      <c r="H103" s="22">
        <v>3120542</v>
      </c>
      <c r="I103" s="22">
        <v>167629</v>
      </c>
      <c r="J103" s="22">
        <v>0</v>
      </c>
      <c r="K103" s="22">
        <v>0</v>
      </c>
      <c r="L103" s="22">
        <v>0</v>
      </c>
      <c r="M103" s="22">
        <v>14320510</v>
      </c>
      <c r="N103" s="22">
        <v>0</v>
      </c>
      <c r="O103" s="22">
        <v>4678139</v>
      </c>
      <c r="P103" s="22">
        <v>1293534</v>
      </c>
      <c r="Q103" s="22">
        <v>1478174</v>
      </c>
      <c r="R103" s="22">
        <v>988622</v>
      </c>
      <c r="S103" s="22">
        <v>269845</v>
      </c>
      <c r="T103" s="22">
        <v>23028824</v>
      </c>
      <c r="U103" s="22">
        <v>5433747</v>
      </c>
      <c r="V103" s="22">
        <v>0</v>
      </c>
      <c r="W103" s="22">
        <v>218523</v>
      </c>
      <c r="X103" s="22">
        <v>2453968</v>
      </c>
      <c r="Y103" s="22">
        <v>84932</v>
      </c>
      <c r="Z103" s="22">
        <v>0</v>
      </c>
      <c r="AA103" s="22">
        <v>0</v>
      </c>
      <c r="AB103" s="22">
        <v>0</v>
      </c>
      <c r="AC103" s="22">
        <v>8191170</v>
      </c>
      <c r="AD103" s="22">
        <v>1582555</v>
      </c>
      <c r="AE103" s="22">
        <v>575997</v>
      </c>
      <c r="AF103" s="22">
        <v>0</v>
      </c>
      <c r="AG103" s="22">
        <v>434084</v>
      </c>
      <c r="AH103" s="22">
        <v>256936</v>
      </c>
      <c r="AI103" s="22">
        <v>11040742</v>
      </c>
      <c r="AJ103" s="22">
        <v>11988082</v>
      </c>
      <c r="AK103" s="22">
        <v>1331590</v>
      </c>
      <c r="AL103" s="22">
        <v>10656492</v>
      </c>
    </row>
    <row r="104" spans="1:3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9053218</v>
      </c>
      <c r="F104" s="22">
        <v>0</v>
      </c>
      <c r="G104" s="22">
        <v>9052625</v>
      </c>
      <c r="H104" s="22">
        <v>3349803</v>
      </c>
      <c r="I104" s="22">
        <v>11139184</v>
      </c>
      <c r="J104" s="22">
        <v>0</v>
      </c>
      <c r="K104" s="22">
        <v>0</v>
      </c>
      <c r="L104" s="22">
        <v>0</v>
      </c>
      <c r="M104" s="22">
        <v>32594830</v>
      </c>
      <c r="N104" s="22">
        <v>1193590</v>
      </c>
      <c r="O104" s="22">
        <v>6080237</v>
      </c>
      <c r="P104" s="22">
        <v>5101428</v>
      </c>
      <c r="Q104" s="22">
        <v>1757667</v>
      </c>
      <c r="R104" s="22">
        <v>1989371</v>
      </c>
      <c r="S104" s="22">
        <v>3060075</v>
      </c>
      <c r="T104" s="22">
        <v>51777198</v>
      </c>
      <c r="U104" s="22">
        <v>2632958</v>
      </c>
      <c r="V104" s="22">
        <v>0</v>
      </c>
      <c r="W104" s="22">
        <v>1843361</v>
      </c>
      <c r="X104" s="22">
        <v>609322</v>
      </c>
      <c r="Y104" s="22">
        <v>1331516</v>
      </c>
      <c r="Z104" s="22">
        <v>0</v>
      </c>
      <c r="AA104" s="22">
        <v>0</v>
      </c>
      <c r="AB104" s="22">
        <v>0</v>
      </c>
      <c r="AC104" s="22">
        <v>6417157</v>
      </c>
      <c r="AD104" s="22">
        <v>2401647</v>
      </c>
      <c r="AE104" s="22">
        <v>2335767</v>
      </c>
      <c r="AF104" s="22">
        <v>0</v>
      </c>
      <c r="AG104" s="22">
        <v>437593</v>
      </c>
      <c r="AH104" s="22">
        <v>1467635</v>
      </c>
      <c r="AI104" s="22">
        <v>13059799</v>
      </c>
      <c r="AJ104" s="22">
        <v>38717399</v>
      </c>
      <c r="AK104" s="22">
        <v>519586</v>
      </c>
      <c r="AL104" s="22">
        <v>38197813</v>
      </c>
    </row>
    <row r="105" spans="1:3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14535141</v>
      </c>
      <c r="F105" s="22">
        <v>0</v>
      </c>
      <c r="G105" s="22">
        <v>4817083</v>
      </c>
      <c r="H105" s="22">
        <v>4823984</v>
      </c>
      <c r="I105" s="22">
        <v>1610556</v>
      </c>
      <c r="J105" s="22">
        <v>0</v>
      </c>
      <c r="K105" s="22">
        <v>0</v>
      </c>
      <c r="L105" s="22">
        <v>0</v>
      </c>
      <c r="M105" s="22">
        <v>25786764</v>
      </c>
      <c r="N105" s="22">
        <v>40725</v>
      </c>
      <c r="O105" s="22">
        <v>14708287</v>
      </c>
      <c r="P105" s="22">
        <v>3618825</v>
      </c>
      <c r="Q105" s="22">
        <v>1292123</v>
      </c>
      <c r="R105" s="22">
        <v>211360</v>
      </c>
      <c r="S105" s="22">
        <v>617802</v>
      </c>
      <c r="T105" s="22">
        <v>46275886</v>
      </c>
      <c r="U105" s="22">
        <v>5570765</v>
      </c>
      <c r="V105" s="22">
        <v>0</v>
      </c>
      <c r="W105" s="22">
        <v>1747741</v>
      </c>
      <c r="X105" s="22">
        <v>2723956</v>
      </c>
      <c r="Y105" s="22">
        <v>1260374</v>
      </c>
      <c r="Z105" s="22">
        <v>0</v>
      </c>
      <c r="AA105" s="22">
        <v>0</v>
      </c>
      <c r="AB105" s="22">
        <v>0</v>
      </c>
      <c r="AC105" s="22">
        <v>11302836</v>
      </c>
      <c r="AD105" s="22">
        <v>5170239</v>
      </c>
      <c r="AE105" s="22">
        <v>1568320</v>
      </c>
      <c r="AF105" s="22">
        <v>0</v>
      </c>
      <c r="AG105" s="22">
        <v>100552</v>
      </c>
      <c r="AH105" s="22">
        <v>402047</v>
      </c>
      <c r="AI105" s="22">
        <v>18543994</v>
      </c>
      <c r="AJ105" s="22">
        <v>27731892</v>
      </c>
      <c r="AK105" s="22">
        <v>4341455</v>
      </c>
      <c r="AL105" s="22">
        <v>23390437</v>
      </c>
    </row>
    <row r="106" spans="1:3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102614361</v>
      </c>
      <c r="F106" s="22">
        <v>0</v>
      </c>
      <c r="G106" s="22">
        <v>58416429</v>
      </c>
      <c r="H106" s="22">
        <v>71698484</v>
      </c>
      <c r="I106" s="22">
        <v>56836833</v>
      </c>
      <c r="J106" s="22">
        <v>10005</v>
      </c>
      <c r="K106" s="22">
        <v>0</v>
      </c>
      <c r="L106" s="22">
        <v>0</v>
      </c>
      <c r="M106" s="22">
        <v>289576112</v>
      </c>
      <c r="N106" s="22">
        <v>24588895</v>
      </c>
      <c r="O106" s="22">
        <v>100917414</v>
      </c>
      <c r="P106" s="22">
        <v>19744758</v>
      </c>
      <c r="Q106" s="22">
        <v>53279492</v>
      </c>
      <c r="R106" s="22">
        <v>24694024</v>
      </c>
      <c r="S106" s="22">
        <v>7365406</v>
      </c>
      <c r="T106" s="22">
        <v>520166101</v>
      </c>
      <c r="U106" s="22">
        <v>45024635</v>
      </c>
      <c r="V106" s="22">
        <v>0</v>
      </c>
      <c r="W106" s="22">
        <v>11799831</v>
      </c>
      <c r="X106" s="22">
        <v>20155283</v>
      </c>
      <c r="Y106" s="22">
        <v>8867980</v>
      </c>
      <c r="Z106" s="22">
        <v>4169</v>
      </c>
      <c r="AA106" s="22">
        <v>0</v>
      </c>
      <c r="AB106" s="22">
        <v>0</v>
      </c>
      <c r="AC106" s="22">
        <v>85851898</v>
      </c>
      <c r="AD106" s="22">
        <v>25285389</v>
      </c>
      <c r="AE106" s="22">
        <v>10289068</v>
      </c>
      <c r="AF106" s="22">
        <v>0</v>
      </c>
      <c r="AG106" s="22">
        <v>13330044</v>
      </c>
      <c r="AH106" s="22">
        <v>3480792</v>
      </c>
      <c r="AI106" s="22">
        <v>138237191</v>
      </c>
      <c r="AJ106" s="22">
        <v>381928910</v>
      </c>
      <c r="AK106" s="22">
        <v>45707120</v>
      </c>
      <c r="AL106" s="22">
        <v>336221790</v>
      </c>
    </row>
    <row r="107" spans="1:3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20527530</v>
      </c>
      <c r="F107" s="22">
        <v>0</v>
      </c>
      <c r="G107" s="22">
        <v>23740020</v>
      </c>
      <c r="H107" s="22">
        <v>20584402</v>
      </c>
      <c r="I107" s="22">
        <v>3148268</v>
      </c>
      <c r="J107" s="22">
        <v>0</v>
      </c>
      <c r="K107" s="22">
        <v>7072658</v>
      </c>
      <c r="L107" s="22">
        <v>0</v>
      </c>
      <c r="M107" s="22">
        <v>75072878</v>
      </c>
      <c r="N107" s="22">
        <v>0</v>
      </c>
      <c r="O107" s="22">
        <v>10601921</v>
      </c>
      <c r="P107" s="22">
        <v>9866398</v>
      </c>
      <c r="Q107" s="22">
        <v>2054568</v>
      </c>
      <c r="R107" s="22">
        <v>3231477</v>
      </c>
      <c r="S107" s="22">
        <v>1563622</v>
      </c>
      <c r="T107" s="22">
        <v>102390864</v>
      </c>
      <c r="U107" s="22">
        <v>14404849</v>
      </c>
      <c r="V107" s="22">
        <v>0</v>
      </c>
      <c r="W107" s="22">
        <v>12966057</v>
      </c>
      <c r="X107" s="22">
        <v>8455594</v>
      </c>
      <c r="Y107" s="22">
        <v>1515568</v>
      </c>
      <c r="Z107" s="22">
        <v>0</v>
      </c>
      <c r="AA107" s="22">
        <v>3090174</v>
      </c>
      <c r="AB107" s="22">
        <v>0</v>
      </c>
      <c r="AC107" s="22">
        <v>40432242</v>
      </c>
      <c r="AD107" s="22">
        <v>4496487</v>
      </c>
      <c r="AE107" s="22">
        <v>2894234</v>
      </c>
      <c r="AF107" s="22">
        <v>0</v>
      </c>
      <c r="AG107" s="22">
        <v>1785079</v>
      </c>
      <c r="AH107" s="22">
        <v>1051964</v>
      </c>
      <c r="AI107" s="22">
        <v>50660006</v>
      </c>
      <c r="AJ107" s="22">
        <v>51730858</v>
      </c>
      <c r="AK107" s="22">
        <v>2605200</v>
      </c>
      <c r="AL107" s="22">
        <v>49125658</v>
      </c>
    </row>
    <row r="108" spans="1:3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32715004</v>
      </c>
      <c r="F108" s="22">
        <v>0</v>
      </c>
      <c r="G108" s="22">
        <v>8270778</v>
      </c>
      <c r="H108" s="22">
        <v>10391039</v>
      </c>
      <c r="I108" s="22">
        <v>5255391</v>
      </c>
      <c r="J108" s="22">
        <v>0</v>
      </c>
      <c r="K108" s="22">
        <v>0</v>
      </c>
      <c r="L108" s="22">
        <v>0</v>
      </c>
      <c r="M108" s="22">
        <v>56632212</v>
      </c>
      <c r="N108" s="22">
        <v>6318223</v>
      </c>
      <c r="O108" s="22">
        <v>9175027</v>
      </c>
      <c r="P108" s="22">
        <v>2822443</v>
      </c>
      <c r="Q108" s="22">
        <v>3973672</v>
      </c>
      <c r="R108" s="22">
        <v>3996774</v>
      </c>
      <c r="S108" s="22">
        <v>2155497</v>
      </c>
      <c r="T108" s="22">
        <v>85073848</v>
      </c>
      <c r="U108" s="22">
        <v>14526369</v>
      </c>
      <c r="V108" s="22">
        <v>0</v>
      </c>
      <c r="W108" s="22">
        <v>2214185</v>
      </c>
      <c r="X108" s="22">
        <v>4360970</v>
      </c>
      <c r="Y108" s="22">
        <v>804175</v>
      </c>
      <c r="Z108" s="22">
        <v>0</v>
      </c>
      <c r="AA108" s="22">
        <v>0</v>
      </c>
      <c r="AB108" s="22">
        <v>0</v>
      </c>
      <c r="AC108" s="22">
        <v>21905699</v>
      </c>
      <c r="AD108" s="22">
        <v>3083874</v>
      </c>
      <c r="AE108" s="22">
        <v>1577388</v>
      </c>
      <c r="AF108" s="22">
        <v>0</v>
      </c>
      <c r="AG108" s="22">
        <v>1391685</v>
      </c>
      <c r="AH108" s="22">
        <v>731064</v>
      </c>
      <c r="AI108" s="22">
        <v>28689710</v>
      </c>
      <c r="AJ108" s="22">
        <v>56384138</v>
      </c>
      <c r="AK108" s="22">
        <v>4054059</v>
      </c>
      <c r="AL108" s="22">
        <v>52330079</v>
      </c>
    </row>
    <row r="109" spans="1:3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3930679</v>
      </c>
      <c r="F109" s="22">
        <v>0</v>
      </c>
      <c r="G109" s="22">
        <v>6144714</v>
      </c>
      <c r="H109" s="22">
        <v>1309408</v>
      </c>
      <c r="I109" s="22">
        <v>0</v>
      </c>
      <c r="J109" s="22">
        <v>0</v>
      </c>
      <c r="K109" s="22">
        <v>0</v>
      </c>
      <c r="L109" s="22">
        <v>689004</v>
      </c>
      <c r="M109" s="22">
        <v>12073805</v>
      </c>
      <c r="N109" s="22">
        <v>0</v>
      </c>
      <c r="O109" s="22">
        <v>7606666</v>
      </c>
      <c r="P109" s="22">
        <v>1587162</v>
      </c>
      <c r="Q109" s="22">
        <v>826310</v>
      </c>
      <c r="R109" s="22">
        <v>429077</v>
      </c>
      <c r="S109" s="22">
        <v>782408</v>
      </c>
      <c r="T109" s="22">
        <v>23305428</v>
      </c>
      <c r="U109" s="22">
        <v>3099606</v>
      </c>
      <c r="V109" s="22">
        <v>0</v>
      </c>
      <c r="W109" s="22">
        <v>1328180</v>
      </c>
      <c r="X109" s="22">
        <v>984435</v>
      </c>
      <c r="Y109" s="22">
        <v>0</v>
      </c>
      <c r="Z109" s="22">
        <v>0</v>
      </c>
      <c r="AA109" s="22">
        <v>0</v>
      </c>
      <c r="AB109" s="22">
        <v>476435</v>
      </c>
      <c r="AC109" s="22">
        <v>5888656</v>
      </c>
      <c r="AD109" s="22">
        <v>3559243</v>
      </c>
      <c r="AE109" s="22">
        <v>1114468</v>
      </c>
      <c r="AF109" s="22">
        <v>0</v>
      </c>
      <c r="AG109" s="22">
        <v>315775</v>
      </c>
      <c r="AH109" s="22">
        <v>573018</v>
      </c>
      <c r="AI109" s="22">
        <v>11451160</v>
      </c>
      <c r="AJ109" s="22">
        <v>11854268</v>
      </c>
      <c r="AK109" s="22">
        <v>1185389</v>
      </c>
      <c r="AL109" s="22">
        <v>10668879</v>
      </c>
    </row>
    <row r="110" spans="1:3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24894735</v>
      </c>
      <c r="F110" s="22">
        <v>0</v>
      </c>
      <c r="G110" s="22">
        <v>25208391</v>
      </c>
      <c r="H110" s="22">
        <v>16743839</v>
      </c>
      <c r="I110" s="22">
        <v>9091946</v>
      </c>
      <c r="J110" s="22">
        <v>0</v>
      </c>
      <c r="K110" s="22">
        <v>0</v>
      </c>
      <c r="L110" s="22">
        <v>0</v>
      </c>
      <c r="M110" s="22">
        <v>75938911</v>
      </c>
      <c r="N110" s="22">
        <v>138781</v>
      </c>
      <c r="O110" s="22">
        <v>16661274</v>
      </c>
      <c r="P110" s="22">
        <v>2203821</v>
      </c>
      <c r="Q110" s="22">
        <v>1406708</v>
      </c>
      <c r="R110" s="22">
        <v>2308561</v>
      </c>
      <c r="S110" s="22">
        <v>1863610</v>
      </c>
      <c r="T110" s="22">
        <v>100521666</v>
      </c>
      <c r="U110" s="22">
        <v>23465341</v>
      </c>
      <c r="V110" s="22">
        <v>0</v>
      </c>
      <c r="W110" s="22">
        <v>19729423</v>
      </c>
      <c r="X110" s="22">
        <v>10517859</v>
      </c>
      <c r="Y110" s="22">
        <v>2909753</v>
      </c>
      <c r="Z110" s="22">
        <v>0</v>
      </c>
      <c r="AA110" s="22">
        <v>0</v>
      </c>
      <c r="AB110" s="22">
        <v>0</v>
      </c>
      <c r="AC110" s="22">
        <v>56622376</v>
      </c>
      <c r="AD110" s="22">
        <v>6834882</v>
      </c>
      <c r="AE110" s="22">
        <v>1478783</v>
      </c>
      <c r="AF110" s="22">
        <v>0</v>
      </c>
      <c r="AG110" s="22">
        <v>1065972</v>
      </c>
      <c r="AH110" s="22">
        <v>1398827</v>
      </c>
      <c r="AI110" s="22">
        <v>67400840</v>
      </c>
      <c r="AJ110" s="22">
        <v>33120826</v>
      </c>
      <c r="AK110" s="22">
        <v>5706118</v>
      </c>
      <c r="AL110" s="22">
        <v>27414708</v>
      </c>
    </row>
    <row r="111" spans="1:3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31206970</v>
      </c>
      <c r="F111" s="22">
        <v>0</v>
      </c>
      <c r="G111" s="22">
        <v>25677019</v>
      </c>
      <c r="H111" s="22">
        <v>34983496</v>
      </c>
      <c r="I111" s="22">
        <v>26606313</v>
      </c>
      <c r="J111" s="22">
        <v>227452</v>
      </c>
      <c r="K111" s="22">
        <v>0</v>
      </c>
      <c r="L111" s="22">
        <v>0</v>
      </c>
      <c r="M111" s="22">
        <v>118701250</v>
      </c>
      <c r="N111" s="22">
        <v>13801008</v>
      </c>
      <c r="O111" s="22">
        <v>15829702</v>
      </c>
      <c r="P111" s="22">
        <v>4246297</v>
      </c>
      <c r="Q111" s="22">
        <v>16442284</v>
      </c>
      <c r="R111" s="22">
        <v>5201610</v>
      </c>
      <c r="S111" s="22">
        <v>4607714</v>
      </c>
      <c r="T111" s="22">
        <v>178829865</v>
      </c>
      <c r="U111" s="22">
        <v>15275008</v>
      </c>
      <c r="V111" s="22">
        <v>0</v>
      </c>
      <c r="W111" s="22">
        <v>9174568</v>
      </c>
      <c r="X111" s="22">
        <v>13555429</v>
      </c>
      <c r="Y111" s="22">
        <v>5731327</v>
      </c>
      <c r="Z111" s="22">
        <v>206759</v>
      </c>
      <c r="AA111" s="22">
        <v>0</v>
      </c>
      <c r="AB111" s="22">
        <v>0</v>
      </c>
      <c r="AC111" s="22">
        <v>43943091</v>
      </c>
      <c r="AD111" s="22">
        <v>6961146</v>
      </c>
      <c r="AE111" s="22">
        <v>2065407</v>
      </c>
      <c r="AF111" s="22">
        <v>0</v>
      </c>
      <c r="AG111" s="22">
        <v>1568801</v>
      </c>
      <c r="AH111" s="22">
        <v>2337407</v>
      </c>
      <c r="AI111" s="22">
        <v>56875852</v>
      </c>
      <c r="AJ111" s="22">
        <v>121954013</v>
      </c>
      <c r="AK111" s="22">
        <v>13561949</v>
      </c>
      <c r="AL111" s="22">
        <v>108392064</v>
      </c>
    </row>
    <row r="112" spans="1:3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13621119</v>
      </c>
      <c r="F112" s="22">
        <v>0</v>
      </c>
      <c r="G112" s="22">
        <v>4156843</v>
      </c>
      <c r="H112" s="22">
        <v>7685115</v>
      </c>
      <c r="I112" s="22">
        <v>2285532</v>
      </c>
      <c r="J112" s="22">
        <v>0</v>
      </c>
      <c r="K112" s="22">
        <v>0</v>
      </c>
      <c r="L112" s="22">
        <v>0</v>
      </c>
      <c r="M112" s="22">
        <v>27748609</v>
      </c>
      <c r="N112" s="22">
        <v>4972354</v>
      </c>
      <c r="O112" s="22">
        <v>4160796</v>
      </c>
      <c r="P112" s="22">
        <v>2039631</v>
      </c>
      <c r="Q112" s="22">
        <v>1590990</v>
      </c>
      <c r="R112" s="22">
        <v>737271</v>
      </c>
      <c r="S112" s="22">
        <v>2438898</v>
      </c>
      <c r="T112" s="22">
        <v>43688549</v>
      </c>
      <c r="U112" s="22">
        <v>6030999</v>
      </c>
      <c r="V112" s="22">
        <v>0</v>
      </c>
      <c r="W112" s="22">
        <v>1113887</v>
      </c>
      <c r="X112" s="22">
        <v>1441932</v>
      </c>
      <c r="Y112" s="22">
        <v>373414</v>
      </c>
      <c r="Z112" s="22">
        <v>0</v>
      </c>
      <c r="AA112" s="22">
        <v>0</v>
      </c>
      <c r="AB112" s="22">
        <v>0</v>
      </c>
      <c r="AC112" s="22">
        <v>8960232</v>
      </c>
      <c r="AD112" s="22">
        <v>3189425</v>
      </c>
      <c r="AE112" s="22">
        <v>1086062</v>
      </c>
      <c r="AF112" s="22">
        <v>0</v>
      </c>
      <c r="AG112" s="22">
        <v>76455</v>
      </c>
      <c r="AH112" s="22">
        <v>1241534</v>
      </c>
      <c r="AI112" s="22">
        <v>14553708</v>
      </c>
      <c r="AJ112" s="22">
        <v>29134841</v>
      </c>
      <c r="AK112" s="22">
        <v>2739462</v>
      </c>
      <c r="AL112" s="22">
        <v>26395379</v>
      </c>
    </row>
    <row r="113" spans="1:3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113789748</v>
      </c>
      <c r="F113" s="22">
        <v>0</v>
      </c>
      <c r="G113" s="22">
        <v>106119673</v>
      </c>
      <c r="H113" s="22">
        <v>73267857</v>
      </c>
      <c r="I113" s="22">
        <v>56945459</v>
      </c>
      <c r="J113" s="22">
        <v>0</v>
      </c>
      <c r="K113" s="22">
        <v>0</v>
      </c>
      <c r="L113" s="22">
        <v>0</v>
      </c>
      <c r="M113" s="22">
        <v>350122737</v>
      </c>
      <c r="N113" s="22">
        <v>73651180</v>
      </c>
      <c r="O113" s="22">
        <v>97882667</v>
      </c>
      <c r="P113" s="22">
        <v>11644500</v>
      </c>
      <c r="Q113" s="22">
        <v>68115543</v>
      </c>
      <c r="R113" s="22">
        <v>21853588</v>
      </c>
      <c r="S113" s="22">
        <v>9562721</v>
      </c>
      <c r="T113" s="22">
        <v>632832936</v>
      </c>
      <c r="U113" s="22">
        <v>36037167</v>
      </c>
      <c r="V113" s="22">
        <v>0</v>
      </c>
      <c r="W113" s="22">
        <v>28588118</v>
      </c>
      <c r="X113" s="22">
        <v>18336596</v>
      </c>
      <c r="Y113" s="22">
        <v>9469502</v>
      </c>
      <c r="Z113" s="22">
        <v>0</v>
      </c>
      <c r="AA113" s="22">
        <v>0</v>
      </c>
      <c r="AB113" s="22">
        <v>0</v>
      </c>
      <c r="AC113" s="22">
        <v>92431383</v>
      </c>
      <c r="AD113" s="22">
        <v>28671250</v>
      </c>
      <c r="AE113" s="22">
        <v>6101818</v>
      </c>
      <c r="AF113" s="22">
        <v>0</v>
      </c>
      <c r="AG113" s="22">
        <v>9430690</v>
      </c>
      <c r="AH113" s="22">
        <v>4804815</v>
      </c>
      <c r="AI113" s="22">
        <v>141439956</v>
      </c>
      <c r="AJ113" s="22">
        <v>491392980</v>
      </c>
      <c r="AK113" s="22">
        <v>21635051</v>
      </c>
      <c r="AL113" s="22">
        <v>469757929</v>
      </c>
    </row>
    <row r="114" spans="1:3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12025484</v>
      </c>
      <c r="F114" s="22">
        <v>0</v>
      </c>
      <c r="G114" s="22">
        <v>4750743</v>
      </c>
      <c r="H114" s="22">
        <v>1448065</v>
      </c>
      <c r="I114" s="22">
        <v>0</v>
      </c>
      <c r="J114" s="22">
        <v>0</v>
      </c>
      <c r="K114" s="22">
        <v>0</v>
      </c>
      <c r="L114" s="22">
        <v>0</v>
      </c>
      <c r="M114" s="22">
        <v>18224292</v>
      </c>
      <c r="N114" s="22">
        <v>55490</v>
      </c>
      <c r="O114" s="22">
        <v>2973715</v>
      </c>
      <c r="P114" s="22">
        <v>1690031</v>
      </c>
      <c r="Q114" s="22">
        <v>423103</v>
      </c>
      <c r="R114" s="22">
        <v>288932</v>
      </c>
      <c r="S114" s="22">
        <v>541837</v>
      </c>
      <c r="T114" s="22">
        <v>24197400</v>
      </c>
      <c r="U114" s="22">
        <v>9841147</v>
      </c>
      <c r="V114" s="22">
        <v>0</v>
      </c>
      <c r="W114" s="22">
        <v>1560694</v>
      </c>
      <c r="X114" s="22">
        <v>560135</v>
      </c>
      <c r="Y114" s="22">
        <v>0</v>
      </c>
      <c r="Z114" s="22">
        <v>0</v>
      </c>
      <c r="AA114" s="22">
        <v>0</v>
      </c>
      <c r="AB114" s="22">
        <v>0</v>
      </c>
      <c r="AC114" s="22">
        <v>11961976</v>
      </c>
      <c r="AD114" s="22">
        <v>1460851</v>
      </c>
      <c r="AE114" s="22">
        <v>812715</v>
      </c>
      <c r="AF114" s="22">
        <v>0</v>
      </c>
      <c r="AG114" s="22">
        <v>211340</v>
      </c>
      <c r="AH114" s="22">
        <v>428658</v>
      </c>
      <c r="AI114" s="22">
        <v>14875540</v>
      </c>
      <c r="AJ114" s="22">
        <v>9321860</v>
      </c>
      <c r="AK114" s="22">
        <v>0</v>
      </c>
      <c r="AL114" s="22">
        <v>9321860</v>
      </c>
    </row>
    <row r="115" spans="1:3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19772081</v>
      </c>
      <c r="F115" s="22">
        <v>0</v>
      </c>
      <c r="G115" s="22">
        <v>12870099</v>
      </c>
      <c r="H115" s="22">
        <v>15859122</v>
      </c>
      <c r="I115" s="22">
        <v>5561551</v>
      </c>
      <c r="J115" s="22">
        <v>0</v>
      </c>
      <c r="K115" s="22">
        <v>0</v>
      </c>
      <c r="L115" s="22">
        <v>0</v>
      </c>
      <c r="M115" s="22">
        <v>54062853</v>
      </c>
      <c r="N115" s="22">
        <v>57750</v>
      </c>
      <c r="O115" s="22">
        <v>8042346</v>
      </c>
      <c r="P115" s="22">
        <v>6245665</v>
      </c>
      <c r="Q115" s="22">
        <v>3035592</v>
      </c>
      <c r="R115" s="22">
        <v>4701943</v>
      </c>
      <c r="S115" s="22">
        <v>1684305</v>
      </c>
      <c r="T115" s="22">
        <v>77830454</v>
      </c>
      <c r="U115" s="22">
        <v>8457771</v>
      </c>
      <c r="V115" s="22">
        <v>0</v>
      </c>
      <c r="W115" s="22">
        <v>2705621</v>
      </c>
      <c r="X115" s="22">
        <v>4389206</v>
      </c>
      <c r="Y115" s="22">
        <v>579967</v>
      </c>
      <c r="Z115" s="22">
        <v>0</v>
      </c>
      <c r="AA115" s="22">
        <v>0</v>
      </c>
      <c r="AB115" s="22">
        <v>0</v>
      </c>
      <c r="AC115" s="22">
        <v>16132565</v>
      </c>
      <c r="AD115" s="22">
        <v>2169910</v>
      </c>
      <c r="AE115" s="22">
        <v>3054991</v>
      </c>
      <c r="AF115" s="22">
        <v>0</v>
      </c>
      <c r="AG115" s="22">
        <v>1458351</v>
      </c>
      <c r="AH115" s="22">
        <v>1039273</v>
      </c>
      <c r="AI115" s="22">
        <v>23855090</v>
      </c>
      <c r="AJ115" s="22">
        <v>53975364</v>
      </c>
      <c r="AK115" s="22">
        <v>7994728</v>
      </c>
      <c r="AL115" s="22">
        <v>45980636</v>
      </c>
    </row>
    <row r="116" spans="1:3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3214877</v>
      </c>
      <c r="F116" s="22">
        <v>0</v>
      </c>
      <c r="G116" s="22">
        <v>6522684</v>
      </c>
      <c r="H116" s="22">
        <v>3185532</v>
      </c>
      <c r="I116" s="22">
        <v>427895</v>
      </c>
      <c r="J116" s="22">
        <v>0</v>
      </c>
      <c r="K116" s="22">
        <v>0</v>
      </c>
      <c r="L116" s="22">
        <v>1083526</v>
      </c>
      <c r="M116" s="22">
        <v>14434514</v>
      </c>
      <c r="N116" s="22">
        <v>2211244</v>
      </c>
      <c r="O116" s="22">
        <v>4069897</v>
      </c>
      <c r="P116" s="22">
        <v>954227</v>
      </c>
      <c r="Q116" s="22">
        <v>434568</v>
      </c>
      <c r="R116" s="22">
        <v>557804</v>
      </c>
      <c r="S116" s="22">
        <v>123463</v>
      </c>
      <c r="T116" s="22">
        <v>22785717</v>
      </c>
      <c r="U116" s="22">
        <v>1906832</v>
      </c>
      <c r="V116" s="22">
        <v>0</v>
      </c>
      <c r="W116" s="22">
        <v>2220460</v>
      </c>
      <c r="X116" s="22">
        <v>1121089</v>
      </c>
      <c r="Y116" s="22">
        <v>88301</v>
      </c>
      <c r="Z116" s="22">
        <v>0</v>
      </c>
      <c r="AA116" s="22">
        <v>0</v>
      </c>
      <c r="AB116" s="22">
        <v>670843</v>
      </c>
      <c r="AC116" s="22">
        <v>6007525</v>
      </c>
      <c r="AD116" s="22">
        <v>1953902</v>
      </c>
      <c r="AE116" s="22">
        <v>509955</v>
      </c>
      <c r="AF116" s="22">
        <v>0</v>
      </c>
      <c r="AG116" s="22">
        <v>478581</v>
      </c>
      <c r="AH116" s="22">
        <v>112846</v>
      </c>
      <c r="AI116" s="22">
        <v>9062809</v>
      </c>
      <c r="AJ116" s="22">
        <v>13722908</v>
      </c>
      <c r="AK116" s="22">
        <v>1913017</v>
      </c>
      <c r="AL116" s="22">
        <v>11809891</v>
      </c>
    </row>
    <row r="117" spans="1:3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39924683</v>
      </c>
      <c r="F117" s="22">
        <v>0</v>
      </c>
      <c r="G117" s="22">
        <v>12799195</v>
      </c>
      <c r="H117" s="22">
        <v>36681936</v>
      </c>
      <c r="I117" s="22">
        <v>2272702</v>
      </c>
      <c r="J117" s="22">
        <v>0</v>
      </c>
      <c r="K117" s="22">
        <v>0</v>
      </c>
      <c r="L117" s="22">
        <v>3973130</v>
      </c>
      <c r="M117" s="22">
        <v>95651646</v>
      </c>
      <c r="N117" s="22">
        <v>8890837</v>
      </c>
      <c r="O117" s="22">
        <v>16154448</v>
      </c>
      <c r="P117" s="22">
        <v>6965304</v>
      </c>
      <c r="Q117" s="22">
        <v>11392398</v>
      </c>
      <c r="R117" s="22">
        <v>10626305</v>
      </c>
      <c r="S117" s="22">
        <v>2022404</v>
      </c>
      <c r="T117" s="22">
        <v>151703342</v>
      </c>
      <c r="U117" s="22">
        <v>25612161</v>
      </c>
      <c r="V117" s="22">
        <v>0</v>
      </c>
      <c r="W117" s="22">
        <v>4647574</v>
      </c>
      <c r="X117" s="22">
        <v>3828083</v>
      </c>
      <c r="Y117" s="22">
        <v>203176</v>
      </c>
      <c r="Z117" s="22">
        <v>0</v>
      </c>
      <c r="AA117" s="22">
        <v>0</v>
      </c>
      <c r="AB117" s="22">
        <v>1578037</v>
      </c>
      <c r="AC117" s="22">
        <v>35869031</v>
      </c>
      <c r="AD117" s="22">
        <v>5251110</v>
      </c>
      <c r="AE117" s="22">
        <v>4587461</v>
      </c>
      <c r="AF117" s="22">
        <v>0</v>
      </c>
      <c r="AG117" s="22">
        <v>3418365</v>
      </c>
      <c r="AH117" s="22">
        <v>1791221</v>
      </c>
      <c r="AI117" s="22">
        <v>50917188</v>
      </c>
      <c r="AJ117" s="22">
        <v>100786154</v>
      </c>
      <c r="AK117" s="22">
        <v>19728779</v>
      </c>
      <c r="AL117" s="22">
        <v>81057375</v>
      </c>
    </row>
    <row r="118" spans="1:3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27137744</v>
      </c>
      <c r="F118" s="22">
        <v>0</v>
      </c>
      <c r="G118" s="22">
        <v>8475898</v>
      </c>
      <c r="H118" s="22">
        <v>28350330</v>
      </c>
      <c r="I118" s="22">
        <v>7093285</v>
      </c>
      <c r="J118" s="22">
        <v>0</v>
      </c>
      <c r="K118" s="22">
        <v>0</v>
      </c>
      <c r="L118" s="22">
        <v>0</v>
      </c>
      <c r="M118" s="22">
        <v>71057257</v>
      </c>
      <c r="N118" s="22">
        <v>717108</v>
      </c>
      <c r="O118" s="22">
        <v>17146707</v>
      </c>
      <c r="P118" s="22">
        <v>2603646</v>
      </c>
      <c r="Q118" s="22">
        <v>3544049</v>
      </c>
      <c r="R118" s="22">
        <v>3652843</v>
      </c>
      <c r="S118" s="22">
        <v>2457496</v>
      </c>
      <c r="T118" s="22">
        <v>101179106</v>
      </c>
      <c r="U118" s="22">
        <v>18071192</v>
      </c>
      <c r="V118" s="22">
        <v>0</v>
      </c>
      <c r="W118" s="22">
        <v>3053155</v>
      </c>
      <c r="X118" s="22">
        <v>7044961</v>
      </c>
      <c r="Y118" s="22">
        <v>1205821</v>
      </c>
      <c r="Z118" s="22">
        <v>0</v>
      </c>
      <c r="AA118" s="22">
        <v>0</v>
      </c>
      <c r="AB118" s="22">
        <v>0</v>
      </c>
      <c r="AC118" s="22">
        <v>29375129</v>
      </c>
      <c r="AD118" s="22">
        <v>5705523</v>
      </c>
      <c r="AE118" s="22">
        <v>1765080</v>
      </c>
      <c r="AF118" s="22">
        <v>0</v>
      </c>
      <c r="AG118" s="22">
        <v>1125139</v>
      </c>
      <c r="AH118" s="22">
        <v>822605</v>
      </c>
      <c r="AI118" s="22">
        <v>38793476</v>
      </c>
      <c r="AJ118" s="22">
        <v>62385630</v>
      </c>
      <c r="AK118" s="22">
        <v>3196289</v>
      </c>
      <c r="AL118" s="22">
        <v>59189341</v>
      </c>
    </row>
    <row r="119" spans="1:3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84332189</v>
      </c>
      <c r="F119" s="22">
        <v>0</v>
      </c>
      <c r="G119" s="22">
        <v>46091418</v>
      </c>
      <c r="H119" s="22">
        <v>0</v>
      </c>
      <c r="I119" s="22">
        <v>34604979</v>
      </c>
      <c r="J119" s="22">
        <v>0</v>
      </c>
      <c r="K119" s="22">
        <v>0</v>
      </c>
      <c r="L119" s="22">
        <v>0</v>
      </c>
      <c r="M119" s="22">
        <v>165028586</v>
      </c>
      <c r="N119" s="22">
        <v>0</v>
      </c>
      <c r="O119" s="22">
        <v>52393326</v>
      </c>
      <c r="P119" s="22">
        <v>5841006</v>
      </c>
      <c r="Q119" s="22">
        <v>7716194</v>
      </c>
      <c r="R119" s="22">
        <v>0</v>
      </c>
      <c r="S119" s="22">
        <v>2913076</v>
      </c>
      <c r="T119" s="22">
        <v>233892188</v>
      </c>
      <c r="U119" s="22">
        <v>46254578</v>
      </c>
      <c r="V119" s="22">
        <v>0</v>
      </c>
      <c r="W119" s="22">
        <v>22344482</v>
      </c>
      <c r="X119" s="22">
        <v>0</v>
      </c>
      <c r="Y119" s="22">
        <v>12735234</v>
      </c>
      <c r="Z119" s="22">
        <v>0</v>
      </c>
      <c r="AA119" s="22">
        <v>0</v>
      </c>
      <c r="AB119" s="22">
        <v>0</v>
      </c>
      <c r="AC119" s="22">
        <v>81334294</v>
      </c>
      <c r="AD119" s="22">
        <v>15502215</v>
      </c>
      <c r="AE119" s="22">
        <v>4207448</v>
      </c>
      <c r="AF119" s="22">
        <v>0</v>
      </c>
      <c r="AG119" s="22">
        <v>0</v>
      </c>
      <c r="AH119" s="22">
        <v>1722548</v>
      </c>
      <c r="AI119" s="22">
        <v>102766505</v>
      </c>
      <c r="AJ119" s="22">
        <v>131125683</v>
      </c>
      <c r="AK119" s="22">
        <v>15929481</v>
      </c>
      <c r="AL119" s="22">
        <v>115196202</v>
      </c>
    </row>
    <row r="120" spans="1:3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49118225</v>
      </c>
      <c r="F120" s="22">
        <v>0</v>
      </c>
      <c r="G120" s="22">
        <v>80962812</v>
      </c>
      <c r="H120" s="22">
        <v>0</v>
      </c>
      <c r="I120" s="22">
        <v>40665091</v>
      </c>
      <c r="J120" s="22">
        <v>0</v>
      </c>
      <c r="K120" s="22">
        <v>69996</v>
      </c>
      <c r="L120" s="22">
        <v>0</v>
      </c>
      <c r="M120" s="22">
        <v>170816124</v>
      </c>
      <c r="N120" s="22">
        <v>10514412</v>
      </c>
      <c r="O120" s="22">
        <v>42405700</v>
      </c>
      <c r="P120" s="22">
        <v>10393585</v>
      </c>
      <c r="Q120" s="22">
        <v>18616478</v>
      </c>
      <c r="R120" s="22">
        <v>3981433</v>
      </c>
      <c r="S120" s="22">
        <v>3971914</v>
      </c>
      <c r="T120" s="22">
        <v>260699646</v>
      </c>
      <c r="U120" s="22">
        <v>32182267</v>
      </c>
      <c r="V120" s="22">
        <v>0</v>
      </c>
      <c r="W120" s="22">
        <v>33740721</v>
      </c>
      <c r="X120" s="22">
        <v>0</v>
      </c>
      <c r="Y120" s="22">
        <v>18678483</v>
      </c>
      <c r="Z120" s="22">
        <v>0</v>
      </c>
      <c r="AA120" s="22">
        <v>22774</v>
      </c>
      <c r="AB120" s="22">
        <v>0</v>
      </c>
      <c r="AC120" s="22">
        <v>84624245</v>
      </c>
      <c r="AD120" s="22">
        <v>13573136</v>
      </c>
      <c r="AE120" s="22">
        <v>5683033</v>
      </c>
      <c r="AF120" s="22">
        <v>0</v>
      </c>
      <c r="AG120" s="22">
        <v>3430728</v>
      </c>
      <c r="AH120" s="22">
        <v>2415151</v>
      </c>
      <c r="AI120" s="22">
        <v>109726293</v>
      </c>
      <c r="AJ120" s="22">
        <v>150973353</v>
      </c>
      <c r="AK120" s="22">
        <v>7097617</v>
      </c>
      <c r="AL120" s="22">
        <v>143875736</v>
      </c>
    </row>
    <row r="121" spans="1:3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5698698</v>
      </c>
      <c r="F121" s="22">
        <v>2773428</v>
      </c>
      <c r="G121" s="22">
        <v>3831089</v>
      </c>
      <c r="H121" s="22">
        <v>942969</v>
      </c>
      <c r="I121" s="22">
        <v>0</v>
      </c>
      <c r="J121" s="22">
        <v>0</v>
      </c>
      <c r="K121" s="22">
        <v>0</v>
      </c>
      <c r="L121" s="22">
        <v>0</v>
      </c>
      <c r="M121" s="22">
        <v>13246184</v>
      </c>
      <c r="N121" s="22">
        <v>0</v>
      </c>
      <c r="O121" s="22">
        <v>4070607</v>
      </c>
      <c r="P121" s="22">
        <v>2883206</v>
      </c>
      <c r="Q121" s="22">
        <v>115248</v>
      </c>
      <c r="R121" s="22">
        <v>224701</v>
      </c>
      <c r="S121" s="22">
        <v>223000</v>
      </c>
      <c r="T121" s="22">
        <v>20762946</v>
      </c>
      <c r="U121" s="22">
        <v>1929851</v>
      </c>
      <c r="V121" s="22">
        <v>0</v>
      </c>
      <c r="W121" s="22">
        <v>1678811</v>
      </c>
      <c r="X121" s="22">
        <v>1203917</v>
      </c>
      <c r="Y121" s="22">
        <v>150133</v>
      </c>
      <c r="Z121" s="22">
        <v>0</v>
      </c>
      <c r="AA121" s="22">
        <v>0</v>
      </c>
      <c r="AB121" s="22">
        <v>0</v>
      </c>
      <c r="AC121" s="22">
        <v>4962712</v>
      </c>
      <c r="AD121" s="22">
        <v>2545074</v>
      </c>
      <c r="AE121" s="22">
        <v>1353620</v>
      </c>
      <c r="AF121" s="22">
        <v>0</v>
      </c>
      <c r="AG121" s="22">
        <v>16919</v>
      </c>
      <c r="AH121" s="22">
        <v>144905</v>
      </c>
      <c r="AI121" s="22">
        <v>9023230</v>
      </c>
      <c r="AJ121" s="22">
        <v>11739716</v>
      </c>
      <c r="AK121" s="22">
        <v>800364</v>
      </c>
      <c r="AL121" s="22">
        <v>10939352</v>
      </c>
    </row>
    <row r="122" spans="1:3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56990306</v>
      </c>
      <c r="F122" s="22">
        <v>0</v>
      </c>
      <c r="G122" s="22">
        <v>27208804</v>
      </c>
      <c r="H122" s="22">
        <v>38953067</v>
      </c>
      <c r="I122" s="22">
        <v>1653598</v>
      </c>
      <c r="J122" s="22">
        <v>0</v>
      </c>
      <c r="K122" s="22">
        <v>0</v>
      </c>
      <c r="L122" s="22">
        <v>0</v>
      </c>
      <c r="M122" s="22">
        <v>124805775</v>
      </c>
      <c r="N122" s="22">
        <v>2505322</v>
      </c>
      <c r="O122" s="22">
        <v>17774474</v>
      </c>
      <c r="P122" s="22">
        <v>15087775</v>
      </c>
      <c r="Q122" s="22">
        <v>9935400</v>
      </c>
      <c r="R122" s="22">
        <v>20745405</v>
      </c>
      <c r="S122" s="22">
        <v>3209051</v>
      </c>
      <c r="T122" s="22">
        <v>194063202</v>
      </c>
      <c r="U122" s="22">
        <v>31453803</v>
      </c>
      <c r="V122" s="22">
        <v>0</v>
      </c>
      <c r="W122" s="22">
        <v>7278546</v>
      </c>
      <c r="X122" s="22">
        <v>15166536</v>
      </c>
      <c r="Y122" s="22">
        <v>121411</v>
      </c>
      <c r="Z122" s="22">
        <v>0</v>
      </c>
      <c r="AA122" s="22">
        <v>0</v>
      </c>
      <c r="AB122" s="22">
        <v>0</v>
      </c>
      <c r="AC122" s="22">
        <v>54020296</v>
      </c>
      <c r="AD122" s="22">
        <v>7902749</v>
      </c>
      <c r="AE122" s="22">
        <v>7093705</v>
      </c>
      <c r="AF122" s="22">
        <v>0</v>
      </c>
      <c r="AG122" s="22">
        <v>9643103</v>
      </c>
      <c r="AH122" s="22">
        <v>2176505</v>
      </c>
      <c r="AI122" s="22">
        <v>80836358</v>
      </c>
      <c r="AJ122" s="22">
        <v>113226844</v>
      </c>
      <c r="AK122" s="22">
        <v>11585883</v>
      </c>
      <c r="AL122" s="22">
        <v>101640961</v>
      </c>
    </row>
    <row r="123" spans="1:3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10520579</v>
      </c>
      <c r="F123" s="22">
        <v>0</v>
      </c>
      <c r="G123" s="22">
        <v>9613330</v>
      </c>
      <c r="H123" s="22">
        <v>5747766</v>
      </c>
      <c r="I123" s="22">
        <v>2718164</v>
      </c>
      <c r="J123" s="22">
        <v>0</v>
      </c>
      <c r="K123" s="22">
        <v>0</v>
      </c>
      <c r="L123" s="22">
        <v>0</v>
      </c>
      <c r="M123" s="22">
        <v>28599839</v>
      </c>
      <c r="N123" s="22">
        <v>1029163</v>
      </c>
      <c r="O123" s="22">
        <v>2230579</v>
      </c>
      <c r="P123" s="22">
        <v>1635381</v>
      </c>
      <c r="Q123" s="22">
        <v>476537</v>
      </c>
      <c r="R123" s="22">
        <v>3612172</v>
      </c>
      <c r="S123" s="22">
        <v>1175359</v>
      </c>
      <c r="T123" s="22">
        <v>38759030</v>
      </c>
      <c r="U123" s="22">
        <v>5740840</v>
      </c>
      <c r="V123" s="22">
        <v>0</v>
      </c>
      <c r="W123" s="22">
        <v>2546575</v>
      </c>
      <c r="X123" s="22">
        <v>1709879</v>
      </c>
      <c r="Y123" s="22">
        <v>1120380</v>
      </c>
      <c r="Z123" s="22">
        <v>0</v>
      </c>
      <c r="AA123" s="22">
        <v>0</v>
      </c>
      <c r="AB123" s="22">
        <v>0</v>
      </c>
      <c r="AC123" s="22">
        <v>11117674</v>
      </c>
      <c r="AD123" s="22">
        <v>685786</v>
      </c>
      <c r="AE123" s="22">
        <v>843644</v>
      </c>
      <c r="AF123" s="22">
        <v>0</v>
      </c>
      <c r="AG123" s="22">
        <v>2139329</v>
      </c>
      <c r="AH123" s="22">
        <v>774915</v>
      </c>
      <c r="AI123" s="22">
        <v>15561348</v>
      </c>
      <c r="AJ123" s="22">
        <v>23197682</v>
      </c>
      <c r="AK123" s="22">
        <v>1468688</v>
      </c>
      <c r="AL123" s="22">
        <v>21728994</v>
      </c>
    </row>
    <row r="124" spans="1:3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15749787</v>
      </c>
      <c r="F124" s="22">
        <v>0</v>
      </c>
      <c r="G124" s="22">
        <v>13788320</v>
      </c>
      <c r="H124" s="22">
        <v>10643386</v>
      </c>
      <c r="I124" s="22">
        <v>767550</v>
      </c>
      <c r="J124" s="22">
        <v>0</v>
      </c>
      <c r="K124" s="22">
        <v>0</v>
      </c>
      <c r="L124" s="22">
        <v>0</v>
      </c>
      <c r="M124" s="22">
        <v>40949043</v>
      </c>
      <c r="N124" s="22">
        <v>0</v>
      </c>
      <c r="O124" s="22">
        <v>19436988</v>
      </c>
      <c r="P124" s="22">
        <v>5327546</v>
      </c>
      <c r="Q124" s="22">
        <v>1078809</v>
      </c>
      <c r="R124" s="22">
        <v>0</v>
      </c>
      <c r="S124" s="22">
        <v>1900475</v>
      </c>
      <c r="T124" s="22">
        <v>68692861</v>
      </c>
      <c r="U124" s="22">
        <v>7908544</v>
      </c>
      <c r="V124" s="22">
        <v>0</v>
      </c>
      <c r="W124" s="22">
        <v>4143371</v>
      </c>
      <c r="X124" s="22">
        <v>3247580</v>
      </c>
      <c r="Y124" s="22">
        <v>273601</v>
      </c>
      <c r="Z124" s="22">
        <v>0</v>
      </c>
      <c r="AA124" s="22">
        <v>0</v>
      </c>
      <c r="AB124" s="22">
        <v>0</v>
      </c>
      <c r="AC124" s="22">
        <v>15573096</v>
      </c>
      <c r="AD124" s="22">
        <v>11396221</v>
      </c>
      <c r="AE124" s="22">
        <v>3179827</v>
      </c>
      <c r="AF124" s="22">
        <v>0</v>
      </c>
      <c r="AG124" s="22">
        <v>0</v>
      </c>
      <c r="AH124" s="22">
        <v>900874</v>
      </c>
      <c r="AI124" s="22">
        <v>31050018</v>
      </c>
      <c r="AJ124" s="22">
        <v>37642843</v>
      </c>
      <c r="AK124" s="22">
        <v>1370591</v>
      </c>
      <c r="AL124" s="22">
        <v>36272252</v>
      </c>
    </row>
    <row r="125" spans="1:3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8427023</v>
      </c>
      <c r="F125" s="22">
        <v>0</v>
      </c>
      <c r="G125" s="22">
        <v>2812029</v>
      </c>
      <c r="H125" s="22">
        <v>3795238</v>
      </c>
      <c r="I125" s="22">
        <v>1141654</v>
      </c>
      <c r="J125" s="22">
        <v>0</v>
      </c>
      <c r="K125" s="22">
        <v>0</v>
      </c>
      <c r="L125" s="22">
        <v>0</v>
      </c>
      <c r="M125" s="22">
        <v>16175944</v>
      </c>
      <c r="N125" s="22">
        <v>0</v>
      </c>
      <c r="O125" s="22">
        <v>5604230</v>
      </c>
      <c r="P125" s="22">
        <v>952131</v>
      </c>
      <c r="Q125" s="22">
        <v>332482</v>
      </c>
      <c r="R125" s="22">
        <v>1066482</v>
      </c>
      <c r="S125" s="22">
        <v>234801</v>
      </c>
      <c r="T125" s="22">
        <v>24366070</v>
      </c>
      <c r="U125" s="22">
        <v>4706026</v>
      </c>
      <c r="V125" s="22">
        <v>0</v>
      </c>
      <c r="W125" s="22">
        <v>1227878</v>
      </c>
      <c r="X125" s="22">
        <v>2933613</v>
      </c>
      <c r="Y125" s="22">
        <v>382264</v>
      </c>
      <c r="Z125" s="22">
        <v>0</v>
      </c>
      <c r="AA125" s="22">
        <v>0</v>
      </c>
      <c r="AB125" s="22">
        <v>0</v>
      </c>
      <c r="AC125" s="22">
        <v>9249781</v>
      </c>
      <c r="AD125" s="22">
        <v>2210263</v>
      </c>
      <c r="AE125" s="22">
        <v>608933</v>
      </c>
      <c r="AF125" s="22">
        <v>0</v>
      </c>
      <c r="AG125" s="22">
        <v>582591</v>
      </c>
      <c r="AH125" s="22">
        <v>206660</v>
      </c>
      <c r="AI125" s="22">
        <v>12858228</v>
      </c>
      <c r="AJ125" s="22">
        <v>11507842</v>
      </c>
      <c r="AK125" s="22">
        <v>138956</v>
      </c>
      <c r="AL125" s="22">
        <v>11368886</v>
      </c>
    </row>
    <row r="126" spans="1:3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17176115</v>
      </c>
      <c r="F126" s="22">
        <v>0</v>
      </c>
      <c r="G126" s="22">
        <v>13884268</v>
      </c>
      <c r="H126" s="22">
        <v>9387257</v>
      </c>
      <c r="I126" s="22">
        <v>3015144</v>
      </c>
      <c r="J126" s="22">
        <v>0</v>
      </c>
      <c r="K126" s="22">
        <v>0</v>
      </c>
      <c r="L126" s="22">
        <v>0</v>
      </c>
      <c r="M126" s="22">
        <v>43462784</v>
      </c>
      <c r="N126" s="22">
        <v>1982888</v>
      </c>
      <c r="O126" s="22">
        <v>28678037</v>
      </c>
      <c r="P126" s="22">
        <v>5192796</v>
      </c>
      <c r="Q126" s="22">
        <v>263313</v>
      </c>
      <c r="R126" s="22">
        <v>1881673</v>
      </c>
      <c r="S126" s="22">
        <v>1177664</v>
      </c>
      <c r="T126" s="22">
        <v>82639155</v>
      </c>
      <c r="U126" s="22">
        <v>10960248</v>
      </c>
      <c r="V126" s="22">
        <v>0</v>
      </c>
      <c r="W126" s="22">
        <v>2182687</v>
      </c>
      <c r="X126" s="22">
        <v>1565259</v>
      </c>
      <c r="Y126" s="22">
        <v>724092</v>
      </c>
      <c r="Z126" s="22">
        <v>0</v>
      </c>
      <c r="AA126" s="22">
        <v>0</v>
      </c>
      <c r="AB126" s="22">
        <v>0</v>
      </c>
      <c r="AC126" s="22">
        <v>15432286</v>
      </c>
      <c r="AD126" s="22">
        <v>10031648</v>
      </c>
      <c r="AE126" s="22">
        <v>1800231</v>
      </c>
      <c r="AF126" s="22">
        <v>0</v>
      </c>
      <c r="AG126" s="22">
        <v>1017097</v>
      </c>
      <c r="AH126" s="22">
        <v>836583</v>
      </c>
      <c r="AI126" s="22">
        <v>29117845</v>
      </c>
      <c r="AJ126" s="22">
        <v>53521310</v>
      </c>
      <c r="AK126" s="22">
        <v>5754659</v>
      </c>
      <c r="AL126" s="22">
        <v>47766651</v>
      </c>
    </row>
    <row r="127" spans="1:3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16359554</v>
      </c>
      <c r="F127" s="22">
        <v>0</v>
      </c>
      <c r="G127" s="22">
        <v>6817635</v>
      </c>
      <c r="H127" s="22">
        <v>12562263</v>
      </c>
      <c r="I127" s="22">
        <v>0</v>
      </c>
      <c r="J127" s="22">
        <v>0</v>
      </c>
      <c r="K127" s="22">
        <v>0</v>
      </c>
      <c r="L127" s="22">
        <v>0</v>
      </c>
      <c r="M127" s="22">
        <v>35739452</v>
      </c>
      <c r="N127" s="22">
        <v>773130</v>
      </c>
      <c r="O127" s="22">
        <v>9548867</v>
      </c>
      <c r="P127" s="22">
        <v>2234712</v>
      </c>
      <c r="Q127" s="22">
        <v>6473400</v>
      </c>
      <c r="R127" s="22">
        <v>3026639</v>
      </c>
      <c r="S127" s="22">
        <v>2318981</v>
      </c>
      <c r="T127" s="22">
        <v>60115181</v>
      </c>
      <c r="U127" s="22">
        <v>10013540</v>
      </c>
      <c r="V127" s="22">
        <v>0</v>
      </c>
      <c r="W127" s="22">
        <v>2613203</v>
      </c>
      <c r="X127" s="22">
        <v>3619552</v>
      </c>
      <c r="Y127" s="22">
        <v>0</v>
      </c>
      <c r="Z127" s="22">
        <v>0</v>
      </c>
      <c r="AA127" s="22">
        <v>0</v>
      </c>
      <c r="AB127" s="22">
        <v>0</v>
      </c>
      <c r="AC127" s="22">
        <v>16246295</v>
      </c>
      <c r="AD127" s="22">
        <v>3085917</v>
      </c>
      <c r="AE127" s="22">
        <v>537222</v>
      </c>
      <c r="AF127" s="22">
        <v>0</v>
      </c>
      <c r="AG127" s="22">
        <v>1092326</v>
      </c>
      <c r="AH127" s="22">
        <v>1145272</v>
      </c>
      <c r="AI127" s="22">
        <v>22107032</v>
      </c>
      <c r="AJ127" s="22">
        <v>38008149</v>
      </c>
      <c r="AK127" s="22">
        <v>4888425</v>
      </c>
      <c r="AL127" s="22">
        <v>33119724</v>
      </c>
    </row>
    <row r="128" spans="1:3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38022908</v>
      </c>
      <c r="F128" s="22">
        <v>0</v>
      </c>
      <c r="G128" s="22">
        <v>10663180</v>
      </c>
      <c r="H128" s="22">
        <v>1652044</v>
      </c>
      <c r="I128" s="22">
        <v>0</v>
      </c>
      <c r="J128" s="22">
        <v>0</v>
      </c>
      <c r="K128" s="22">
        <v>0</v>
      </c>
      <c r="L128" s="22">
        <v>0</v>
      </c>
      <c r="M128" s="22">
        <v>50338132</v>
      </c>
      <c r="N128" s="22">
        <v>0</v>
      </c>
      <c r="O128" s="22">
        <v>17016391</v>
      </c>
      <c r="P128" s="22">
        <v>1949640</v>
      </c>
      <c r="Q128" s="22">
        <v>612792</v>
      </c>
      <c r="R128" s="22">
        <v>377600</v>
      </c>
      <c r="S128" s="22">
        <v>1354613</v>
      </c>
      <c r="T128" s="22">
        <v>71649168</v>
      </c>
      <c r="U128" s="22">
        <v>30202080</v>
      </c>
      <c r="V128" s="22">
        <v>0</v>
      </c>
      <c r="W128" s="22">
        <v>8279638</v>
      </c>
      <c r="X128" s="22">
        <v>1011676</v>
      </c>
      <c r="Y128" s="22">
        <v>0</v>
      </c>
      <c r="Z128" s="22">
        <v>0</v>
      </c>
      <c r="AA128" s="22">
        <v>0</v>
      </c>
      <c r="AB128" s="22">
        <v>0</v>
      </c>
      <c r="AC128" s="22">
        <v>39493394</v>
      </c>
      <c r="AD128" s="22">
        <v>4963224</v>
      </c>
      <c r="AE128" s="22">
        <v>1312090</v>
      </c>
      <c r="AF128" s="22">
        <v>0</v>
      </c>
      <c r="AG128" s="22">
        <v>175419</v>
      </c>
      <c r="AH128" s="22">
        <v>743938</v>
      </c>
      <c r="AI128" s="22">
        <v>46688065</v>
      </c>
      <c r="AJ128" s="22">
        <v>24961103</v>
      </c>
      <c r="AK128" s="22">
        <v>442810</v>
      </c>
      <c r="AL128" s="22">
        <v>24518293</v>
      </c>
    </row>
    <row r="129" spans="1:3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11189556</v>
      </c>
      <c r="F129" s="22">
        <v>0</v>
      </c>
      <c r="G129" s="22">
        <v>4045530</v>
      </c>
      <c r="H129" s="22">
        <v>5650030</v>
      </c>
      <c r="I129" s="22">
        <v>1288948</v>
      </c>
      <c r="J129" s="22">
        <v>0</v>
      </c>
      <c r="K129" s="22">
        <v>0</v>
      </c>
      <c r="L129" s="22">
        <v>0</v>
      </c>
      <c r="M129" s="22">
        <v>22174064</v>
      </c>
      <c r="N129" s="22">
        <v>0</v>
      </c>
      <c r="O129" s="22">
        <v>17935613</v>
      </c>
      <c r="P129" s="22">
        <v>4461358</v>
      </c>
      <c r="Q129" s="22">
        <v>1179166</v>
      </c>
      <c r="R129" s="22">
        <v>2558879</v>
      </c>
      <c r="S129" s="22">
        <v>2232278</v>
      </c>
      <c r="T129" s="22">
        <v>50541358</v>
      </c>
      <c r="U129" s="22">
        <v>5819254</v>
      </c>
      <c r="V129" s="22">
        <v>0</v>
      </c>
      <c r="W129" s="22">
        <v>1328427</v>
      </c>
      <c r="X129" s="22">
        <v>2528126</v>
      </c>
      <c r="Y129" s="22">
        <v>499378</v>
      </c>
      <c r="Z129" s="22">
        <v>0</v>
      </c>
      <c r="AA129" s="22">
        <v>0</v>
      </c>
      <c r="AB129" s="22">
        <v>0</v>
      </c>
      <c r="AC129" s="22">
        <v>10175185</v>
      </c>
      <c r="AD129" s="22">
        <v>4863104</v>
      </c>
      <c r="AE129" s="22">
        <v>2838292</v>
      </c>
      <c r="AF129" s="22">
        <v>0</v>
      </c>
      <c r="AG129" s="22">
        <v>1097670</v>
      </c>
      <c r="AH129" s="22">
        <v>1249070</v>
      </c>
      <c r="AI129" s="22">
        <v>20223321</v>
      </c>
      <c r="AJ129" s="22">
        <v>30318037</v>
      </c>
      <c r="AK129" s="22">
        <v>257633</v>
      </c>
      <c r="AL129" s="22">
        <v>30060404</v>
      </c>
    </row>
    <row r="130" spans="1:3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2777605</v>
      </c>
      <c r="F130" s="22">
        <v>0</v>
      </c>
      <c r="G130" s="22">
        <v>4732738</v>
      </c>
      <c r="H130" s="22">
        <v>2841887</v>
      </c>
      <c r="I130" s="22">
        <v>128174</v>
      </c>
      <c r="J130" s="22">
        <v>0</v>
      </c>
      <c r="K130" s="22">
        <v>0</v>
      </c>
      <c r="L130" s="22">
        <v>0</v>
      </c>
      <c r="M130" s="22">
        <v>10480404</v>
      </c>
      <c r="N130" s="22">
        <v>193689</v>
      </c>
      <c r="O130" s="22">
        <v>1350510</v>
      </c>
      <c r="P130" s="22">
        <v>456194</v>
      </c>
      <c r="Q130" s="22">
        <v>96270</v>
      </c>
      <c r="R130" s="22">
        <v>574063</v>
      </c>
      <c r="S130" s="22">
        <v>550586</v>
      </c>
      <c r="T130" s="22">
        <v>13701716</v>
      </c>
      <c r="U130" s="22">
        <v>1800913</v>
      </c>
      <c r="V130" s="22">
        <v>0</v>
      </c>
      <c r="W130" s="22">
        <v>1308836</v>
      </c>
      <c r="X130" s="22">
        <v>950217</v>
      </c>
      <c r="Y130" s="22">
        <v>39488</v>
      </c>
      <c r="Z130" s="22">
        <v>0</v>
      </c>
      <c r="AA130" s="22">
        <v>0</v>
      </c>
      <c r="AB130" s="22">
        <v>0</v>
      </c>
      <c r="AC130" s="22">
        <v>4099454</v>
      </c>
      <c r="AD130" s="22">
        <v>606248</v>
      </c>
      <c r="AE130" s="22">
        <v>270228</v>
      </c>
      <c r="AF130" s="22">
        <v>0</v>
      </c>
      <c r="AG130" s="22">
        <v>225466</v>
      </c>
      <c r="AH130" s="22">
        <v>313650</v>
      </c>
      <c r="AI130" s="22">
        <v>5515046</v>
      </c>
      <c r="AJ130" s="22">
        <v>8186670</v>
      </c>
      <c r="AK130" s="22">
        <v>39914</v>
      </c>
      <c r="AL130" s="22">
        <v>8146756</v>
      </c>
    </row>
    <row r="131" spans="1:3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25648213</v>
      </c>
      <c r="F131" s="22">
        <v>0</v>
      </c>
      <c r="G131" s="22">
        <v>11473761</v>
      </c>
      <c r="H131" s="22">
        <v>6912795</v>
      </c>
      <c r="I131" s="22">
        <v>5133781</v>
      </c>
      <c r="J131" s="22">
        <v>0</v>
      </c>
      <c r="K131" s="22">
        <v>0</v>
      </c>
      <c r="L131" s="22">
        <v>1346742</v>
      </c>
      <c r="M131" s="22">
        <v>50515292</v>
      </c>
      <c r="N131" s="22">
        <v>61059</v>
      </c>
      <c r="O131" s="22">
        <v>31299680</v>
      </c>
      <c r="P131" s="22">
        <v>5207933</v>
      </c>
      <c r="Q131" s="22">
        <v>1786762</v>
      </c>
      <c r="R131" s="22">
        <v>5939016</v>
      </c>
      <c r="S131" s="22">
        <v>2146580</v>
      </c>
      <c r="T131" s="22">
        <v>96956322</v>
      </c>
      <c r="U131" s="22">
        <v>17115972</v>
      </c>
      <c r="V131" s="22">
        <v>0</v>
      </c>
      <c r="W131" s="22">
        <v>4998505</v>
      </c>
      <c r="X131" s="22">
        <v>3365720</v>
      </c>
      <c r="Y131" s="22">
        <v>3575751</v>
      </c>
      <c r="Z131" s="22">
        <v>0</v>
      </c>
      <c r="AA131" s="22">
        <v>0</v>
      </c>
      <c r="AB131" s="22">
        <v>620494</v>
      </c>
      <c r="AC131" s="22">
        <v>29676442</v>
      </c>
      <c r="AD131" s="22">
        <v>12691341</v>
      </c>
      <c r="AE131" s="22">
        <v>2975871</v>
      </c>
      <c r="AF131" s="22">
        <v>0</v>
      </c>
      <c r="AG131" s="22">
        <v>5084593</v>
      </c>
      <c r="AH131" s="22">
        <v>1087112</v>
      </c>
      <c r="AI131" s="22">
        <v>51515359</v>
      </c>
      <c r="AJ131" s="22">
        <v>45440963</v>
      </c>
      <c r="AK131" s="22">
        <v>1937026</v>
      </c>
      <c r="AL131" s="22">
        <v>43503937</v>
      </c>
    </row>
    <row r="132" spans="1:3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88830285</v>
      </c>
      <c r="F132" s="22">
        <v>0</v>
      </c>
      <c r="G132" s="22">
        <v>39403031</v>
      </c>
      <c r="H132" s="22">
        <v>46594059</v>
      </c>
      <c r="I132" s="22">
        <v>75751615</v>
      </c>
      <c r="J132" s="22">
        <v>0</v>
      </c>
      <c r="K132" s="22">
        <v>0</v>
      </c>
      <c r="L132" s="22">
        <v>0</v>
      </c>
      <c r="M132" s="22">
        <v>250578990</v>
      </c>
      <c r="N132" s="22">
        <v>7426091</v>
      </c>
      <c r="O132" s="22">
        <v>44471801</v>
      </c>
      <c r="P132" s="22">
        <v>9659832</v>
      </c>
      <c r="Q132" s="22">
        <v>30542694</v>
      </c>
      <c r="R132" s="22">
        <v>16401299</v>
      </c>
      <c r="S132" s="22">
        <v>6245983</v>
      </c>
      <c r="T132" s="22">
        <v>365326690</v>
      </c>
      <c r="U132" s="22">
        <v>35135136</v>
      </c>
      <c r="V132" s="22">
        <v>0</v>
      </c>
      <c r="W132" s="22">
        <v>15344762</v>
      </c>
      <c r="X132" s="22">
        <v>12056023</v>
      </c>
      <c r="Y132" s="22">
        <v>11824996</v>
      </c>
      <c r="Z132" s="22">
        <v>0</v>
      </c>
      <c r="AA132" s="22">
        <v>0</v>
      </c>
      <c r="AB132" s="22">
        <v>0</v>
      </c>
      <c r="AC132" s="22">
        <v>74360917</v>
      </c>
      <c r="AD132" s="22">
        <v>12997838</v>
      </c>
      <c r="AE132" s="22">
        <v>5590679</v>
      </c>
      <c r="AF132" s="22">
        <v>0</v>
      </c>
      <c r="AG132" s="22">
        <v>6785045</v>
      </c>
      <c r="AH132" s="22">
        <v>3450178</v>
      </c>
      <c r="AI132" s="22">
        <v>103184657</v>
      </c>
      <c r="AJ132" s="22">
        <v>262142033</v>
      </c>
      <c r="AK132" s="22">
        <v>6593490</v>
      </c>
      <c r="AL132" s="22">
        <v>255548543</v>
      </c>
    </row>
    <row r="133" spans="1:3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62014492</v>
      </c>
      <c r="F133" s="22">
        <v>0</v>
      </c>
      <c r="G133" s="22">
        <v>50790025</v>
      </c>
      <c r="H133" s="22">
        <v>26421733</v>
      </c>
      <c r="I133" s="22">
        <v>17249019</v>
      </c>
      <c r="J133" s="22">
        <v>0</v>
      </c>
      <c r="K133" s="22">
        <v>0</v>
      </c>
      <c r="L133" s="22">
        <v>0</v>
      </c>
      <c r="M133" s="22">
        <v>156475269</v>
      </c>
      <c r="N133" s="22">
        <v>0</v>
      </c>
      <c r="O133" s="22">
        <v>46779708</v>
      </c>
      <c r="P133" s="22">
        <v>10911412</v>
      </c>
      <c r="Q133" s="22">
        <v>19530890</v>
      </c>
      <c r="R133" s="22">
        <v>16650162</v>
      </c>
      <c r="S133" s="22">
        <v>5827167</v>
      </c>
      <c r="T133" s="22">
        <v>256174608</v>
      </c>
      <c r="U133" s="22">
        <v>30720471</v>
      </c>
      <c r="V133" s="22">
        <v>0</v>
      </c>
      <c r="W133" s="22">
        <v>20451242</v>
      </c>
      <c r="X133" s="22">
        <v>6943396</v>
      </c>
      <c r="Y133" s="22">
        <v>5486249</v>
      </c>
      <c r="Z133" s="22">
        <v>0</v>
      </c>
      <c r="AA133" s="22">
        <v>0</v>
      </c>
      <c r="AB133" s="22">
        <v>0</v>
      </c>
      <c r="AC133" s="22">
        <v>63601358</v>
      </c>
      <c r="AD133" s="22">
        <v>20371978</v>
      </c>
      <c r="AE133" s="22">
        <v>6225696</v>
      </c>
      <c r="AF133" s="22">
        <v>0</v>
      </c>
      <c r="AG133" s="22">
        <v>10611749</v>
      </c>
      <c r="AH133" s="22">
        <v>2385656</v>
      </c>
      <c r="AI133" s="22">
        <v>103196437</v>
      </c>
      <c r="AJ133" s="22">
        <v>152978171</v>
      </c>
      <c r="AK133" s="22">
        <v>3557126</v>
      </c>
      <c r="AL133" s="22">
        <v>149421045</v>
      </c>
    </row>
    <row r="134" spans="1:3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56378899</v>
      </c>
      <c r="F134" s="22">
        <v>0</v>
      </c>
      <c r="G134" s="22">
        <v>23281553</v>
      </c>
      <c r="H134" s="22">
        <v>11659095</v>
      </c>
      <c r="I134" s="22">
        <v>8302350</v>
      </c>
      <c r="J134" s="22">
        <v>0</v>
      </c>
      <c r="K134" s="22">
        <v>0</v>
      </c>
      <c r="L134" s="22">
        <v>0</v>
      </c>
      <c r="M134" s="22">
        <v>99621897</v>
      </c>
      <c r="N134" s="22">
        <v>2920757</v>
      </c>
      <c r="O134" s="22">
        <v>24190875</v>
      </c>
      <c r="P134" s="22">
        <v>6159373</v>
      </c>
      <c r="Q134" s="22">
        <v>3891409</v>
      </c>
      <c r="R134" s="22">
        <v>4288753</v>
      </c>
      <c r="S134" s="22">
        <v>6348244</v>
      </c>
      <c r="T134" s="22">
        <v>147421308</v>
      </c>
      <c r="U134" s="22">
        <v>31394497</v>
      </c>
      <c r="V134" s="22">
        <v>0</v>
      </c>
      <c r="W134" s="22">
        <v>6076074</v>
      </c>
      <c r="X134" s="22">
        <v>2976128</v>
      </c>
      <c r="Y134" s="22">
        <v>3069791</v>
      </c>
      <c r="Z134" s="22">
        <v>0</v>
      </c>
      <c r="AA134" s="22">
        <v>0</v>
      </c>
      <c r="AB134" s="22">
        <v>0</v>
      </c>
      <c r="AC134" s="22">
        <v>43516490</v>
      </c>
      <c r="AD134" s="22">
        <v>9441786</v>
      </c>
      <c r="AE134" s="22">
        <v>2678798</v>
      </c>
      <c r="AF134" s="22">
        <v>0</v>
      </c>
      <c r="AG134" s="22">
        <v>1834009</v>
      </c>
      <c r="AH134" s="22">
        <v>4382235</v>
      </c>
      <c r="AI134" s="22">
        <v>61853318</v>
      </c>
      <c r="AJ134" s="22">
        <v>85567990</v>
      </c>
      <c r="AK134" s="22">
        <v>0</v>
      </c>
      <c r="AL134" s="22">
        <v>85567990</v>
      </c>
    </row>
    <row r="135" spans="1:3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5172513</v>
      </c>
      <c r="F135" s="22">
        <v>0</v>
      </c>
      <c r="G135" s="22">
        <v>4496283</v>
      </c>
      <c r="H135" s="22">
        <v>3184150</v>
      </c>
      <c r="I135" s="22">
        <v>0</v>
      </c>
      <c r="J135" s="22">
        <v>0</v>
      </c>
      <c r="K135" s="22">
        <v>0</v>
      </c>
      <c r="L135" s="22">
        <v>0</v>
      </c>
      <c r="M135" s="22">
        <v>12852946</v>
      </c>
      <c r="N135" s="22">
        <v>0</v>
      </c>
      <c r="O135" s="22">
        <v>4704915</v>
      </c>
      <c r="P135" s="22">
        <v>1039742</v>
      </c>
      <c r="Q135" s="22">
        <v>626309</v>
      </c>
      <c r="R135" s="22">
        <v>641924</v>
      </c>
      <c r="S135" s="22">
        <v>220382</v>
      </c>
      <c r="T135" s="22">
        <v>20086218</v>
      </c>
      <c r="U135" s="22">
        <v>3552725</v>
      </c>
      <c r="V135" s="22">
        <v>0</v>
      </c>
      <c r="W135" s="22">
        <v>1615064</v>
      </c>
      <c r="X135" s="22">
        <v>1366186</v>
      </c>
      <c r="Y135" s="22">
        <v>0</v>
      </c>
      <c r="Z135" s="22">
        <v>0</v>
      </c>
      <c r="AA135" s="22">
        <v>0</v>
      </c>
      <c r="AB135" s="22">
        <v>0</v>
      </c>
      <c r="AC135" s="22">
        <v>6533975</v>
      </c>
      <c r="AD135" s="22">
        <v>2460587</v>
      </c>
      <c r="AE135" s="22">
        <v>712778</v>
      </c>
      <c r="AF135" s="22">
        <v>0</v>
      </c>
      <c r="AG135" s="22">
        <v>272103</v>
      </c>
      <c r="AH135" s="22">
        <v>179895</v>
      </c>
      <c r="AI135" s="22">
        <v>10159338</v>
      </c>
      <c r="AJ135" s="22">
        <v>9926880</v>
      </c>
      <c r="AK135" s="22">
        <v>206116</v>
      </c>
      <c r="AL135" s="22">
        <v>9720764</v>
      </c>
    </row>
    <row r="136" spans="1:3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15339402</v>
      </c>
      <c r="F136" s="22">
        <v>0</v>
      </c>
      <c r="G136" s="22">
        <v>4381090</v>
      </c>
      <c r="H136" s="22">
        <v>5836704</v>
      </c>
      <c r="I136" s="22">
        <v>54698</v>
      </c>
      <c r="J136" s="22">
        <v>0</v>
      </c>
      <c r="K136" s="22">
        <v>0</v>
      </c>
      <c r="L136" s="22">
        <v>257168</v>
      </c>
      <c r="M136" s="22">
        <v>25869062</v>
      </c>
      <c r="N136" s="22">
        <v>0</v>
      </c>
      <c r="O136" s="22">
        <v>1035511</v>
      </c>
      <c r="P136" s="22">
        <v>904192</v>
      </c>
      <c r="Q136" s="22">
        <v>706262</v>
      </c>
      <c r="R136" s="22">
        <v>468742</v>
      </c>
      <c r="S136" s="22">
        <v>477414</v>
      </c>
      <c r="T136" s="22">
        <v>29461183</v>
      </c>
      <c r="U136" s="22">
        <v>12354436</v>
      </c>
      <c r="V136" s="22">
        <v>0</v>
      </c>
      <c r="W136" s="22">
        <v>2686684</v>
      </c>
      <c r="X136" s="22">
        <v>4130119</v>
      </c>
      <c r="Y136" s="22">
        <v>3282</v>
      </c>
      <c r="Z136" s="22">
        <v>0</v>
      </c>
      <c r="AA136" s="22">
        <v>0</v>
      </c>
      <c r="AB136" s="22">
        <v>168172</v>
      </c>
      <c r="AC136" s="22">
        <v>19342693</v>
      </c>
      <c r="AD136" s="22">
        <v>482036</v>
      </c>
      <c r="AE136" s="22">
        <v>528523</v>
      </c>
      <c r="AF136" s="22">
        <v>0</v>
      </c>
      <c r="AG136" s="22">
        <v>330524</v>
      </c>
      <c r="AH136" s="22">
        <v>232636</v>
      </c>
      <c r="AI136" s="22">
        <v>20916412</v>
      </c>
      <c r="AJ136" s="22">
        <v>8544771</v>
      </c>
      <c r="AK136" s="22">
        <v>421438</v>
      </c>
      <c r="AL136" s="22">
        <v>8123333</v>
      </c>
    </row>
    <row r="137" spans="1:3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15891826</v>
      </c>
      <c r="F137" s="22">
        <v>0</v>
      </c>
      <c r="G137" s="22">
        <v>8177123</v>
      </c>
      <c r="H137" s="22">
        <v>6528648</v>
      </c>
      <c r="I137" s="22">
        <v>0</v>
      </c>
      <c r="J137" s="22">
        <v>0</v>
      </c>
      <c r="K137" s="22">
        <v>0</v>
      </c>
      <c r="L137" s="22">
        <v>0</v>
      </c>
      <c r="M137" s="22">
        <v>30597597</v>
      </c>
      <c r="N137" s="22">
        <v>0</v>
      </c>
      <c r="O137" s="22">
        <v>5501563</v>
      </c>
      <c r="P137" s="22">
        <v>1717637</v>
      </c>
      <c r="Q137" s="22">
        <v>1299000</v>
      </c>
      <c r="R137" s="22">
        <v>0</v>
      </c>
      <c r="S137" s="22">
        <v>551117</v>
      </c>
      <c r="T137" s="22">
        <v>39666914</v>
      </c>
      <c r="U137" s="22">
        <v>11358216</v>
      </c>
      <c r="V137" s="22">
        <v>0</v>
      </c>
      <c r="W137" s="22">
        <v>3573682</v>
      </c>
      <c r="X137" s="22">
        <v>2670584</v>
      </c>
      <c r="Y137" s="22">
        <v>0</v>
      </c>
      <c r="Z137" s="22">
        <v>0</v>
      </c>
      <c r="AA137" s="22">
        <v>0</v>
      </c>
      <c r="AB137" s="22">
        <v>0</v>
      </c>
      <c r="AC137" s="22">
        <v>17602482</v>
      </c>
      <c r="AD137" s="22">
        <v>2910051</v>
      </c>
      <c r="AE137" s="22">
        <v>684316</v>
      </c>
      <c r="AF137" s="22">
        <v>0</v>
      </c>
      <c r="AG137" s="22">
        <v>0</v>
      </c>
      <c r="AH137" s="22">
        <v>421344</v>
      </c>
      <c r="AI137" s="22">
        <v>21618193</v>
      </c>
      <c r="AJ137" s="22">
        <v>18048721</v>
      </c>
      <c r="AK137" s="22">
        <v>1042881</v>
      </c>
      <c r="AL137" s="22">
        <v>17005840</v>
      </c>
    </row>
    <row r="138" spans="1:3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6920058</v>
      </c>
      <c r="F138" s="22">
        <v>0</v>
      </c>
      <c r="G138" s="22">
        <v>10049256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16969314</v>
      </c>
      <c r="N138" s="22">
        <v>0</v>
      </c>
      <c r="O138" s="22">
        <v>2939691</v>
      </c>
      <c r="P138" s="22">
        <v>1316780</v>
      </c>
      <c r="Q138" s="22">
        <v>199670</v>
      </c>
      <c r="R138" s="22">
        <v>1054514</v>
      </c>
      <c r="S138" s="22">
        <v>650781</v>
      </c>
      <c r="T138" s="22">
        <v>23130750</v>
      </c>
      <c r="U138" s="22">
        <v>4827124</v>
      </c>
      <c r="V138" s="22">
        <v>0</v>
      </c>
      <c r="W138" s="22">
        <v>2993049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7820173</v>
      </c>
      <c r="AD138" s="22">
        <v>2177921</v>
      </c>
      <c r="AE138" s="22">
        <v>867644</v>
      </c>
      <c r="AF138" s="22">
        <v>0</v>
      </c>
      <c r="AG138" s="22">
        <v>573347</v>
      </c>
      <c r="AH138" s="22">
        <v>517918</v>
      </c>
      <c r="AI138" s="22">
        <v>11957003</v>
      </c>
      <c r="AJ138" s="22">
        <v>11173747</v>
      </c>
      <c r="AK138" s="22">
        <v>900000</v>
      </c>
      <c r="AL138" s="22">
        <v>10273747</v>
      </c>
    </row>
    <row r="139" spans="1:3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9572557</v>
      </c>
      <c r="F139" s="22">
        <v>0</v>
      </c>
      <c r="G139" s="22">
        <v>5080751</v>
      </c>
      <c r="H139" s="22">
        <v>5796114</v>
      </c>
      <c r="I139" s="22">
        <v>7437719</v>
      </c>
      <c r="J139" s="22">
        <v>0</v>
      </c>
      <c r="K139" s="22">
        <v>0</v>
      </c>
      <c r="L139" s="22">
        <v>0</v>
      </c>
      <c r="M139" s="22">
        <v>27887141</v>
      </c>
      <c r="N139" s="22">
        <v>0</v>
      </c>
      <c r="O139" s="22">
        <v>9082351</v>
      </c>
      <c r="P139" s="22">
        <v>2425490</v>
      </c>
      <c r="Q139" s="22">
        <v>2074345</v>
      </c>
      <c r="R139" s="22">
        <v>0</v>
      </c>
      <c r="S139" s="22">
        <v>446418</v>
      </c>
      <c r="T139" s="22">
        <v>41915745</v>
      </c>
      <c r="U139" s="22">
        <v>4652401</v>
      </c>
      <c r="V139" s="22">
        <v>0</v>
      </c>
      <c r="W139" s="22">
        <v>1634147</v>
      </c>
      <c r="X139" s="22">
        <v>1535184</v>
      </c>
      <c r="Y139" s="22">
        <v>1052108</v>
      </c>
      <c r="Z139" s="22">
        <v>0</v>
      </c>
      <c r="AA139" s="22">
        <v>0</v>
      </c>
      <c r="AB139" s="22">
        <v>0</v>
      </c>
      <c r="AC139" s="22">
        <v>8873840</v>
      </c>
      <c r="AD139" s="22">
        <v>2858671</v>
      </c>
      <c r="AE139" s="22">
        <v>1324586</v>
      </c>
      <c r="AF139" s="22">
        <v>0</v>
      </c>
      <c r="AG139" s="22">
        <v>0</v>
      </c>
      <c r="AH139" s="22">
        <v>259444</v>
      </c>
      <c r="AI139" s="22">
        <v>13316541</v>
      </c>
      <c r="AJ139" s="22">
        <v>28599204</v>
      </c>
      <c r="AK139" s="22">
        <v>1342385</v>
      </c>
      <c r="AL139" s="22">
        <v>27256819</v>
      </c>
    </row>
    <row r="140" spans="1:3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9557005</v>
      </c>
      <c r="F140" s="22">
        <v>0</v>
      </c>
      <c r="G140" s="22">
        <v>3775091</v>
      </c>
      <c r="H140" s="22">
        <v>3900978</v>
      </c>
      <c r="I140" s="22">
        <v>453710</v>
      </c>
      <c r="J140" s="22">
        <v>0</v>
      </c>
      <c r="K140" s="22">
        <v>0</v>
      </c>
      <c r="L140" s="22">
        <v>1128548</v>
      </c>
      <c r="M140" s="22">
        <v>18815332</v>
      </c>
      <c r="N140" s="22">
        <v>0</v>
      </c>
      <c r="O140" s="22">
        <v>24172324</v>
      </c>
      <c r="P140" s="22">
        <v>2349360</v>
      </c>
      <c r="Q140" s="22">
        <v>1085946</v>
      </c>
      <c r="R140" s="22">
        <v>1033761</v>
      </c>
      <c r="S140" s="22">
        <v>1808541</v>
      </c>
      <c r="T140" s="22">
        <v>49265264</v>
      </c>
      <c r="U140" s="22">
        <v>7472492</v>
      </c>
      <c r="V140" s="22">
        <v>0</v>
      </c>
      <c r="W140" s="22">
        <v>1568553</v>
      </c>
      <c r="X140" s="22">
        <v>1957892</v>
      </c>
      <c r="Y140" s="22">
        <v>114729</v>
      </c>
      <c r="Z140" s="22">
        <v>0</v>
      </c>
      <c r="AA140" s="22">
        <v>0</v>
      </c>
      <c r="AB140" s="22">
        <v>359366</v>
      </c>
      <c r="AC140" s="22">
        <v>11473032</v>
      </c>
      <c r="AD140" s="22">
        <v>10940875</v>
      </c>
      <c r="AE140" s="22">
        <v>1183568</v>
      </c>
      <c r="AF140" s="22">
        <v>0</v>
      </c>
      <c r="AG140" s="22">
        <v>486857</v>
      </c>
      <c r="AH140" s="22">
        <v>1597112</v>
      </c>
      <c r="AI140" s="22">
        <v>25681444</v>
      </c>
      <c r="AJ140" s="22">
        <v>23583820</v>
      </c>
      <c r="AK140" s="22">
        <v>1414765</v>
      </c>
      <c r="AL140" s="22">
        <v>22169055</v>
      </c>
    </row>
    <row r="141" spans="1:3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13422882</v>
      </c>
      <c r="F141" s="22">
        <v>0</v>
      </c>
      <c r="G141" s="22">
        <v>14669138</v>
      </c>
      <c r="H141" s="22">
        <v>5415442</v>
      </c>
      <c r="I141" s="22">
        <v>1396908</v>
      </c>
      <c r="J141" s="22">
        <v>0</v>
      </c>
      <c r="K141" s="22">
        <v>0</v>
      </c>
      <c r="L141" s="22">
        <v>0</v>
      </c>
      <c r="M141" s="22">
        <v>34904370</v>
      </c>
      <c r="N141" s="22">
        <v>0</v>
      </c>
      <c r="O141" s="22">
        <v>9810358</v>
      </c>
      <c r="P141" s="22">
        <v>1332956</v>
      </c>
      <c r="Q141" s="22">
        <v>131549</v>
      </c>
      <c r="R141" s="22">
        <v>29077</v>
      </c>
      <c r="S141" s="22">
        <v>600788</v>
      </c>
      <c r="T141" s="22">
        <v>46809098</v>
      </c>
      <c r="U141" s="22">
        <v>7403559</v>
      </c>
      <c r="V141" s="22">
        <v>0</v>
      </c>
      <c r="W141" s="22">
        <v>4631936</v>
      </c>
      <c r="X141" s="22">
        <v>1924733</v>
      </c>
      <c r="Y141" s="22">
        <v>337902</v>
      </c>
      <c r="Z141" s="22">
        <v>0</v>
      </c>
      <c r="AA141" s="22">
        <v>0</v>
      </c>
      <c r="AB141" s="22">
        <v>0</v>
      </c>
      <c r="AC141" s="22">
        <v>14298130</v>
      </c>
      <c r="AD141" s="22">
        <v>2073904</v>
      </c>
      <c r="AE141" s="22">
        <v>873982</v>
      </c>
      <c r="AF141" s="22">
        <v>0</v>
      </c>
      <c r="AG141" s="22">
        <v>17858</v>
      </c>
      <c r="AH141" s="22">
        <v>360754</v>
      </c>
      <c r="AI141" s="22">
        <v>17624628</v>
      </c>
      <c r="AJ141" s="22">
        <v>29184470</v>
      </c>
      <c r="AK141" s="22">
        <v>2015821</v>
      </c>
      <c r="AL141" s="22">
        <v>27168649</v>
      </c>
    </row>
    <row r="142" spans="1:3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3834114</v>
      </c>
      <c r="F142" s="22">
        <v>0</v>
      </c>
      <c r="G142" s="22">
        <v>3206729</v>
      </c>
      <c r="H142" s="22">
        <v>1152552</v>
      </c>
      <c r="I142" s="22">
        <v>0</v>
      </c>
      <c r="J142" s="22">
        <v>0</v>
      </c>
      <c r="K142" s="22">
        <v>0</v>
      </c>
      <c r="L142" s="22">
        <v>0</v>
      </c>
      <c r="M142" s="22">
        <v>8193395</v>
      </c>
      <c r="N142" s="22">
        <v>0</v>
      </c>
      <c r="O142" s="22">
        <v>2559502</v>
      </c>
      <c r="P142" s="22">
        <v>1184868</v>
      </c>
      <c r="Q142" s="22">
        <v>65676</v>
      </c>
      <c r="R142" s="22">
        <v>337143</v>
      </c>
      <c r="S142" s="22">
        <v>87064</v>
      </c>
      <c r="T142" s="22">
        <v>12427648</v>
      </c>
      <c r="U142" s="22">
        <v>2197936</v>
      </c>
      <c r="V142" s="22">
        <v>0</v>
      </c>
      <c r="W142" s="22">
        <v>1647191</v>
      </c>
      <c r="X142" s="22">
        <v>630426</v>
      </c>
      <c r="Y142" s="22">
        <v>0</v>
      </c>
      <c r="Z142" s="22">
        <v>0</v>
      </c>
      <c r="AA142" s="22">
        <v>0</v>
      </c>
      <c r="AB142" s="22">
        <v>0</v>
      </c>
      <c r="AC142" s="22">
        <v>4475553</v>
      </c>
      <c r="AD142" s="22">
        <v>1381617</v>
      </c>
      <c r="AE142" s="22">
        <v>822604</v>
      </c>
      <c r="AF142" s="22">
        <v>0</v>
      </c>
      <c r="AG142" s="22">
        <v>217078</v>
      </c>
      <c r="AH142" s="22">
        <v>81784</v>
      </c>
      <c r="AI142" s="22">
        <v>6978636</v>
      </c>
      <c r="AJ142" s="22">
        <v>5449012</v>
      </c>
      <c r="AK142" s="22">
        <v>0</v>
      </c>
      <c r="AL142" s="22">
        <v>5449012</v>
      </c>
    </row>
    <row r="143" spans="1:3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5265467</v>
      </c>
      <c r="F143" s="22">
        <v>0</v>
      </c>
      <c r="G143" s="22">
        <v>7678345</v>
      </c>
      <c r="H143" s="22">
        <v>5090153</v>
      </c>
      <c r="I143" s="22">
        <v>0</v>
      </c>
      <c r="J143" s="22">
        <v>0</v>
      </c>
      <c r="K143" s="22">
        <v>0</v>
      </c>
      <c r="L143" s="22">
        <v>0</v>
      </c>
      <c r="M143" s="22">
        <v>18033965</v>
      </c>
      <c r="N143" s="22">
        <v>0</v>
      </c>
      <c r="O143" s="22">
        <v>3589504</v>
      </c>
      <c r="P143" s="22">
        <v>1360551</v>
      </c>
      <c r="Q143" s="22">
        <v>369515</v>
      </c>
      <c r="R143" s="22">
        <v>785751</v>
      </c>
      <c r="S143" s="22">
        <v>1614454</v>
      </c>
      <c r="T143" s="22">
        <v>25753740</v>
      </c>
      <c r="U143" s="22">
        <v>4303529</v>
      </c>
      <c r="V143" s="22">
        <v>0</v>
      </c>
      <c r="W143" s="22">
        <v>3281091</v>
      </c>
      <c r="X143" s="22">
        <v>1684575</v>
      </c>
      <c r="Y143" s="22">
        <v>0</v>
      </c>
      <c r="Z143" s="22">
        <v>0</v>
      </c>
      <c r="AA143" s="22">
        <v>0</v>
      </c>
      <c r="AB143" s="22">
        <v>0</v>
      </c>
      <c r="AC143" s="22">
        <v>9269195</v>
      </c>
      <c r="AD143" s="22">
        <v>1731453</v>
      </c>
      <c r="AE143" s="22">
        <v>1206718</v>
      </c>
      <c r="AF143" s="22">
        <v>0</v>
      </c>
      <c r="AG143" s="22">
        <v>663966</v>
      </c>
      <c r="AH143" s="22">
        <v>984649</v>
      </c>
      <c r="AI143" s="22">
        <v>13855981</v>
      </c>
      <c r="AJ143" s="22">
        <v>11897759</v>
      </c>
      <c r="AK143" s="22">
        <v>0</v>
      </c>
      <c r="AL143" s="22">
        <v>11897759</v>
      </c>
    </row>
    <row r="144" spans="1:3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10531018</v>
      </c>
      <c r="F144" s="22">
        <v>0</v>
      </c>
      <c r="G144" s="22">
        <v>4010007</v>
      </c>
      <c r="H144" s="22">
        <v>6064948</v>
      </c>
      <c r="I144" s="22">
        <v>1100133</v>
      </c>
      <c r="J144" s="22">
        <v>0</v>
      </c>
      <c r="K144" s="22">
        <v>0</v>
      </c>
      <c r="L144" s="22">
        <v>0</v>
      </c>
      <c r="M144" s="22">
        <v>21706106</v>
      </c>
      <c r="N144" s="22">
        <v>0</v>
      </c>
      <c r="O144" s="22">
        <v>7339274</v>
      </c>
      <c r="P144" s="22">
        <v>3328530</v>
      </c>
      <c r="Q144" s="22">
        <v>1331578</v>
      </c>
      <c r="R144" s="22">
        <v>3690519</v>
      </c>
      <c r="S144" s="22">
        <v>469188</v>
      </c>
      <c r="T144" s="22">
        <v>37865195</v>
      </c>
      <c r="U144" s="22">
        <v>5954447</v>
      </c>
      <c r="V144" s="22">
        <v>0</v>
      </c>
      <c r="W144" s="22">
        <v>1711918</v>
      </c>
      <c r="X144" s="22">
        <v>1898261</v>
      </c>
      <c r="Y144" s="22">
        <v>295400</v>
      </c>
      <c r="Z144" s="22">
        <v>0</v>
      </c>
      <c r="AA144" s="22">
        <v>0</v>
      </c>
      <c r="AB144" s="22">
        <v>0</v>
      </c>
      <c r="AC144" s="22">
        <v>9860026</v>
      </c>
      <c r="AD144" s="22">
        <v>2055727</v>
      </c>
      <c r="AE144" s="22">
        <v>1724471</v>
      </c>
      <c r="AF144" s="22">
        <v>0</v>
      </c>
      <c r="AG144" s="22">
        <v>2649502</v>
      </c>
      <c r="AH144" s="22">
        <v>371534</v>
      </c>
      <c r="AI144" s="22">
        <v>16661260</v>
      </c>
      <c r="AJ144" s="22">
        <v>21203935</v>
      </c>
      <c r="AK144" s="22">
        <v>1642241</v>
      </c>
      <c r="AL144" s="22">
        <v>19561694</v>
      </c>
    </row>
    <row r="145" spans="1:3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76743959</v>
      </c>
      <c r="F145" s="22">
        <v>0</v>
      </c>
      <c r="G145" s="22">
        <v>37224145</v>
      </c>
      <c r="H145" s="22">
        <v>28640084</v>
      </c>
      <c r="I145" s="22">
        <v>36694373</v>
      </c>
      <c r="J145" s="22">
        <v>0</v>
      </c>
      <c r="K145" s="22">
        <v>0</v>
      </c>
      <c r="L145" s="22">
        <v>0</v>
      </c>
      <c r="M145" s="22">
        <v>179302561</v>
      </c>
      <c r="N145" s="22">
        <v>1296651</v>
      </c>
      <c r="O145" s="22">
        <v>42399764</v>
      </c>
      <c r="P145" s="22">
        <v>6173283</v>
      </c>
      <c r="Q145" s="22">
        <v>12922120</v>
      </c>
      <c r="R145" s="22">
        <v>13106350</v>
      </c>
      <c r="S145" s="22">
        <v>3609823</v>
      </c>
      <c r="T145" s="22">
        <v>258810552</v>
      </c>
      <c r="U145" s="22">
        <v>53375285</v>
      </c>
      <c r="V145" s="22">
        <v>0</v>
      </c>
      <c r="W145" s="22">
        <v>10325463</v>
      </c>
      <c r="X145" s="22">
        <v>10545244</v>
      </c>
      <c r="Y145" s="22">
        <v>17247206</v>
      </c>
      <c r="Z145" s="22">
        <v>0</v>
      </c>
      <c r="AA145" s="22">
        <v>0</v>
      </c>
      <c r="AB145" s="22">
        <v>0</v>
      </c>
      <c r="AC145" s="22">
        <v>91493198</v>
      </c>
      <c r="AD145" s="22">
        <v>10245525</v>
      </c>
      <c r="AE145" s="22">
        <v>4252006</v>
      </c>
      <c r="AF145" s="22">
        <v>0</v>
      </c>
      <c r="AG145" s="22">
        <v>4502235</v>
      </c>
      <c r="AH145" s="22">
        <v>2486980</v>
      </c>
      <c r="AI145" s="22">
        <v>112979944</v>
      </c>
      <c r="AJ145" s="22">
        <v>145830608</v>
      </c>
      <c r="AK145" s="22">
        <v>19314869</v>
      </c>
      <c r="AL145" s="22">
        <v>126515739</v>
      </c>
    </row>
    <row r="146" spans="1:3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7974374</v>
      </c>
      <c r="F146" s="22">
        <v>0</v>
      </c>
      <c r="G146" s="22">
        <v>3010948</v>
      </c>
      <c r="H146" s="22">
        <v>3901218</v>
      </c>
      <c r="I146" s="22">
        <v>2119723</v>
      </c>
      <c r="J146" s="22">
        <v>0</v>
      </c>
      <c r="K146" s="22">
        <v>0</v>
      </c>
      <c r="L146" s="22">
        <v>0</v>
      </c>
      <c r="M146" s="22">
        <v>17006263</v>
      </c>
      <c r="N146" s="22">
        <v>15784</v>
      </c>
      <c r="O146" s="22">
        <v>1254417</v>
      </c>
      <c r="P146" s="22">
        <v>821986</v>
      </c>
      <c r="Q146" s="22">
        <v>52577</v>
      </c>
      <c r="R146" s="22">
        <v>563134</v>
      </c>
      <c r="S146" s="22">
        <v>161033</v>
      </c>
      <c r="T146" s="22">
        <v>19875194</v>
      </c>
      <c r="U146" s="22">
        <v>4400243</v>
      </c>
      <c r="V146" s="22">
        <v>0</v>
      </c>
      <c r="W146" s="22">
        <v>1162370</v>
      </c>
      <c r="X146" s="22">
        <v>802520</v>
      </c>
      <c r="Y146" s="22">
        <v>347595</v>
      </c>
      <c r="Z146" s="22">
        <v>0</v>
      </c>
      <c r="AA146" s="22">
        <v>0</v>
      </c>
      <c r="AB146" s="22">
        <v>0</v>
      </c>
      <c r="AC146" s="22">
        <v>6712728</v>
      </c>
      <c r="AD146" s="22">
        <v>721091</v>
      </c>
      <c r="AE146" s="22">
        <v>435564</v>
      </c>
      <c r="AF146" s="22">
        <v>0</v>
      </c>
      <c r="AG146" s="22">
        <v>291724</v>
      </c>
      <c r="AH146" s="22">
        <v>98841</v>
      </c>
      <c r="AI146" s="22">
        <v>8259948</v>
      </c>
      <c r="AJ146" s="22">
        <v>11615246</v>
      </c>
      <c r="AK146" s="22">
        <v>1599165</v>
      </c>
      <c r="AL146" s="22">
        <v>10016081</v>
      </c>
    </row>
    <row r="147" spans="1:3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11167809</v>
      </c>
      <c r="F147" s="22">
        <v>0</v>
      </c>
      <c r="G147" s="22">
        <v>15053277</v>
      </c>
      <c r="H147" s="22">
        <v>20694148</v>
      </c>
      <c r="I147" s="22">
        <v>0</v>
      </c>
      <c r="J147" s="22">
        <v>0</v>
      </c>
      <c r="K147" s="22">
        <v>0</v>
      </c>
      <c r="L147" s="22">
        <v>0</v>
      </c>
      <c r="M147" s="22">
        <v>46915234</v>
      </c>
      <c r="N147" s="22">
        <v>0</v>
      </c>
      <c r="O147" s="22">
        <v>7975320</v>
      </c>
      <c r="P147" s="22">
        <v>3759517</v>
      </c>
      <c r="Q147" s="22">
        <v>891739</v>
      </c>
      <c r="R147" s="22">
        <v>483631</v>
      </c>
      <c r="S147" s="22">
        <v>1576222</v>
      </c>
      <c r="T147" s="22">
        <v>61601663</v>
      </c>
      <c r="U147" s="22">
        <v>6846100</v>
      </c>
      <c r="V147" s="22">
        <v>0</v>
      </c>
      <c r="W147" s="22">
        <v>5289801</v>
      </c>
      <c r="X147" s="22">
        <v>4357193</v>
      </c>
      <c r="Y147" s="22">
        <v>0</v>
      </c>
      <c r="Z147" s="22">
        <v>0</v>
      </c>
      <c r="AA147" s="22">
        <v>0</v>
      </c>
      <c r="AB147" s="22">
        <v>0</v>
      </c>
      <c r="AC147" s="22">
        <v>16493094</v>
      </c>
      <c r="AD147" s="22">
        <v>3397148</v>
      </c>
      <c r="AE147" s="22">
        <v>2267475</v>
      </c>
      <c r="AF147" s="22">
        <v>0</v>
      </c>
      <c r="AG147" s="22">
        <v>257478</v>
      </c>
      <c r="AH147" s="22">
        <v>1351829</v>
      </c>
      <c r="AI147" s="22">
        <v>23767024</v>
      </c>
      <c r="AJ147" s="22">
        <v>37834639</v>
      </c>
      <c r="AK147" s="22">
        <v>130582</v>
      </c>
      <c r="AL147" s="22">
        <v>37704057</v>
      </c>
    </row>
    <row r="148" spans="1:3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5214188</v>
      </c>
      <c r="F148" s="22">
        <v>0</v>
      </c>
      <c r="G148" s="22">
        <v>9634659</v>
      </c>
      <c r="H148" s="22">
        <v>4536236</v>
      </c>
      <c r="I148" s="22">
        <v>120372</v>
      </c>
      <c r="J148" s="22">
        <v>0</v>
      </c>
      <c r="K148" s="22">
        <v>0</v>
      </c>
      <c r="L148" s="22">
        <v>0</v>
      </c>
      <c r="M148" s="22">
        <v>19505455</v>
      </c>
      <c r="N148" s="22">
        <v>0</v>
      </c>
      <c r="O148" s="22">
        <v>2204568</v>
      </c>
      <c r="P148" s="22">
        <v>24885</v>
      </c>
      <c r="Q148" s="22">
        <v>1047310</v>
      </c>
      <c r="R148" s="22">
        <v>624947</v>
      </c>
      <c r="S148" s="22">
        <v>626549</v>
      </c>
      <c r="T148" s="22">
        <v>24033714</v>
      </c>
      <c r="U148" s="22">
        <v>3330242</v>
      </c>
      <c r="V148" s="22">
        <v>0</v>
      </c>
      <c r="W148" s="22">
        <v>3858823</v>
      </c>
      <c r="X148" s="22">
        <v>465007</v>
      </c>
      <c r="Y148" s="22">
        <v>12129</v>
      </c>
      <c r="Z148" s="22">
        <v>0</v>
      </c>
      <c r="AA148" s="22">
        <v>0</v>
      </c>
      <c r="AB148" s="22">
        <v>0</v>
      </c>
      <c r="AC148" s="22">
        <v>7666201</v>
      </c>
      <c r="AD148" s="22">
        <v>1423070</v>
      </c>
      <c r="AE148" s="22">
        <v>21890</v>
      </c>
      <c r="AF148" s="22">
        <v>0</v>
      </c>
      <c r="AG148" s="22">
        <v>477838</v>
      </c>
      <c r="AH148" s="22">
        <v>337089</v>
      </c>
      <c r="AI148" s="22">
        <v>9926088</v>
      </c>
      <c r="AJ148" s="22">
        <v>14107626</v>
      </c>
      <c r="AK148" s="22">
        <v>187878</v>
      </c>
      <c r="AL148" s="22">
        <v>13919748</v>
      </c>
    </row>
    <row r="149" spans="1:3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138200121</v>
      </c>
      <c r="F149" s="22">
        <v>0</v>
      </c>
      <c r="G149" s="22">
        <v>48495759</v>
      </c>
      <c r="H149" s="22">
        <v>53409322</v>
      </c>
      <c r="I149" s="22">
        <v>53541447</v>
      </c>
      <c r="J149" s="22">
        <v>0</v>
      </c>
      <c r="K149" s="22">
        <v>0</v>
      </c>
      <c r="L149" s="22">
        <v>0</v>
      </c>
      <c r="M149" s="22">
        <v>293646649</v>
      </c>
      <c r="N149" s="22">
        <v>11903129</v>
      </c>
      <c r="O149" s="22">
        <v>131556945</v>
      </c>
      <c r="P149" s="22">
        <v>33537293</v>
      </c>
      <c r="Q149" s="22">
        <v>38021329</v>
      </c>
      <c r="R149" s="22">
        <v>34162140</v>
      </c>
      <c r="S149" s="22">
        <v>6546360</v>
      </c>
      <c r="T149" s="22">
        <v>549373845</v>
      </c>
      <c r="U149" s="22">
        <v>48372955</v>
      </c>
      <c r="V149" s="22">
        <v>0</v>
      </c>
      <c r="W149" s="22">
        <v>10737055</v>
      </c>
      <c r="X149" s="22">
        <v>10364437</v>
      </c>
      <c r="Y149" s="22">
        <v>12690285</v>
      </c>
      <c r="Z149" s="22">
        <v>0</v>
      </c>
      <c r="AA149" s="22">
        <v>0</v>
      </c>
      <c r="AB149" s="22">
        <v>0</v>
      </c>
      <c r="AC149" s="22">
        <v>82164732</v>
      </c>
      <c r="AD149" s="22">
        <v>29617401</v>
      </c>
      <c r="AE149" s="22">
        <v>16785873</v>
      </c>
      <c r="AF149" s="22">
        <v>0</v>
      </c>
      <c r="AG149" s="22">
        <v>15095817</v>
      </c>
      <c r="AH149" s="22">
        <v>3649170</v>
      </c>
      <c r="AI149" s="22">
        <v>147312993</v>
      </c>
      <c r="AJ149" s="22">
        <v>402060852</v>
      </c>
      <c r="AK149" s="22">
        <v>21271722</v>
      </c>
      <c r="AL149" s="22">
        <v>380789130</v>
      </c>
    </row>
    <row r="150" spans="1:3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48835138</v>
      </c>
      <c r="F150" s="22">
        <v>0</v>
      </c>
      <c r="G150" s="22">
        <v>26390032</v>
      </c>
      <c r="H150" s="22">
        <v>25670178</v>
      </c>
      <c r="I150" s="22">
        <v>8393347</v>
      </c>
      <c r="J150" s="22">
        <v>0</v>
      </c>
      <c r="K150" s="22">
        <v>0</v>
      </c>
      <c r="L150" s="22">
        <v>0</v>
      </c>
      <c r="M150" s="22">
        <v>109288695</v>
      </c>
      <c r="N150" s="22">
        <v>0</v>
      </c>
      <c r="O150" s="22">
        <v>33655068</v>
      </c>
      <c r="P150" s="22">
        <v>6549865</v>
      </c>
      <c r="Q150" s="22">
        <v>4149861</v>
      </c>
      <c r="R150" s="22">
        <v>12924198</v>
      </c>
      <c r="S150" s="22">
        <v>5126660</v>
      </c>
      <c r="T150" s="22">
        <v>171694347</v>
      </c>
      <c r="U150" s="22">
        <v>24197699</v>
      </c>
      <c r="V150" s="22">
        <v>0</v>
      </c>
      <c r="W150" s="22">
        <v>10292093</v>
      </c>
      <c r="X150" s="22">
        <v>13035841</v>
      </c>
      <c r="Y150" s="22">
        <v>3039963</v>
      </c>
      <c r="Z150" s="22">
        <v>0</v>
      </c>
      <c r="AA150" s="22">
        <v>0</v>
      </c>
      <c r="AB150" s="22">
        <v>0</v>
      </c>
      <c r="AC150" s="22">
        <v>50565596</v>
      </c>
      <c r="AD150" s="22">
        <v>11069618</v>
      </c>
      <c r="AE150" s="22">
        <v>3336673</v>
      </c>
      <c r="AF150" s="22">
        <v>0</v>
      </c>
      <c r="AG150" s="22">
        <v>3501506</v>
      </c>
      <c r="AH150" s="22">
        <v>2077947</v>
      </c>
      <c r="AI150" s="22">
        <v>70551340</v>
      </c>
      <c r="AJ150" s="22">
        <v>101143007</v>
      </c>
      <c r="AK150" s="22">
        <v>20302363</v>
      </c>
      <c r="AL150" s="22">
        <v>80840644</v>
      </c>
    </row>
    <row r="151" spans="1:3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4083363</v>
      </c>
      <c r="F151" s="22">
        <v>0</v>
      </c>
      <c r="G151" s="22">
        <v>7018808</v>
      </c>
      <c r="H151" s="22">
        <v>5189049</v>
      </c>
      <c r="I151" s="22">
        <v>671119</v>
      </c>
      <c r="J151" s="22">
        <v>0</v>
      </c>
      <c r="K151" s="22">
        <v>0</v>
      </c>
      <c r="L151" s="22">
        <v>0</v>
      </c>
      <c r="M151" s="22">
        <v>16962339</v>
      </c>
      <c r="N151" s="22">
        <v>0</v>
      </c>
      <c r="O151" s="22">
        <v>1324304</v>
      </c>
      <c r="P151" s="22">
        <v>1383967</v>
      </c>
      <c r="Q151" s="22">
        <v>196380</v>
      </c>
      <c r="R151" s="22">
        <v>0</v>
      </c>
      <c r="S151" s="22">
        <v>391683</v>
      </c>
      <c r="T151" s="22">
        <v>20258673</v>
      </c>
      <c r="U151" s="22">
        <v>2341826</v>
      </c>
      <c r="V151" s="22">
        <v>0</v>
      </c>
      <c r="W151" s="22">
        <v>3006956</v>
      </c>
      <c r="X151" s="22">
        <v>988235</v>
      </c>
      <c r="Y151" s="22">
        <v>89473</v>
      </c>
      <c r="Z151" s="22">
        <v>0</v>
      </c>
      <c r="AA151" s="22">
        <v>0</v>
      </c>
      <c r="AB151" s="22">
        <v>0</v>
      </c>
      <c r="AC151" s="22">
        <v>6426490</v>
      </c>
      <c r="AD151" s="22">
        <v>1011281</v>
      </c>
      <c r="AE151" s="22">
        <v>894480</v>
      </c>
      <c r="AF151" s="22">
        <v>0</v>
      </c>
      <c r="AG151" s="22">
        <v>284407</v>
      </c>
      <c r="AH151" s="22">
        <v>0</v>
      </c>
      <c r="AI151" s="22">
        <v>8616658</v>
      </c>
      <c r="AJ151" s="22">
        <v>11642015</v>
      </c>
      <c r="AK151" s="22">
        <v>1398161</v>
      </c>
      <c r="AL151" s="22">
        <v>10243854</v>
      </c>
    </row>
    <row r="152" spans="1:3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14487963</v>
      </c>
      <c r="F152" s="22">
        <v>0</v>
      </c>
      <c r="G152" s="22">
        <v>12258579</v>
      </c>
      <c r="H152" s="22">
        <v>1761251</v>
      </c>
      <c r="I152" s="22">
        <v>0</v>
      </c>
      <c r="J152" s="22">
        <v>0</v>
      </c>
      <c r="K152" s="22">
        <v>0</v>
      </c>
      <c r="L152" s="22">
        <v>0</v>
      </c>
      <c r="M152" s="22">
        <v>28507793</v>
      </c>
      <c r="N152" s="22">
        <v>417838</v>
      </c>
      <c r="O152" s="22">
        <v>11654576</v>
      </c>
      <c r="P152" s="22">
        <v>1002777</v>
      </c>
      <c r="Q152" s="22">
        <v>701779</v>
      </c>
      <c r="R152" s="22">
        <v>1566011</v>
      </c>
      <c r="S152" s="22">
        <v>480662</v>
      </c>
      <c r="T152" s="22">
        <v>44331436</v>
      </c>
      <c r="U152" s="22">
        <v>6955957</v>
      </c>
      <c r="V152" s="22">
        <v>0</v>
      </c>
      <c r="W152" s="22">
        <v>3823643</v>
      </c>
      <c r="X152" s="22">
        <v>906698</v>
      </c>
      <c r="Y152" s="22">
        <v>0</v>
      </c>
      <c r="Z152" s="22">
        <v>0</v>
      </c>
      <c r="AA152" s="22">
        <v>0</v>
      </c>
      <c r="AB152" s="22">
        <v>0</v>
      </c>
      <c r="AC152" s="22">
        <v>11686298</v>
      </c>
      <c r="AD152" s="22">
        <v>4369627</v>
      </c>
      <c r="AE152" s="22">
        <v>550400</v>
      </c>
      <c r="AF152" s="22">
        <v>0</v>
      </c>
      <c r="AG152" s="22">
        <v>1013537</v>
      </c>
      <c r="AH152" s="22">
        <v>460607</v>
      </c>
      <c r="AI152" s="22">
        <v>18080469</v>
      </c>
      <c r="AJ152" s="22">
        <v>26250967</v>
      </c>
      <c r="AK152" s="22">
        <v>4118225</v>
      </c>
      <c r="AL152" s="22">
        <v>22132742</v>
      </c>
    </row>
    <row r="153" spans="1:3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46386878</v>
      </c>
      <c r="F153" s="22">
        <v>0</v>
      </c>
      <c r="G153" s="22">
        <v>55450527</v>
      </c>
      <c r="H153" s="22">
        <v>12589712</v>
      </c>
      <c r="I153" s="22">
        <v>4388941</v>
      </c>
      <c r="J153" s="22">
        <v>0</v>
      </c>
      <c r="K153" s="22">
        <v>1080526</v>
      </c>
      <c r="L153" s="22">
        <v>0</v>
      </c>
      <c r="M153" s="22">
        <v>119896584</v>
      </c>
      <c r="N153" s="22">
        <v>1801597</v>
      </c>
      <c r="O153" s="22">
        <v>74912746</v>
      </c>
      <c r="P153" s="22">
        <v>18517399</v>
      </c>
      <c r="Q153" s="22">
        <v>4242675</v>
      </c>
      <c r="R153" s="22">
        <v>8308347</v>
      </c>
      <c r="S153" s="22">
        <v>7566063</v>
      </c>
      <c r="T153" s="22">
        <v>235245411</v>
      </c>
      <c r="U153" s="22">
        <v>30663664</v>
      </c>
      <c r="V153" s="22">
        <v>0</v>
      </c>
      <c r="W153" s="22">
        <v>21908672</v>
      </c>
      <c r="X153" s="22">
        <v>3107478</v>
      </c>
      <c r="Y153" s="22">
        <v>1293651</v>
      </c>
      <c r="Z153" s="22">
        <v>0</v>
      </c>
      <c r="AA153" s="22">
        <v>998091</v>
      </c>
      <c r="AB153" s="22">
        <v>0</v>
      </c>
      <c r="AC153" s="22">
        <v>57971556</v>
      </c>
      <c r="AD153" s="22">
        <v>23453255</v>
      </c>
      <c r="AE153" s="22">
        <v>11973581</v>
      </c>
      <c r="AF153" s="22">
        <v>0</v>
      </c>
      <c r="AG153" s="22">
        <v>7152783</v>
      </c>
      <c r="AH153" s="22">
        <v>2901289</v>
      </c>
      <c r="AI153" s="22">
        <v>103452464</v>
      </c>
      <c r="AJ153" s="22">
        <v>131792947</v>
      </c>
      <c r="AK153" s="22">
        <v>25325794</v>
      </c>
      <c r="AL153" s="22">
        <v>106467153</v>
      </c>
    </row>
    <row r="154" spans="1:3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17363967</v>
      </c>
      <c r="F154" s="22">
        <v>0</v>
      </c>
      <c r="G154" s="22">
        <v>10239989</v>
      </c>
      <c r="H154" s="22">
        <v>5026727</v>
      </c>
      <c r="I154" s="22">
        <v>4297622</v>
      </c>
      <c r="J154" s="22">
        <v>0</v>
      </c>
      <c r="K154" s="22">
        <v>0</v>
      </c>
      <c r="L154" s="22">
        <v>0</v>
      </c>
      <c r="M154" s="22">
        <v>36928305</v>
      </c>
      <c r="N154" s="22">
        <v>0</v>
      </c>
      <c r="O154" s="22">
        <v>18389344</v>
      </c>
      <c r="P154" s="22">
        <v>4962824</v>
      </c>
      <c r="Q154" s="22">
        <v>2525142</v>
      </c>
      <c r="R154" s="22">
        <v>4663122</v>
      </c>
      <c r="S154" s="22">
        <v>2596153</v>
      </c>
      <c r="T154" s="22">
        <v>70064890</v>
      </c>
      <c r="U154" s="22">
        <v>7262927</v>
      </c>
      <c r="V154" s="22">
        <v>0</v>
      </c>
      <c r="W154" s="22">
        <v>1931234</v>
      </c>
      <c r="X154" s="22">
        <v>1001308</v>
      </c>
      <c r="Y154" s="22">
        <v>818017</v>
      </c>
      <c r="Z154" s="22">
        <v>0</v>
      </c>
      <c r="AA154" s="22">
        <v>0</v>
      </c>
      <c r="AB154" s="22">
        <v>0</v>
      </c>
      <c r="AC154" s="22">
        <v>11013486</v>
      </c>
      <c r="AD154" s="22">
        <v>4778117</v>
      </c>
      <c r="AE154" s="22">
        <v>2783214</v>
      </c>
      <c r="AF154" s="22">
        <v>0</v>
      </c>
      <c r="AG154" s="22">
        <v>1441817</v>
      </c>
      <c r="AH154" s="22">
        <v>1152367</v>
      </c>
      <c r="AI154" s="22">
        <v>21169001</v>
      </c>
      <c r="AJ154" s="22">
        <v>48895889</v>
      </c>
      <c r="AK154" s="22">
        <v>2907236</v>
      </c>
      <c r="AL154" s="22">
        <v>45988653</v>
      </c>
    </row>
    <row r="155" spans="1:3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11040107</v>
      </c>
      <c r="F155" s="22">
        <v>0</v>
      </c>
      <c r="G155" s="22">
        <v>9455713</v>
      </c>
      <c r="H155" s="22">
        <v>3400225</v>
      </c>
      <c r="I155" s="22">
        <v>1061525</v>
      </c>
      <c r="J155" s="22">
        <v>0</v>
      </c>
      <c r="K155" s="22">
        <v>0</v>
      </c>
      <c r="L155" s="22">
        <v>0</v>
      </c>
      <c r="M155" s="22">
        <v>24957570</v>
      </c>
      <c r="N155" s="22">
        <v>580007</v>
      </c>
      <c r="O155" s="22">
        <v>16620427</v>
      </c>
      <c r="P155" s="22">
        <v>1006001</v>
      </c>
      <c r="Q155" s="22">
        <v>562559</v>
      </c>
      <c r="R155" s="22">
        <v>972856</v>
      </c>
      <c r="S155" s="22">
        <v>1259303</v>
      </c>
      <c r="T155" s="22">
        <v>45958723</v>
      </c>
      <c r="U155" s="22">
        <v>8329796</v>
      </c>
      <c r="V155" s="22">
        <v>0</v>
      </c>
      <c r="W155" s="22">
        <v>2073413</v>
      </c>
      <c r="X155" s="22">
        <v>1157052</v>
      </c>
      <c r="Y155" s="22">
        <v>457108</v>
      </c>
      <c r="Z155" s="22">
        <v>0</v>
      </c>
      <c r="AA155" s="22">
        <v>0</v>
      </c>
      <c r="AB155" s="22">
        <v>0</v>
      </c>
      <c r="AC155" s="22">
        <v>12017369</v>
      </c>
      <c r="AD155" s="22">
        <v>6523777</v>
      </c>
      <c r="AE155" s="22">
        <v>643195</v>
      </c>
      <c r="AF155" s="22">
        <v>0</v>
      </c>
      <c r="AG155" s="22">
        <v>354355</v>
      </c>
      <c r="AH155" s="22">
        <v>540964</v>
      </c>
      <c r="AI155" s="22">
        <v>20079660</v>
      </c>
      <c r="AJ155" s="22">
        <v>25879063</v>
      </c>
      <c r="AK155" s="22">
        <v>885048</v>
      </c>
      <c r="AL155" s="22">
        <v>24994015</v>
      </c>
    </row>
    <row r="156" spans="1:3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11244002</v>
      </c>
      <c r="F156" s="22">
        <v>0</v>
      </c>
      <c r="G156" s="22">
        <v>22000744</v>
      </c>
      <c r="H156" s="22">
        <v>18210089</v>
      </c>
      <c r="I156" s="22">
        <v>2526072</v>
      </c>
      <c r="J156" s="22">
        <v>0</v>
      </c>
      <c r="K156" s="22">
        <v>0</v>
      </c>
      <c r="L156" s="22">
        <v>0</v>
      </c>
      <c r="M156" s="22">
        <v>53980907</v>
      </c>
      <c r="N156" s="22">
        <v>0</v>
      </c>
      <c r="O156" s="22">
        <v>17447057</v>
      </c>
      <c r="P156" s="22">
        <v>4558917</v>
      </c>
      <c r="Q156" s="22">
        <v>4519082</v>
      </c>
      <c r="R156" s="22">
        <v>5415863</v>
      </c>
      <c r="S156" s="22">
        <v>1331652</v>
      </c>
      <c r="T156" s="22">
        <v>87253478</v>
      </c>
      <c r="U156" s="22">
        <v>6277560</v>
      </c>
      <c r="V156" s="22">
        <v>7795066</v>
      </c>
      <c r="W156" s="22">
        <v>8266645</v>
      </c>
      <c r="X156" s="22">
        <v>700270</v>
      </c>
      <c r="Y156" s="22">
        <v>0</v>
      </c>
      <c r="Z156" s="22">
        <v>0</v>
      </c>
      <c r="AA156" s="22">
        <v>0</v>
      </c>
      <c r="AB156" s="22">
        <v>0</v>
      </c>
      <c r="AC156" s="22">
        <v>23039541</v>
      </c>
      <c r="AD156" s="22">
        <v>9438820</v>
      </c>
      <c r="AE156" s="22">
        <v>2202936</v>
      </c>
      <c r="AF156" s="22">
        <v>0</v>
      </c>
      <c r="AG156" s="22">
        <v>2785825</v>
      </c>
      <c r="AH156" s="22">
        <v>687165</v>
      </c>
      <c r="AI156" s="22">
        <v>38154287</v>
      </c>
      <c r="AJ156" s="22">
        <v>49099191</v>
      </c>
      <c r="AK156" s="22">
        <v>3695483</v>
      </c>
      <c r="AL156" s="22">
        <v>45403708</v>
      </c>
    </row>
    <row r="157" spans="1:3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45628620</v>
      </c>
      <c r="F157" s="22">
        <v>0</v>
      </c>
      <c r="G157" s="22">
        <v>15424188</v>
      </c>
      <c r="H157" s="22">
        <v>11403455</v>
      </c>
      <c r="I157" s="22">
        <v>3792720</v>
      </c>
      <c r="J157" s="22">
        <v>0</v>
      </c>
      <c r="K157" s="22">
        <v>4336038</v>
      </c>
      <c r="L157" s="22">
        <v>0</v>
      </c>
      <c r="M157" s="22">
        <v>80585021</v>
      </c>
      <c r="N157" s="22">
        <v>925007</v>
      </c>
      <c r="O157" s="22">
        <v>25214924</v>
      </c>
      <c r="P157" s="22">
        <v>11410852</v>
      </c>
      <c r="Q157" s="22">
        <v>6459904</v>
      </c>
      <c r="R157" s="22">
        <v>0</v>
      </c>
      <c r="S157" s="22">
        <v>2165441</v>
      </c>
      <c r="T157" s="22">
        <v>126761149</v>
      </c>
      <c r="U157" s="22">
        <v>29597871</v>
      </c>
      <c r="V157" s="22">
        <v>0</v>
      </c>
      <c r="W157" s="22">
        <v>6868310</v>
      </c>
      <c r="X157" s="22">
        <v>4066607</v>
      </c>
      <c r="Y157" s="22">
        <v>839599</v>
      </c>
      <c r="Z157" s="22">
        <v>0</v>
      </c>
      <c r="AA157" s="22">
        <v>2223433</v>
      </c>
      <c r="AB157" s="22">
        <v>0</v>
      </c>
      <c r="AC157" s="22">
        <v>43595820</v>
      </c>
      <c r="AD157" s="22">
        <v>9170525</v>
      </c>
      <c r="AE157" s="22">
        <v>5039759</v>
      </c>
      <c r="AF157" s="22">
        <v>0</v>
      </c>
      <c r="AG157" s="22">
        <v>0</v>
      </c>
      <c r="AH157" s="22">
        <v>1163937</v>
      </c>
      <c r="AI157" s="22">
        <v>58970041</v>
      </c>
      <c r="AJ157" s="22">
        <v>67791108</v>
      </c>
      <c r="AK157" s="22">
        <v>14080177</v>
      </c>
      <c r="AL157" s="22">
        <v>53710931</v>
      </c>
    </row>
    <row r="158" spans="1:3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15567697</v>
      </c>
      <c r="F158" s="22">
        <v>0</v>
      </c>
      <c r="G158" s="22">
        <v>12586886</v>
      </c>
      <c r="H158" s="22">
        <v>4935247</v>
      </c>
      <c r="I158" s="22">
        <v>2242943</v>
      </c>
      <c r="J158" s="22">
        <v>0</v>
      </c>
      <c r="K158" s="22">
        <v>0</v>
      </c>
      <c r="L158" s="22">
        <v>0</v>
      </c>
      <c r="M158" s="22">
        <v>35332773</v>
      </c>
      <c r="N158" s="22">
        <v>0</v>
      </c>
      <c r="O158" s="22">
        <v>17388036</v>
      </c>
      <c r="P158" s="22">
        <v>3759474</v>
      </c>
      <c r="Q158" s="22">
        <v>519397</v>
      </c>
      <c r="R158" s="22">
        <v>2045604</v>
      </c>
      <c r="S158" s="22">
        <v>938742</v>
      </c>
      <c r="T158" s="22">
        <v>59984026</v>
      </c>
      <c r="U158" s="22">
        <v>10999190</v>
      </c>
      <c r="V158" s="22">
        <v>0</v>
      </c>
      <c r="W158" s="22">
        <v>3592124</v>
      </c>
      <c r="X158" s="22">
        <v>1892310</v>
      </c>
      <c r="Y158" s="22">
        <v>1113507</v>
      </c>
      <c r="Z158" s="22">
        <v>0</v>
      </c>
      <c r="AA158" s="22">
        <v>0</v>
      </c>
      <c r="AB158" s="22">
        <v>0</v>
      </c>
      <c r="AC158" s="22">
        <v>17597131</v>
      </c>
      <c r="AD158" s="22">
        <v>4663176</v>
      </c>
      <c r="AE158" s="22">
        <v>1925912</v>
      </c>
      <c r="AF158" s="22">
        <v>0</v>
      </c>
      <c r="AG158" s="22">
        <v>1216305</v>
      </c>
      <c r="AH158" s="22">
        <v>587553</v>
      </c>
      <c r="AI158" s="22">
        <v>25990077</v>
      </c>
      <c r="AJ158" s="22">
        <v>33993949</v>
      </c>
      <c r="AK158" s="22">
        <v>469744</v>
      </c>
      <c r="AL158" s="22">
        <v>33524205</v>
      </c>
    </row>
    <row r="159" spans="1:3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1555934</v>
      </c>
      <c r="F159" s="22">
        <v>0</v>
      </c>
      <c r="G159" s="22">
        <v>25696700</v>
      </c>
      <c r="H159" s="22">
        <v>2374477</v>
      </c>
      <c r="I159" s="22">
        <v>0</v>
      </c>
      <c r="J159" s="22">
        <v>0</v>
      </c>
      <c r="K159" s="22">
        <v>388429</v>
      </c>
      <c r="L159" s="22">
        <v>1586686</v>
      </c>
      <c r="M159" s="22">
        <v>31602226</v>
      </c>
      <c r="N159" s="22">
        <v>0</v>
      </c>
      <c r="O159" s="22">
        <v>11104378</v>
      </c>
      <c r="P159" s="22">
        <v>2695699</v>
      </c>
      <c r="Q159" s="22">
        <v>573772</v>
      </c>
      <c r="R159" s="22">
        <v>8944377</v>
      </c>
      <c r="S159" s="22">
        <v>1371137</v>
      </c>
      <c r="T159" s="22">
        <v>56291588</v>
      </c>
      <c r="U159" s="22">
        <v>1295431</v>
      </c>
      <c r="V159" s="22">
        <v>0</v>
      </c>
      <c r="W159" s="22">
        <v>9391270</v>
      </c>
      <c r="X159" s="22">
        <v>889472</v>
      </c>
      <c r="Y159" s="22">
        <v>0</v>
      </c>
      <c r="Z159" s="22">
        <v>0</v>
      </c>
      <c r="AA159" s="22">
        <v>163987</v>
      </c>
      <c r="AB159" s="22">
        <v>1277345</v>
      </c>
      <c r="AC159" s="22">
        <v>13017505</v>
      </c>
      <c r="AD159" s="22">
        <v>5166908</v>
      </c>
      <c r="AE159" s="22">
        <v>1737669</v>
      </c>
      <c r="AF159" s="22">
        <v>0</v>
      </c>
      <c r="AG159" s="22">
        <v>1983834</v>
      </c>
      <c r="AH159" s="22">
        <v>758152</v>
      </c>
      <c r="AI159" s="22">
        <v>22664068</v>
      </c>
      <c r="AJ159" s="22">
        <v>33627520</v>
      </c>
      <c r="AK159" s="22">
        <v>826301</v>
      </c>
      <c r="AL159" s="22">
        <v>32801219</v>
      </c>
    </row>
    <row r="160" spans="1:3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13871689</v>
      </c>
      <c r="F160" s="22">
        <v>0</v>
      </c>
      <c r="G160" s="22">
        <v>4841250</v>
      </c>
      <c r="H160" s="22">
        <v>3892688</v>
      </c>
      <c r="I160" s="22">
        <v>4034112</v>
      </c>
      <c r="J160" s="22">
        <v>0</v>
      </c>
      <c r="K160" s="22">
        <v>0</v>
      </c>
      <c r="L160" s="22">
        <v>0</v>
      </c>
      <c r="M160" s="22">
        <v>26639739</v>
      </c>
      <c r="N160" s="22">
        <v>0</v>
      </c>
      <c r="O160" s="22">
        <v>13032922</v>
      </c>
      <c r="P160" s="22">
        <v>8126953</v>
      </c>
      <c r="Q160" s="22">
        <v>1955888</v>
      </c>
      <c r="R160" s="22">
        <v>4537531</v>
      </c>
      <c r="S160" s="22">
        <v>1211579</v>
      </c>
      <c r="T160" s="22">
        <v>55504612</v>
      </c>
      <c r="U160" s="22">
        <v>8265120</v>
      </c>
      <c r="V160" s="22">
        <v>0</v>
      </c>
      <c r="W160" s="22">
        <v>1073503</v>
      </c>
      <c r="X160" s="22">
        <v>1161910</v>
      </c>
      <c r="Y160" s="22">
        <v>661945</v>
      </c>
      <c r="Z160" s="22">
        <v>0</v>
      </c>
      <c r="AA160" s="22">
        <v>0</v>
      </c>
      <c r="AB160" s="22">
        <v>0</v>
      </c>
      <c r="AC160" s="22">
        <v>11162478</v>
      </c>
      <c r="AD160" s="22">
        <v>5730030</v>
      </c>
      <c r="AE160" s="22">
        <v>3314930</v>
      </c>
      <c r="AF160" s="22">
        <v>0</v>
      </c>
      <c r="AG160" s="22">
        <v>1204577</v>
      </c>
      <c r="AH160" s="22">
        <v>647214</v>
      </c>
      <c r="AI160" s="22">
        <v>22059229</v>
      </c>
      <c r="AJ160" s="22">
        <v>33445383</v>
      </c>
      <c r="AK160" s="22">
        <v>8396861</v>
      </c>
      <c r="AL160" s="22">
        <v>25048522</v>
      </c>
    </row>
    <row r="161" spans="1:3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46981828</v>
      </c>
      <c r="F161" s="22">
        <v>0</v>
      </c>
      <c r="G161" s="22">
        <v>18581754</v>
      </c>
      <c r="H161" s="22">
        <v>14721250</v>
      </c>
      <c r="I161" s="22">
        <v>14334944</v>
      </c>
      <c r="J161" s="22">
        <v>0</v>
      </c>
      <c r="K161" s="22">
        <v>0</v>
      </c>
      <c r="L161" s="22">
        <v>0</v>
      </c>
      <c r="M161" s="22">
        <v>94619776</v>
      </c>
      <c r="N161" s="22">
        <v>5616976</v>
      </c>
      <c r="O161" s="22">
        <v>26272289</v>
      </c>
      <c r="P161" s="22">
        <v>5648652</v>
      </c>
      <c r="Q161" s="22">
        <v>5781758</v>
      </c>
      <c r="R161" s="22">
        <v>3335057</v>
      </c>
      <c r="S161" s="22">
        <v>3193227</v>
      </c>
      <c r="T161" s="22">
        <v>144467735</v>
      </c>
      <c r="U161" s="22">
        <v>34636434</v>
      </c>
      <c r="V161" s="22">
        <v>0</v>
      </c>
      <c r="W161" s="22">
        <v>10280252</v>
      </c>
      <c r="X161" s="22">
        <v>3194208</v>
      </c>
      <c r="Y161" s="22">
        <v>1083994</v>
      </c>
      <c r="Z161" s="22">
        <v>0</v>
      </c>
      <c r="AA161" s="22">
        <v>0</v>
      </c>
      <c r="AB161" s="22">
        <v>0</v>
      </c>
      <c r="AC161" s="22">
        <v>49194888</v>
      </c>
      <c r="AD161" s="22">
        <v>6091227</v>
      </c>
      <c r="AE161" s="22">
        <v>3233582</v>
      </c>
      <c r="AF161" s="22">
        <v>193784</v>
      </c>
      <c r="AG161" s="22">
        <v>2123009</v>
      </c>
      <c r="AH161" s="22">
        <v>877935</v>
      </c>
      <c r="AI161" s="22">
        <v>61714425</v>
      </c>
      <c r="AJ161" s="22">
        <v>82753310</v>
      </c>
      <c r="AK161" s="22">
        <v>5008346</v>
      </c>
      <c r="AL161" s="22">
        <v>77744964</v>
      </c>
    </row>
    <row r="162" spans="1:3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17815871</v>
      </c>
      <c r="F162" s="22">
        <v>0</v>
      </c>
      <c r="G162" s="22">
        <v>2962722</v>
      </c>
      <c r="H162" s="22">
        <v>4766886</v>
      </c>
      <c r="I162" s="22">
        <v>5502831</v>
      </c>
      <c r="J162" s="22">
        <v>0</v>
      </c>
      <c r="K162" s="22">
        <v>0</v>
      </c>
      <c r="L162" s="22">
        <v>801142</v>
      </c>
      <c r="M162" s="22">
        <v>31849452</v>
      </c>
      <c r="N162" s="22">
        <v>0</v>
      </c>
      <c r="O162" s="22">
        <v>15044441</v>
      </c>
      <c r="P162" s="22">
        <v>1027589</v>
      </c>
      <c r="Q162" s="22">
        <v>686453</v>
      </c>
      <c r="R162" s="22">
        <v>397310</v>
      </c>
      <c r="S162" s="22">
        <v>1944301</v>
      </c>
      <c r="T162" s="22">
        <v>50949546</v>
      </c>
      <c r="U162" s="22">
        <v>9922401</v>
      </c>
      <c r="V162" s="22">
        <v>0</v>
      </c>
      <c r="W162" s="22">
        <v>1013732</v>
      </c>
      <c r="X162" s="22">
        <v>1360725</v>
      </c>
      <c r="Y162" s="22">
        <v>336655</v>
      </c>
      <c r="Z162" s="22">
        <v>0</v>
      </c>
      <c r="AA162" s="22">
        <v>0</v>
      </c>
      <c r="AB162" s="22">
        <v>251788</v>
      </c>
      <c r="AC162" s="22">
        <v>12885301</v>
      </c>
      <c r="AD162" s="22">
        <v>6612314</v>
      </c>
      <c r="AE162" s="22">
        <v>600216</v>
      </c>
      <c r="AF162" s="22">
        <v>0</v>
      </c>
      <c r="AG162" s="22">
        <v>182971</v>
      </c>
      <c r="AH162" s="22">
        <v>1323487</v>
      </c>
      <c r="AI162" s="22">
        <v>21604289</v>
      </c>
      <c r="AJ162" s="22">
        <v>29345257</v>
      </c>
      <c r="AK162" s="22">
        <v>4316823</v>
      </c>
      <c r="AL162" s="22">
        <v>25028434</v>
      </c>
    </row>
    <row r="163" spans="1:3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18453012</v>
      </c>
      <c r="F163" s="22">
        <v>0</v>
      </c>
      <c r="G163" s="22">
        <v>12937717</v>
      </c>
      <c r="H163" s="22">
        <v>11255950</v>
      </c>
      <c r="I163" s="22">
        <v>0</v>
      </c>
      <c r="J163" s="22">
        <v>0</v>
      </c>
      <c r="K163" s="22">
        <v>0</v>
      </c>
      <c r="L163" s="22">
        <v>0</v>
      </c>
      <c r="M163" s="22">
        <v>42646679</v>
      </c>
      <c r="N163" s="22">
        <v>0</v>
      </c>
      <c r="O163" s="22">
        <v>6063447</v>
      </c>
      <c r="P163" s="22">
        <v>2207437</v>
      </c>
      <c r="Q163" s="22">
        <v>3645294</v>
      </c>
      <c r="R163" s="22">
        <v>1178842</v>
      </c>
      <c r="S163" s="22">
        <v>425571</v>
      </c>
      <c r="T163" s="22">
        <v>56167270</v>
      </c>
      <c r="U163" s="22">
        <v>11284165</v>
      </c>
      <c r="V163" s="22">
        <v>0</v>
      </c>
      <c r="W163" s="22">
        <v>3361094</v>
      </c>
      <c r="X163" s="22">
        <v>3890040</v>
      </c>
      <c r="Y163" s="22">
        <v>0</v>
      </c>
      <c r="Z163" s="22">
        <v>0</v>
      </c>
      <c r="AA163" s="22">
        <v>0</v>
      </c>
      <c r="AB163" s="22">
        <v>0</v>
      </c>
      <c r="AC163" s="22">
        <v>18535299</v>
      </c>
      <c r="AD163" s="22">
        <v>3303488</v>
      </c>
      <c r="AE163" s="22">
        <v>1291821</v>
      </c>
      <c r="AF163" s="22">
        <v>0</v>
      </c>
      <c r="AG163" s="22">
        <v>784073</v>
      </c>
      <c r="AH163" s="22">
        <v>244711</v>
      </c>
      <c r="AI163" s="22">
        <v>24159392</v>
      </c>
      <c r="AJ163" s="22">
        <v>32007878</v>
      </c>
      <c r="AK163" s="22">
        <v>1843096</v>
      </c>
      <c r="AL163" s="22">
        <v>30164782</v>
      </c>
    </row>
    <row r="164" spans="1:3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44029634</v>
      </c>
      <c r="F164" s="22">
        <v>0</v>
      </c>
      <c r="G164" s="22">
        <v>30979868</v>
      </c>
      <c r="H164" s="22">
        <v>17534220</v>
      </c>
      <c r="I164" s="22">
        <v>7005988</v>
      </c>
      <c r="J164" s="22">
        <v>0</v>
      </c>
      <c r="K164" s="22">
        <v>0</v>
      </c>
      <c r="L164" s="22">
        <v>0</v>
      </c>
      <c r="M164" s="22">
        <v>99549710</v>
      </c>
      <c r="N164" s="22">
        <v>5802810</v>
      </c>
      <c r="O164" s="22">
        <v>28207169</v>
      </c>
      <c r="P164" s="22">
        <v>8405388</v>
      </c>
      <c r="Q164" s="22">
        <v>5786758</v>
      </c>
      <c r="R164" s="22">
        <v>9484101</v>
      </c>
      <c r="S164" s="22">
        <v>3072964</v>
      </c>
      <c r="T164" s="22">
        <v>160308900</v>
      </c>
      <c r="U164" s="22">
        <v>24334958</v>
      </c>
      <c r="V164" s="22">
        <v>0</v>
      </c>
      <c r="W164" s="22">
        <v>12452004</v>
      </c>
      <c r="X164" s="22">
        <v>5910798</v>
      </c>
      <c r="Y164" s="22">
        <v>1881831</v>
      </c>
      <c r="Z164" s="22">
        <v>0</v>
      </c>
      <c r="AA164" s="22">
        <v>0</v>
      </c>
      <c r="AB164" s="22">
        <v>0</v>
      </c>
      <c r="AC164" s="22">
        <v>44579591</v>
      </c>
      <c r="AD164" s="22">
        <v>8101824</v>
      </c>
      <c r="AE164" s="22">
        <v>4333795</v>
      </c>
      <c r="AF164" s="22">
        <v>0</v>
      </c>
      <c r="AG164" s="22">
        <v>5899130</v>
      </c>
      <c r="AH164" s="22">
        <v>2184232</v>
      </c>
      <c r="AI164" s="22">
        <v>65098572</v>
      </c>
      <c r="AJ164" s="22">
        <v>95210328</v>
      </c>
      <c r="AK164" s="22">
        <v>4912846</v>
      </c>
      <c r="AL164" s="22">
        <v>90297482</v>
      </c>
    </row>
    <row r="165" spans="1:3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6591153</v>
      </c>
      <c r="F165" s="22">
        <v>0</v>
      </c>
      <c r="G165" s="22">
        <v>3983129</v>
      </c>
      <c r="H165" s="22">
        <v>3784075</v>
      </c>
      <c r="I165" s="22">
        <v>399503</v>
      </c>
      <c r="J165" s="22">
        <v>0</v>
      </c>
      <c r="K165" s="22">
        <v>0</v>
      </c>
      <c r="L165" s="22">
        <v>282597</v>
      </c>
      <c r="M165" s="22">
        <v>15040457</v>
      </c>
      <c r="N165" s="22">
        <v>0</v>
      </c>
      <c r="O165" s="22">
        <v>1497858</v>
      </c>
      <c r="P165" s="22">
        <v>1386189</v>
      </c>
      <c r="Q165" s="22">
        <v>182836</v>
      </c>
      <c r="R165" s="22">
        <v>779436</v>
      </c>
      <c r="S165" s="22">
        <v>212039</v>
      </c>
      <c r="T165" s="22">
        <v>19098815</v>
      </c>
      <c r="U165" s="22">
        <v>2175514</v>
      </c>
      <c r="V165" s="22">
        <v>0</v>
      </c>
      <c r="W165" s="22">
        <v>1660790</v>
      </c>
      <c r="X165" s="22">
        <v>1293812</v>
      </c>
      <c r="Y165" s="22">
        <v>90874</v>
      </c>
      <c r="Z165" s="22">
        <v>0</v>
      </c>
      <c r="AA165" s="22">
        <v>0</v>
      </c>
      <c r="AB165" s="22">
        <v>217490</v>
      </c>
      <c r="AC165" s="22">
        <v>5438480</v>
      </c>
      <c r="AD165" s="22">
        <v>306626</v>
      </c>
      <c r="AE165" s="22">
        <v>603253</v>
      </c>
      <c r="AF165" s="22">
        <v>0</v>
      </c>
      <c r="AG165" s="22">
        <v>187934</v>
      </c>
      <c r="AH165" s="22">
        <v>112504</v>
      </c>
      <c r="AI165" s="22">
        <v>6648797</v>
      </c>
      <c r="AJ165" s="22">
        <v>12450018</v>
      </c>
      <c r="AK165" s="22">
        <v>1286345</v>
      </c>
      <c r="AL165" s="22">
        <v>11163673</v>
      </c>
    </row>
    <row r="166" spans="1:3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39314718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39314718</v>
      </c>
      <c r="N166" s="22">
        <v>0</v>
      </c>
      <c r="O166" s="22">
        <v>6774954</v>
      </c>
      <c r="P166" s="22">
        <v>1915013</v>
      </c>
      <c r="Q166" s="22">
        <v>1393585</v>
      </c>
      <c r="R166" s="22">
        <v>2937637</v>
      </c>
      <c r="S166" s="22">
        <v>1457500</v>
      </c>
      <c r="T166" s="22">
        <v>53793407</v>
      </c>
      <c r="U166" s="22">
        <v>24655344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24655344</v>
      </c>
      <c r="AD166" s="22">
        <v>2487315</v>
      </c>
      <c r="AE166" s="22">
        <v>1471200</v>
      </c>
      <c r="AF166" s="22">
        <v>0</v>
      </c>
      <c r="AG166" s="22">
        <v>527389</v>
      </c>
      <c r="AH166" s="22">
        <v>746418</v>
      </c>
      <c r="AI166" s="22">
        <v>29887666</v>
      </c>
      <c r="AJ166" s="22">
        <v>23905741</v>
      </c>
      <c r="AK166" s="22">
        <v>1258055</v>
      </c>
      <c r="AL166" s="22">
        <v>22647686</v>
      </c>
    </row>
    <row r="167" spans="1:3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43102896</v>
      </c>
      <c r="F167" s="22">
        <v>0</v>
      </c>
      <c r="G167" s="22">
        <v>78787245</v>
      </c>
      <c r="H167" s="22">
        <v>39304087</v>
      </c>
      <c r="I167" s="22">
        <v>0</v>
      </c>
      <c r="J167" s="22">
        <v>0</v>
      </c>
      <c r="K167" s="22">
        <v>0</v>
      </c>
      <c r="L167" s="22">
        <v>0</v>
      </c>
      <c r="M167" s="22">
        <v>161194228</v>
      </c>
      <c r="N167" s="22">
        <v>466605</v>
      </c>
      <c r="O167" s="22">
        <v>59160768</v>
      </c>
      <c r="P167" s="22">
        <v>7805325</v>
      </c>
      <c r="Q167" s="22">
        <v>2804024</v>
      </c>
      <c r="R167" s="22">
        <v>13063501</v>
      </c>
      <c r="S167" s="22">
        <v>3560425</v>
      </c>
      <c r="T167" s="22">
        <v>248054876</v>
      </c>
      <c r="U167" s="22">
        <v>32829494</v>
      </c>
      <c r="V167" s="22">
        <v>0</v>
      </c>
      <c r="W167" s="22">
        <v>24159640</v>
      </c>
      <c r="X167" s="22">
        <v>11168168</v>
      </c>
      <c r="Y167" s="22">
        <v>0</v>
      </c>
      <c r="Z167" s="22">
        <v>0</v>
      </c>
      <c r="AA167" s="22">
        <v>0</v>
      </c>
      <c r="AB167" s="22">
        <v>0</v>
      </c>
      <c r="AC167" s="22">
        <v>68157302</v>
      </c>
      <c r="AD167" s="22">
        <v>13653870</v>
      </c>
      <c r="AE167" s="22">
        <v>3945331</v>
      </c>
      <c r="AF167" s="22">
        <v>0</v>
      </c>
      <c r="AG167" s="22">
        <v>4911033</v>
      </c>
      <c r="AH167" s="22">
        <v>2152420</v>
      </c>
      <c r="AI167" s="22">
        <v>92819956</v>
      </c>
      <c r="AJ167" s="22">
        <v>155234920</v>
      </c>
      <c r="AK167" s="22">
        <v>25920793</v>
      </c>
      <c r="AL167" s="22">
        <v>129314127</v>
      </c>
    </row>
    <row r="168" spans="1:3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7156248</v>
      </c>
      <c r="F168" s="22">
        <v>0</v>
      </c>
      <c r="G168" s="22">
        <v>4976808</v>
      </c>
      <c r="H168" s="22">
        <v>2973497</v>
      </c>
      <c r="I168" s="22">
        <v>0</v>
      </c>
      <c r="J168" s="22">
        <v>0</v>
      </c>
      <c r="K168" s="22">
        <v>366599</v>
      </c>
      <c r="L168" s="22">
        <v>1311367</v>
      </c>
      <c r="M168" s="22">
        <v>16784519</v>
      </c>
      <c r="N168" s="22">
        <v>174902</v>
      </c>
      <c r="O168" s="22">
        <v>811598</v>
      </c>
      <c r="P168" s="22">
        <v>2181992</v>
      </c>
      <c r="Q168" s="22">
        <v>962558</v>
      </c>
      <c r="R168" s="22">
        <v>558814</v>
      </c>
      <c r="S168" s="22">
        <v>499746</v>
      </c>
      <c r="T168" s="22">
        <v>21974129</v>
      </c>
      <c r="U168" s="22">
        <v>5552081</v>
      </c>
      <c r="V168" s="22">
        <v>0</v>
      </c>
      <c r="W168" s="22">
        <v>1983447</v>
      </c>
      <c r="X168" s="22">
        <v>1946747</v>
      </c>
      <c r="Y168" s="22">
        <v>0</v>
      </c>
      <c r="Z168" s="22">
        <v>0</v>
      </c>
      <c r="AA168" s="22">
        <v>6110</v>
      </c>
      <c r="AB168" s="22">
        <v>1271628</v>
      </c>
      <c r="AC168" s="22">
        <v>10760013</v>
      </c>
      <c r="AD168" s="22">
        <v>276672</v>
      </c>
      <c r="AE168" s="22">
        <v>1600167</v>
      </c>
      <c r="AF168" s="22">
        <v>0</v>
      </c>
      <c r="AG168" s="22">
        <v>269868</v>
      </c>
      <c r="AH168" s="22">
        <v>330189</v>
      </c>
      <c r="AI168" s="22">
        <v>13236909</v>
      </c>
      <c r="AJ168" s="22">
        <v>8737220</v>
      </c>
      <c r="AK168" s="22">
        <v>548745</v>
      </c>
      <c r="AL168" s="22">
        <v>8188475</v>
      </c>
    </row>
    <row r="169" spans="1:3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10169422</v>
      </c>
      <c r="F169" s="22">
        <v>0</v>
      </c>
      <c r="G169" s="22">
        <v>4893735</v>
      </c>
      <c r="H169" s="22">
        <v>8501684</v>
      </c>
      <c r="I169" s="22">
        <v>0</v>
      </c>
      <c r="J169" s="22">
        <v>0</v>
      </c>
      <c r="K169" s="22">
        <v>0</v>
      </c>
      <c r="L169" s="22">
        <v>0</v>
      </c>
      <c r="M169" s="22">
        <v>23564841</v>
      </c>
      <c r="N169" s="22">
        <v>0</v>
      </c>
      <c r="O169" s="22">
        <v>10001971</v>
      </c>
      <c r="P169" s="22">
        <v>1867488</v>
      </c>
      <c r="Q169" s="22">
        <v>335571</v>
      </c>
      <c r="R169" s="22">
        <v>0</v>
      </c>
      <c r="S169" s="22">
        <v>207633</v>
      </c>
      <c r="T169" s="22">
        <v>35977504</v>
      </c>
      <c r="U169" s="22">
        <v>6288625</v>
      </c>
      <c r="V169" s="22">
        <v>0</v>
      </c>
      <c r="W169" s="22">
        <v>2744409</v>
      </c>
      <c r="X169" s="22">
        <v>1923073</v>
      </c>
      <c r="Y169" s="22">
        <v>0</v>
      </c>
      <c r="Z169" s="22">
        <v>0</v>
      </c>
      <c r="AA169" s="22">
        <v>0</v>
      </c>
      <c r="AB169" s="22">
        <v>0</v>
      </c>
      <c r="AC169" s="22">
        <v>10956107</v>
      </c>
      <c r="AD169" s="22">
        <v>3253275</v>
      </c>
      <c r="AE169" s="22">
        <v>1263943</v>
      </c>
      <c r="AF169" s="22">
        <v>0</v>
      </c>
      <c r="AG169" s="22">
        <v>0</v>
      </c>
      <c r="AH169" s="22">
        <v>156030</v>
      </c>
      <c r="AI169" s="22">
        <v>15629355</v>
      </c>
      <c r="AJ169" s="22">
        <v>20348149</v>
      </c>
      <c r="AK169" s="22">
        <v>175902</v>
      </c>
      <c r="AL169" s="22">
        <v>20172247</v>
      </c>
    </row>
    <row r="170" spans="1:3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49957386</v>
      </c>
      <c r="F170" s="22">
        <v>0</v>
      </c>
      <c r="G170" s="22">
        <v>23126265</v>
      </c>
      <c r="H170" s="22">
        <v>28922840</v>
      </c>
      <c r="I170" s="22">
        <v>1699863</v>
      </c>
      <c r="J170" s="22">
        <v>0</v>
      </c>
      <c r="K170" s="22">
        <v>0</v>
      </c>
      <c r="L170" s="22">
        <v>0</v>
      </c>
      <c r="M170" s="22">
        <v>103706354</v>
      </c>
      <c r="N170" s="22">
        <v>0</v>
      </c>
      <c r="O170" s="22">
        <v>27030342</v>
      </c>
      <c r="P170" s="22">
        <v>6003593</v>
      </c>
      <c r="Q170" s="22">
        <v>3181124</v>
      </c>
      <c r="R170" s="22">
        <v>3608408</v>
      </c>
      <c r="S170" s="22">
        <v>4463502</v>
      </c>
      <c r="T170" s="22">
        <v>147993323</v>
      </c>
      <c r="U170" s="22">
        <v>36982071</v>
      </c>
      <c r="V170" s="22">
        <v>0</v>
      </c>
      <c r="W170" s="22">
        <v>8236600</v>
      </c>
      <c r="X170" s="22">
        <v>4239059</v>
      </c>
      <c r="Y170" s="22">
        <v>359296</v>
      </c>
      <c r="Z170" s="22">
        <v>0</v>
      </c>
      <c r="AA170" s="22">
        <v>0</v>
      </c>
      <c r="AB170" s="22">
        <v>0</v>
      </c>
      <c r="AC170" s="22">
        <v>49817026</v>
      </c>
      <c r="AD170" s="22">
        <v>12093722</v>
      </c>
      <c r="AE170" s="22">
        <v>2541135</v>
      </c>
      <c r="AF170" s="22">
        <v>0</v>
      </c>
      <c r="AG170" s="22">
        <v>2421507</v>
      </c>
      <c r="AH170" s="22">
        <v>2637130</v>
      </c>
      <c r="AI170" s="22">
        <v>69510520</v>
      </c>
      <c r="AJ170" s="22">
        <v>78482803</v>
      </c>
      <c r="AK170" s="22">
        <v>9196053</v>
      </c>
      <c r="AL170" s="22">
        <v>69286750</v>
      </c>
    </row>
    <row r="171" spans="1:3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4823717</v>
      </c>
      <c r="F171" s="22">
        <v>0</v>
      </c>
      <c r="G171" s="22">
        <v>3537646</v>
      </c>
      <c r="H171" s="22">
        <v>878706</v>
      </c>
      <c r="I171" s="22">
        <v>0</v>
      </c>
      <c r="J171" s="22">
        <v>0</v>
      </c>
      <c r="K171" s="22">
        <v>0</v>
      </c>
      <c r="L171" s="22">
        <v>0</v>
      </c>
      <c r="M171" s="22">
        <v>9240069</v>
      </c>
      <c r="N171" s="22">
        <v>0</v>
      </c>
      <c r="O171" s="22">
        <v>1507672</v>
      </c>
      <c r="P171" s="22">
        <v>416421</v>
      </c>
      <c r="Q171" s="22">
        <v>980579</v>
      </c>
      <c r="R171" s="22">
        <v>44705</v>
      </c>
      <c r="S171" s="22">
        <v>191444</v>
      </c>
      <c r="T171" s="22">
        <v>12380890</v>
      </c>
      <c r="U171" s="22">
        <v>3667164</v>
      </c>
      <c r="V171" s="22">
        <v>0</v>
      </c>
      <c r="W171" s="22">
        <v>1646986</v>
      </c>
      <c r="X171" s="22">
        <v>626047</v>
      </c>
      <c r="Y171" s="22">
        <v>0</v>
      </c>
      <c r="Z171" s="22">
        <v>0</v>
      </c>
      <c r="AA171" s="22">
        <v>0</v>
      </c>
      <c r="AB171" s="22">
        <v>0</v>
      </c>
      <c r="AC171" s="22">
        <v>5940197</v>
      </c>
      <c r="AD171" s="22">
        <v>458848</v>
      </c>
      <c r="AE171" s="22">
        <v>178848</v>
      </c>
      <c r="AF171" s="22">
        <v>0</v>
      </c>
      <c r="AG171" s="22">
        <v>35759</v>
      </c>
      <c r="AH171" s="22">
        <v>116290</v>
      </c>
      <c r="AI171" s="22">
        <v>6729942</v>
      </c>
      <c r="AJ171" s="22">
        <v>5650948</v>
      </c>
      <c r="AK171" s="22">
        <v>125415</v>
      </c>
      <c r="AL171" s="22">
        <v>5525533</v>
      </c>
    </row>
    <row r="172" spans="1:3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73656940</v>
      </c>
      <c r="F172" s="22">
        <v>0</v>
      </c>
      <c r="G172" s="22">
        <v>15607350</v>
      </c>
      <c r="H172" s="22">
        <v>17453507</v>
      </c>
      <c r="I172" s="22">
        <v>4729560</v>
      </c>
      <c r="J172" s="22">
        <v>0</v>
      </c>
      <c r="K172" s="22">
        <v>0</v>
      </c>
      <c r="L172" s="22">
        <v>0</v>
      </c>
      <c r="M172" s="22">
        <v>111447357</v>
      </c>
      <c r="N172" s="22">
        <v>0</v>
      </c>
      <c r="O172" s="22">
        <v>57667560</v>
      </c>
      <c r="P172" s="22">
        <v>7821853</v>
      </c>
      <c r="Q172" s="22">
        <v>1525999</v>
      </c>
      <c r="R172" s="22">
        <v>6584422</v>
      </c>
      <c r="S172" s="22">
        <v>4372077</v>
      </c>
      <c r="T172" s="22">
        <v>189419268</v>
      </c>
      <c r="U172" s="22">
        <v>58966074</v>
      </c>
      <c r="V172" s="22">
        <v>0</v>
      </c>
      <c r="W172" s="22">
        <v>5723623</v>
      </c>
      <c r="X172" s="22">
        <v>5806708</v>
      </c>
      <c r="Y172" s="22">
        <v>1425390</v>
      </c>
      <c r="Z172" s="22">
        <v>0</v>
      </c>
      <c r="AA172" s="22">
        <v>0</v>
      </c>
      <c r="AB172" s="22">
        <v>0</v>
      </c>
      <c r="AC172" s="22">
        <v>71921795</v>
      </c>
      <c r="AD172" s="22">
        <v>18510951</v>
      </c>
      <c r="AE172" s="22">
        <v>3658313</v>
      </c>
      <c r="AF172" s="22">
        <v>0</v>
      </c>
      <c r="AG172" s="22">
        <v>2966470</v>
      </c>
      <c r="AH172" s="22">
        <v>2739153</v>
      </c>
      <c r="AI172" s="22">
        <v>99796682</v>
      </c>
      <c r="AJ172" s="22">
        <v>89622586</v>
      </c>
      <c r="AK172" s="22">
        <v>4504845</v>
      </c>
      <c r="AL172" s="22">
        <v>85117741</v>
      </c>
    </row>
    <row r="173" spans="1:3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97376664</v>
      </c>
      <c r="F173" s="22">
        <v>0</v>
      </c>
      <c r="G173" s="22">
        <v>30590616</v>
      </c>
      <c r="H173" s="22">
        <v>36087002</v>
      </c>
      <c r="I173" s="22">
        <v>30638849</v>
      </c>
      <c r="J173" s="22">
        <v>0</v>
      </c>
      <c r="K173" s="22">
        <v>0</v>
      </c>
      <c r="L173" s="22">
        <v>0</v>
      </c>
      <c r="M173" s="22">
        <v>194693131</v>
      </c>
      <c r="N173" s="22">
        <v>2487487</v>
      </c>
      <c r="O173" s="22">
        <v>61675292</v>
      </c>
      <c r="P173" s="22">
        <v>11693015</v>
      </c>
      <c r="Q173" s="22">
        <v>39563436</v>
      </c>
      <c r="R173" s="22">
        <v>27776292</v>
      </c>
      <c r="S173" s="22">
        <v>6211727</v>
      </c>
      <c r="T173" s="22">
        <v>344100380</v>
      </c>
      <c r="U173" s="22">
        <v>41040436</v>
      </c>
      <c r="V173" s="22">
        <v>0</v>
      </c>
      <c r="W173" s="22">
        <v>11029978</v>
      </c>
      <c r="X173" s="22">
        <v>8367600</v>
      </c>
      <c r="Y173" s="22">
        <v>4588481</v>
      </c>
      <c r="Z173" s="22">
        <v>0</v>
      </c>
      <c r="AA173" s="22">
        <v>0</v>
      </c>
      <c r="AB173" s="22">
        <v>0</v>
      </c>
      <c r="AC173" s="22">
        <v>65026495</v>
      </c>
      <c r="AD173" s="22">
        <v>15497250</v>
      </c>
      <c r="AE173" s="22">
        <v>6707463</v>
      </c>
      <c r="AF173" s="22">
        <v>0</v>
      </c>
      <c r="AG173" s="22">
        <v>9336386</v>
      </c>
      <c r="AH173" s="22">
        <v>2855913</v>
      </c>
      <c r="AI173" s="22">
        <v>99423507</v>
      </c>
      <c r="AJ173" s="22">
        <v>244676873</v>
      </c>
      <c r="AK173" s="22">
        <v>18356124</v>
      </c>
      <c r="AL173" s="22">
        <v>226320749</v>
      </c>
    </row>
    <row r="174" spans="1:3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56955988</v>
      </c>
      <c r="F174" s="22">
        <v>0</v>
      </c>
      <c r="G174" s="22">
        <v>82247448</v>
      </c>
      <c r="H174" s="22">
        <v>55813369</v>
      </c>
      <c r="I174" s="22">
        <v>6755513</v>
      </c>
      <c r="J174" s="22">
        <v>0</v>
      </c>
      <c r="K174" s="22">
        <v>0</v>
      </c>
      <c r="L174" s="22">
        <v>0</v>
      </c>
      <c r="M174" s="22">
        <v>201772318</v>
      </c>
      <c r="N174" s="22">
        <v>1818957</v>
      </c>
      <c r="O174" s="22">
        <v>48027094</v>
      </c>
      <c r="P174" s="22">
        <v>12586427</v>
      </c>
      <c r="Q174" s="22">
        <v>17877521</v>
      </c>
      <c r="R174" s="22">
        <v>9624188</v>
      </c>
      <c r="S174" s="22">
        <v>3844296</v>
      </c>
      <c r="T174" s="22">
        <v>295550801</v>
      </c>
      <c r="U174" s="22">
        <v>29799027</v>
      </c>
      <c r="V174" s="22">
        <v>0</v>
      </c>
      <c r="W174" s="22">
        <v>12479419</v>
      </c>
      <c r="X174" s="22">
        <v>12976545</v>
      </c>
      <c r="Y174" s="22">
        <v>574059</v>
      </c>
      <c r="Z174" s="22">
        <v>0</v>
      </c>
      <c r="AA174" s="22">
        <v>0</v>
      </c>
      <c r="AB174" s="22">
        <v>0</v>
      </c>
      <c r="AC174" s="22">
        <v>55829050</v>
      </c>
      <c r="AD174" s="22">
        <v>11235797</v>
      </c>
      <c r="AE174" s="22">
        <v>5591459</v>
      </c>
      <c r="AF174" s="22">
        <v>0</v>
      </c>
      <c r="AG174" s="22">
        <v>2909948</v>
      </c>
      <c r="AH174" s="22">
        <v>1756095</v>
      </c>
      <c r="AI174" s="22">
        <v>77322349</v>
      </c>
      <c r="AJ174" s="22">
        <v>218228452</v>
      </c>
      <c r="AK174" s="22">
        <v>20169106</v>
      </c>
      <c r="AL174" s="22">
        <v>198059346</v>
      </c>
    </row>
    <row r="175" spans="1:3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13454123</v>
      </c>
      <c r="F175" s="22">
        <v>0</v>
      </c>
      <c r="G175" s="22">
        <v>9029847</v>
      </c>
      <c r="H175" s="22">
        <v>12183868</v>
      </c>
      <c r="I175" s="22">
        <v>0</v>
      </c>
      <c r="J175" s="22">
        <v>0</v>
      </c>
      <c r="K175" s="22">
        <v>0</v>
      </c>
      <c r="L175" s="22">
        <v>456154</v>
      </c>
      <c r="M175" s="22">
        <v>35123992</v>
      </c>
      <c r="N175" s="22">
        <v>20400</v>
      </c>
      <c r="O175" s="22">
        <v>15514745</v>
      </c>
      <c r="P175" s="22">
        <v>3874453</v>
      </c>
      <c r="Q175" s="22">
        <v>9770110</v>
      </c>
      <c r="R175" s="22">
        <v>2373671</v>
      </c>
      <c r="S175" s="22">
        <v>1757366</v>
      </c>
      <c r="T175" s="22">
        <v>68434737</v>
      </c>
      <c r="U175" s="22">
        <v>5622086</v>
      </c>
      <c r="V175" s="22">
        <v>0</v>
      </c>
      <c r="W175" s="22">
        <v>3463267</v>
      </c>
      <c r="X175" s="22">
        <v>5050572</v>
      </c>
      <c r="Y175" s="22">
        <v>0</v>
      </c>
      <c r="Z175" s="22">
        <v>0</v>
      </c>
      <c r="AA175" s="22">
        <v>0</v>
      </c>
      <c r="AB175" s="22">
        <v>294739</v>
      </c>
      <c r="AC175" s="22">
        <v>14430664</v>
      </c>
      <c r="AD175" s="22">
        <v>6940869</v>
      </c>
      <c r="AE175" s="22">
        <v>2156619</v>
      </c>
      <c r="AF175" s="22">
        <v>0</v>
      </c>
      <c r="AG175" s="22">
        <v>1071626</v>
      </c>
      <c r="AH175" s="22">
        <v>1004800</v>
      </c>
      <c r="AI175" s="22">
        <v>25604578</v>
      </c>
      <c r="AJ175" s="22">
        <v>42830159</v>
      </c>
      <c r="AK175" s="22">
        <v>5371629</v>
      </c>
      <c r="AL175" s="22">
        <v>37458530</v>
      </c>
    </row>
    <row r="176" spans="1:3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12768453</v>
      </c>
      <c r="F176" s="22">
        <v>0</v>
      </c>
      <c r="G176" s="22">
        <v>15496241</v>
      </c>
      <c r="H176" s="22">
        <v>3501480</v>
      </c>
      <c r="I176" s="22">
        <v>232405</v>
      </c>
      <c r="J176" s="22">
        <v>0</v>
      </c>
      <c r="K176" s="22">
        <v>0</v>
      </c>
      <c r="L176" s="22">
        <v>0</v>
      </c>
      <c r="M176" s="22">
        <v>31998579</v>
      </c>
      <c r="N176" s="22">
        <v>0</v>
      </c>
      <c r="O176" s="22">
        <v>11740911</v>
      </c>
      <c r="P176" s="22">
        <v>2402139</v>
      </c>
      <c r="Q176" s="22">
        <v>620477</v>
      </c>
      <c r="R176" s="22">
        <v>1038640</v>
      </c>
      <c r="S176" s="22">
        <v>2130329</v>
      </c>
      <c r="T176" s="22">
        <v>49931075</v>
      </c>
      <c r="U176" s="22">
        <v>9214953</v>
      </c>
      <c r="V176" s="22">
        <v>0</v>
      </c>
      <c r="W176" s="22">
        <v>9163672</v>
      </c>
      <c r="X176" s="22">
        <v>1229523</v>
      </c>
      <c r="Y176" s="22">
        <v>241300</v>
      </c>
      <c r="Z176" s="22">
        <v>0</v>
      </c>
      <c r="AA176" s="22">
        <v>0</v>
      </c>
      <c r="AB176" s="22">
        <v>0</v>
      </c>
      <c r="AC176" s="22">
        <v>19849448</v>
      </c>
      <c r="AD176" s="22">
        <v>6478255</v>
      </c>
      <c r="AE176" s="22">
        <v>1244945</v>
      </c>
      <c r="AF176" s="22">
        <v>0</v>
      </c>
      <c r="AG176" s="22">
        <v>390191</v>
      </c>
      <c r="AH176" s="22">
        <v>1627407</v>
      </c>
      <c r="AI176" s="22">
        <v>29590246</v>
      </c>
      <c r="AJ176" s="22">
        <v>20340829</v>
      </c>
      <c r="AK176" s="22">
        <v>616396</v>
      </c>
      <c r="AL176" s="22">
        <v>19724433</v>
      </c>
    </row>
    <row r="177" spans="1:3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92995217</v>
      </c>
      <c r="F177" s="22">
        <v>0</v>
      </c>
      <c r="G177" s="22">
        <v>45521053</v>
      </c>
      <c r="H177" s="22">
        <v>34433320</v>
      </c>
      <c r="I177" s="22">
        <v>24254340</v>
      </c>
      <c r="J177" s="22">
        <v>0</v>
      </c>
      <c r="K177" s="22">
        <v>0</v>
      </c>
      <c r="L177" s="22">
        <v>0</v>
      </c>
      <c r="M177" s="22">
        <v>197203930</v>
      </c>
      <c r="N177" s="22">
        <v>5507203</v>
      </c>
      <c r="O177" s="22">
        <v>76575241</v>
      </c>
      <c r="P177" s="22">
        <v>6605828</v>
      </c>
      <c r="Q177" s="22">
        <v>16036579</v>
      </c>
      <c r="R177" s="22">
        <v>21904996</v>
      </c>
      <c r="S177" s="22">
        <v>8179474</v>
      </c>
      <c r="T177" s="22">
        <v>332013251</v>
      </c>
      <c r="U177" s="22">
        <v>47085985</v>
      </c>
      <c r="V177" s="22">
        <v>0</v>
      </c>
      <c r="W177" s="22">
        <v>8869892</v>
      </c>
      <c r="X177" s="22">
        <v>11684823</v>
      </c>
      <c r="Y177" s="22">
        <v>4007930</v>
      </c>
      <c r="Z177" s="22">
        <v>0</v>
      </c>
      <c r="AA177" s="22">
        <v>0</v>
      </c>
      <c r="AB177" s="22">
        <v>0</v>
      </c>
      <c r="AC177" s="22">
        <v>71648630</v>
      </c>
      <c r="AD177" s="22">
        <v>12311701</v>
      </c>
      <c r="AE177" s="22">
        <v>3824443</v>
      </c>
      <c r="AF177" s="22">
        <v>0</v>
      </c>
      <c r="AG177" s="22">
        <v>7388160</v>
      </c>
      <c r="AH177" s="22">
        <v>6275313</v>
      </c>
      <c r="AI177" s="22">
        <v>101448247</v>
      </c>
      <c r="AJ177" s="22">
        <v>230565004</v>
      </c>
      <c r="AK177" s="22">
        <v>28951982</v>
      </c>
      <c r="AL177" s="22">
        <v>201613022</v>
      </c>
    </row>
    <row r="178" spans="1:3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53673357</v>
      </c>
      <c r="F178" s="22">
        <v>0</v>
      </c>
      <c r="G178" s="22">
        <v>43620006</v>
      </c>
      <c r="H178" s="22">
        <v>54089349</v>
      </c>
      <c r="I178" s="22">
        <v>23275695</v>
      </c>
      <c r="J178" s="22">
        <v>0</v>
      </c>
      <c r="K178" s="22">
        <v>169987</v>
      </c>
      <c r="L178" s="22">
        <v>0</v>
      </c>
      <c r="M178" s="22">
        <v>174828394</v>
      </c>
      <c r="N178" s="22">
        <v>4774762</v>
      </c>
      <c r="O178" s="22">
        <v>23698066</v>
      </c>
      <c r="P178" s="22">
        <v>13788948</v>
      </c>
      <c r="Q178" s="22">
        <v>2904363</v>
      </c>
      <c r="R178" s="22">
        <v>6719571</v>
      </c>
      <c r="S178" s="22">
        <v>6220634</v>
      </c>
      <c r="T178" s="22">
        <v>232934738</v>
      </c>
      <c r="U178" s="22">
        <v>29585647</v>
      </c>
      <c r="V178" s="22">
        <v>0</v>
      </c>
      <c r="W178" s="22">
        <v>15735520</v>
      </c>
      <c r="X178" s="22">
        <v>24216969</v>
      </c>
      <c r="Y178" s="22">
        <v>4846492</v>
      </c>
      <c r="Z178" s="22">
        <v>0</v>
      </c>
      <c r="AA178" s="22">
        <v>0</v>
      </c>
      <c r="AB178" s="22">
        <v>0</v>
      </c>
      <c r="AC178" s="22">
        <v>74384628</v>
      </c>
      <c r="AD178" s="22">
        <v>8369452</v>
      </c>
      <c r="AE178" s="22">
        <v>6444182</v>
      </c>
      <c r="AF178" s="22">
        <v>0</v>
      </c>
      <c r="AG178" s="22">
        <v>2124239</v>
      </c>
      <c r="AH178" s="22">
        <v>3214690</v>
      </c>
      <c r="AI178" s="22">
        <v>94537191</v>
      </c>
      <c r="AJ178" s="22">
        <v>138397547</v>
      </c>
      <c r="AK178" s="22">
        <v>6425775</v>
      </c>
      <c r="AL178" s="22">
        <v>131971772</v>
      </c>
    </row>
    <row r="179" spans="1:3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8530414</v>
      </c>
      <c r="F179" s="22">
        <v>0</v>
      </c>
      <c r="G179" s="22">
        <v>13455221</v>
      </c>
      <c r="H179" s="22">
        <v>2683381</v>
      </c>
      <c r="I179" s="22">
        <v>0</v>
      </c>
      <c r="J179" s="22">
        <v>0</v>
      </c>
      <c r="K179" s="22">
        <v>0</v>
      </c>
      <c r="L179" s="22">
        <v>0</v>
      </c>
      <c r="M179" s="22">
        <v>24669016</v>
      </c>
      <c r="N179" s="22">
        <v>0</v>
      </c>
      <c r="O179" s="22">
        <v>5233569</v>
      </c>
      <c r="P179" s="22">
        <v>1858605</v>
      </c>
      <c r="Q179" s="22">
        <v>613196</v>
      </c>
      <c r="R179" s="22">
        <v>0</v>
      </c>
      <c r="S179" s="22">
        <v>144880</v>
      </c>
      <c r="T179" s="22">
        <v>32519266</v>
      </c>
      <c r="U179" s="22">
        <v>6027377</v>
      </c>
      <c r="V179" s="22">
        <v>0</v>
      </c>
      <c r="W179" s="22">
        <v>4578917</v>
      </c>
      <c r="X179" s="22">
        <v>1197989</v>
      </c>
      <c r="Y179" s="22">
        <v>0</v>
      </c>
      <c r="Z179" s="22">
        <v>0</v>
      </c>
      <c r="AA179" s="22">
        <v>0</v>
      </c>
      <c r="AB179" s="22">
        <v>0</v>
      </c>
      <c r="AC179" s="22">
        <v>11804283</v>
      </c>
      <c r="AD179" s="22">
        <v>3211983</v>
      </c>
      <c r="AE179" s="22">
        <v>1100356</v>
      </c>
      <c r="AF179" s="22">
        <v>0</v>
      </c>
      <c r="AG179" s="22">
        <v>0</v>
      </c>
      <c r="AH179" s="22">
        <v>101061</v>
      </c>
      <c r="AI179" s="22">
        <v>16217683</v>
      </c>
      <c r="AJ179" s="22">
        <v>16301583</v>
      </c>
      <c r="AK179" s="22">
        <v>2839211</v>
      </c>
      <c r="AL179" s="22">
        <v>13462372</v>
      </c>
    </row>
    <row r="180" spans="1:3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14928764</v>
      </c>
      <c r="F180" s="22">
        <v>0</v>
      </c>
      <c r="G180" s="22">
        <v>37584154</v>
      </c>
      <c r="H180" s="22">
        <v>11912338</v>
      </c>
      <c r="I180" s="22">
        <v>1303300</v>
      </c>
      <c r="J180" s="22">
        <v>0</v>
      </c>
      <c r="K180" s="22">
        <v>0</v>
      </c>
      <c r="L180" s="22">
        <v>0</v>
      </c>
      <c r="M180" s="22">
        <v>65728556</v>
      </c>
      <c r="N180" s="22">
        <v>38294</v>
      </c>
      <c r="O180" s="22">
        <v>10969260</v>
      </c>
      <c r="P180" s="22">
        <v>5512961</v>
      </c>
      <c r="Q180" s="22">
        <v>2597995</v>
      </c>
      <c r="R180" s="22">
        <v>3849081</v>
      </c>
      <c r="S180" s="22">
        <v>1403105</v>
      </c>
      <c r="T180" s="22">
        <v>90099252</v>
      </c>
      <c r="U180" s="22">
        <v>8939979</v>
      </c>
      <c r="V180" s="22">
        <v>0</v>
      </c>
      <c r="W180" s="22">
        <v>10166584</v>
      </c>
      <c r="X180" s="22">
        <v>3553800</v>
      </c>
      <c r="Y180" s="22">
        <v>508719</v>
      </c>
      <c r="Z180" s="22">
        <v>0</v>
      </c>
      <c r="AA180" s="22">
        <v>0</v>
      </c>
      <c r="AB180" s="22">
        <v>0</v>
      </c>
      <c r="AC180" s="22">
        <v>23169082</v>
      </c>
      <c r="AD180" s="22">
        <v>4744326</v>
      </c>
      <c r="AE180" s="22">
        <v>2951223</v>
      </c>
      <c r="AF180" s="22">
        <v>0</v>
      </c>
      <c r="AG180" s="22">
        <v>1956816</v>
      </c>
      <c r="AH180" s="22">
        <v>723914</v>
      </c>
      <c r="AI180" s="22">
        <v>33545361</v>
      </c>
      <c r="AJ180" s="22">
        <v>56553891</v>
      </c>
      <c r="AK180" s="22">
        <v>6834800</v>
      </c>
      <c r="AL180" s="22">
        <v>49719091</v>
      </c>
    </row>
    <row r="181" spans="1:3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15823733</v>
      </c>
      <c r="F181" s="22">
        <v>0</v>
      </c>
      <c r="G181" s="22">
        <v>7957623</v>
      </c>
      <c r="H181" s="22">
        <v>3148903</v>
      </c>
      <c r="I181" s="22">
        <v>0</v>
      </c>
      <c r="J181" s="22">
        <v>0</v>
      </c>
      <c r="K181" s="22">
        <v>0</v>
      </c>
      <c r="L181" s="22">
        <v>0</v>
      </c>
      <c r="M181" s="22">
        <v>26930259</v>
      </c>
      <c r="N181" s="22">
        <v>0</v>
      </c>
      <c r="O181" s="22">
        <v>2361864</v>
      </c>
      <c r="P181" s="22">
        <v>2377828</v>
      </c>
      <c r="Q181" s="22">
        <v>1004124</v>
      </c>
      <c r="R181" s="22">
        <v>2651903</v>
      </c>
      <c r="S181" s="22">
        <v>975072</v>
      </c>
      <c r="T181" s="22">
        <v>36301050</v>
      </c>
      <c r="U181" s="22">
        <v>7768954</v>
      </c>
      <c r="V181" s="22">
        <v>0</v>
      </c>
      <c r="W181" s="22">
        <v>1340172</v>
      </c>
      <c r="X181" s="22">
        <v>1059952</v>
      </c>
      <c r="Y181" s="22">
        <v>0</v>
      </c>
      <c r="Z181" s="22">
        <v>0</v>
      </c>
      <c r="AA181" s="22">
        <v>0</v>
      </c>
      <c r="AB181" s="22">
        <v>0</v>
      </c>
      <c r="AC181" s="22">
        <v>10169078</v>
      </c>
      <c r="AD181" s="22">
        <v>1110958</v>
      </c>
      <c r="AE181" s="22">
        <v>1425445</v>
      </c>
      <c r="AF181" s="22">
        <v>0</v>
      </c>
      <c r="AG181" s="22">
        <v>1170508</v>
      </c>
      <c r="AH181" s="22">
        <v>645389</v>
      </c>
      <c r="AI181" s="22">
        <v>14521378</v>
      </c>
      <c r="AJ181" s="22">
        <v>21779672</v>
      </c>
      <c r="AK181" s="22">
        <v>4674566</v>
      </c>
      <c r="AL181" s="22">
        <v>17105106</v>
      </c>
    </row>
    <row r="182" spans="1:3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7102742</v>
      </c>
      <c r="F182" s="22">
        <v>0</v>
      </c>
      <c r="G182" s="22">
        <v>4060681</v>
      </c>
      <c r="H182" s="22">
        <v>5073981</v>
      </c>
      <c r="I182" s="22">
        <v>482567</v>
      </c>
      <c r="J182" s="22">
        <v>0</v>
      </c>
      <c r="K182" s="22">
        <v>0</v>
      </c>
      <c r="L182" s="22">
        <v>0</v>
      </c>
      <c r="M182" s="22">
        <v>16719971</v>
      </c>
      <c r="N182" s="22">
        <v>68860</v>
      </c>
      <c r="O182" s="22">
        <v>1892503</v>
      </c>
      <c r="P182" s="22">
        <v>1088098</v>
      </c>
      <c r="Q182" s="22">
        <v>484008</v>
      </c>
      <c r="R182" s="22">
        <v>289408</v>
      </c>
      <c r="S182" s="22">
        <v>673681</v>
      </c>
      <c r="T182" s="22">
        <v>21216529</v>
      </c>
      <c r="U182" s="22">
        <v>4645701</v>
      </c>
      <c r="V182" s="22">
        <v>0</v>
      </c>
      <c r="W182" s="22">
        <v>2088414</v>
      </c>
      <c r="X182" s="22">
        <v>891083</v>
      </c>
      <c r="Y182" s="22">
        <v>131044</v>
      </c>
      <c r="Z182" s="22">
        <v>0</v>
      </c>
      <c r="AA182" s="22">
        <v>0</v>
      </c>
      <c r="AB182" s="22">
        <v>0</v>
      </c>
      <c r="AC182" s="22">
        <v>7756242</v>
      </c>
      <c r="AD182" s="22">
        <v>1039346</v>
      </c>
      <c r="AE182" s="22">
        <v>729896</v>
      </c>
      <c r="AF182" s="22">
        <v>0</v>
      </c>
      <c r="AG182" s="22">
        <v>203127</v>
      </c>
      <c r="AH182" s="22">
        <v>451715</v>
      </c>
      <c r="AI182" s="22">
        <v>10180326</v>
      </c>
      <c r="AJ182" s="22">
        <v>11036203</v>
      </c>
      <c r="AK182" s="22">
        <v>183474</v>
      </c>
      <c r="AL182" s="22">
        <v>10852729</v>
      </c>
    </row>
    <row r="183" spans="1:3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6697012</v>
      </c>
      <c r="F183" s="22">
        <v>0</v>
      </c>
      <c r="G183" s="22">
        <v>5585511</v>
      </c>
      <c r="H183" s="22">
        <v>3821686</v>
      </c>
      <c r="I183" s="22">
        <v>0</v>
      </c>
      <c r="J183" s="22">
        <v>0</v>
      </c>
      <c r="K183" s="22">
        <v>472424</v>
      </c>
      <c r="L183" s="22">
        <v>0</v>
      </c>
      <c r="M183" s="22">
        <v>16576633</v>
      </c>
      <c r="N183" s="22">
        <v>0</v>
      </c>
      <c r="O183" s="22">
        <v>10054176</v>
      </c>
      <c r="P183" s="22">
        <v>2100599</v>
      </c>
      <c r="Q183" s="22">
        <v>97580</v>
      </c>
      <c r="R183" s="22">
        <v>189996</v>
      </c>
      <c r="S183" s="22">
        <v>303453</v>
      </c>
      <c r="T183" s="22">
        <v>29322437</v>
      </c>
      <c r="U183" s="22">
        <v>4057595</v>
      </c>
      <c r="V183" s="22">
        <v>0</v>
      </c>
      <c r="W183" s="22">
        <v>1810915</v>
      </c>
      <c r="X183" s="22">
        <v>1956943</v>
      </c>
      <c r="Y183" s="22">
        <v>0</v>
      </c>
      <c r="Z183" s="22">
        <v>0</v>
      </c>
      <c r="AA183" s="22">
        <v>315831</v>
      </c>
      <c r="AB183" s="22">
        <v>0</v>
      </c>
      <c r="AC183" s="22">
        <v>8141284</v>
      </c>
      <c r="AD183" s="22">
        <v>3287737</v>
      </c>
      <c r="AE183" s="22">
        <v>1194629</v>
      </c>
      <c r="AF183" s="22">
        <v>0</v>
      </c>
      <c r="AG183" s="22">
        <v>103507</v>
      </c>
      <c r="AH183" s="22">
        <v>199822</v>
      </c>
      <c r="AI183" s="22">
        <v>12926979</v>
      </c>
      <c r="AJ183" s="22">
        <v>16395458</v>
      </c>
      <c r="AK183" s="22">
        <v>2793582</v>
      </c>
      <c r="AL183" s="22">
        <v>13601876</v>
      </c>
    </row>
    <row r="184" spans="1:3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29318023</v>
      </c>
      <c r="F184" s="22">
        <v>0</v>
      </c>
      <c r="G184" s="22">
        <v>14602391</v>
      </c>
      <c r="H184" s="22">
        <v>9150146</v>
      </c>
      <c r="I184" s="22">
        <v>2409407</v>
      </c>
      <c r="J184" s="22">
        <v>0</v>
      </c>
      <c r="K184" s="22">
        <v>0</v>
      </c>
      <c r="L184" s="22">
        <v>0</v>
      </c>
      <c r="M184" s="22">
        <v>55479967</v>
      </c>
      <c r="N184" s="22">
        <v>2341887</v>
      </c>
      <c r="O184" s="22">
        <v>8956596</v>
      </c>
      <c r="P184" s="22">
        <v>3734256</v>
      </c>
      <c r="Q184" s="22">
        <v>762295</v>
      </c>
      <c r="R184" s="22">
        <v>0</v>
      </c>
      <c r="S184" s="22">
        <v>1553393</v>
      </c>
      <c r="T184" s="22">
        <v>72828394</v>
      </c>
      <c r="U184" s="22">
        <v>14881602</v>
      </c>
      <c r="V184" s="22">
        <v>0</v>
      </c>
      <c r="W184" s="22">
        <v>4349057</v>
      </c>
      <c r="X184" s="22">
        <v>1868110</v>
      </c>
      <c r="Y184" s="22">
        <v>577340</v>
      </c>
      <c r="Z184" s="22">
        <v>0</v>
      </c>
      <c r="AA184" s="22">
        <v>0</v>
      </c>
      <c r="AB184" s="22">
        <v>0</v>
      </c>
      <c r="AC184" s="22">
        <v>21676109</v>
      </c>
      <c r="AD184" s="22">
        <v>3359656</v>
      </c>
      <c r="AE184" s="22">
        <v>2116871</v>
      </c>
      <c r="AF184" s="22">
        <v>0</v>
      </c>
      <c r="AG184" s="22">
        <v>0</v>
      </c>
      <c r="AH184" s="22">
        <v>996230</v>
      </c>
      <c r="AI184" s="22">
        <v>28148866</v>
      </c>
      <c r="AJ184" s="22">
        <v>44679528</v>
      </c>
      <c r="AK184" s="22">
        <v>1330989</v>
      </c>
      <c r="AL184" s="22">
        <v>43348539</v>
      </c>
    </row>
    <row r="185" spans="1:3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26314129</v>
      </c>
      <c r="F185" s="22">
        <v>0</v>
      </c>
      <c r="G185" s="22">
        <v>9578004</v>
      </c>
      <c r="H185" s="22">
        <v>8545713</v>
      </c>
      <c r="I185" s="22">
        <v>947532</v>
      </c>
      <c r="J185" s="22">
        <v>0</v>
      </c>
      <c r="K185" s="22">
        <v>0</v>
      </c>
      <c r="L185" s="22">
        <v>3517200</v>
      </c>
      <c r="M185" s="22">
        <v>48902578</v>
      </c>
      <c r="N185" s="22">
        <v>0</v>
      </c>
      <c r="O185" s="22">
        <v>18060177</v>
      </c>
      <c r="P185" s="22">
        <v>4817217</v>
      </c>
      <c r="Q185" s="22">
        <v>1499623</v>
      </c>
      <c r="R185" s="22">
        <v>178400</v>
      </c>
      <c r="S185" s="22">
        <v>1198097</v>
      </c>
      <c r="T185" s="22">
        <v>74656092</v>
      </c>
      <c r="U185" s="22">
        <v>18275137</v>
      </c>
      <c r="V185" s="22">
        <v>0</v>
      </c>
      <c r="W185" s="22">
        <v>3912204</v>
      </c>
      <c r="X185" s="22">
        <v>3380858</v>
      </c>
      <c r="Y185" s="22">
        <v>286465</v>
      </c>
      <c r="Z185" s="22">
        <v>0</v>
      </c>
      <c r="AA185" s="22">
        <v>0</v>
      </c>
      <c r="AB185" s="22">
        <v>1206223</v>
      </c>
      <c r="AC185" s="22">
        <v>27060887</v>
      </c>
      <c r="AD185" s="22">
        <v>6393216</v>
      </c>
      <c r="AE185" s="22">
        <v>3577847</v>
      </c>
      <c r="AF185" s="22">
        <v>0</v>
      </c>
      <c r="AG185" s="22">
        <v>149108</v>
      </c>
      <c r="AH185" s="22">
        <v>821205</v>
      </c>
      <c r="AI185" s="22">
        <v>38002263</v>
      </c>
      <c r="AJ185" s="22">
        <v>36653829</v>
      </c>
      <c r="AK185" s="22">
        <v>586673</v>
      </c>
      <c r="AL185" s="22">
        <v>36067156</v>
      </c>
    </row>
    <row r="186" spans="1:3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9207511</v>
      </c>
      <c r="F186" s="22">
        <v>0</v>
      </c>
      <c r="G186" s="22">
        <v>2203111</v>
      </c>
      <c r="H186" s="22">
        <v>549470</v>
      </c>
      <c r="I186" s="22">
        <v>0</v>
      </c>
      <c r="J186" s="22">
        <v>0</v>
      </c>
      <c r="K186" s="22">
        <v>0</v>
      </c>
      <c r="L186" s="22">
        <v>0</v>
      </c>
      <c r="M186" s="22">
        <v>11960092</v>
      </c>
      <c r="N186" s="22">
        <v>10947</v>
      </c>
      <c r="O186" s="22">
        <v>3995727</v>
      </c>
      <c r="P186" s="22">
        <v>1327165</v>
      </c>
      <c r="Q186" s="22">
        <v>52400</v>
      </c>
      <c r="R186" s="22">
        <v>0</v>
      </c>
      <c r="S186" s="22">
        <v>398407</v>
      </c>
      <c r="T186" s="22">
        <v>17744738</v>
      </c>
      <c r="U186" s="22">
        <v>6214909</v>
      </c>
      <c r="V186" s="22">
        <v>0</v>
      </c>
      <c r="W186" s="22">
        <v>915445</v>
      </c>
      <c r="X186" s="22">
        <v>279341</v>
      </c>
      <c r="Y186" s="22">
        <v>0</v>
      </c>
      <c r="Z186" s="22">
        <v>0</v>
      </c>
      <c r="AA186" s="22">
        <v>0</v>
      </c>
      <c r="AB186" s="22">
        <v>0</v>
      </c>
      <c r="AC186" s="22">
        <v>7409695</v>
      </c>
      <c r="AD186" s="22">
        <v>2461083</v>
      </c>
      <c r="AE186" s="22">
        <v>694254</v>
      </c>
      <c r="AF186" s="22">
        <v>0</v>
      </c>
      <c r="AG186" s="22">
        <v>0</v>
      </c>
      <c r="AH186" s="22">
        <v>217232</v>
      </c>
      <c r="AI186" s="22">
        <v>10782264</v>
      </c>
      <c r="AJ186" s="22">
        <v>6962474</v>
      </c>
      <c r="AK186" s="22">
        <v>414513</v>
      </c>
      <c r="AL186" s="22">
        <v>6547961</v>
      </c>
    </row>
    <row r="187" spans="1:3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80757108</v>
      </c>
      <c r="F187" s="22">
        <v>0</v>
      </c>
      <c r="G187" s="22">
        <v>12696575</v>
      </c>
      <c r="H187" s="22">
        <v>11286351</v>
      </c>
      <c r="I187" s="22">
        <v>12336441</v>
      </c>
      <c r="J187" s="22">
        <v>0</v>
      </c>
      <c r="K187" s="22">
        <v>0</v>
      </c>
      <c r="L187" s="22">
        <v>0</v>
      </c>
      <c r="M187" s="22">
        <v>117076475</v>
      </c>
      <c r="N187" s="22">
        <v>2066900</v>
      </c>
      <c r="O187" s="22">
        <v>24790334</v>
      </c>
      <c r="P187" s="22">
        <v>10359567</v>
      </c>
      <c r="Q187" s="22">
        <v>3094385</v>
      </c>
      <c r="R187" s="22">
        <v>0</v>
      </c>
      <c r="S187" s="22">
        <v>5821888</v>
      </c>
      <c r="T187" s="22">
        <v>163209549</v>
      </c>
      <c r="U187" s="22">
        <v>63596410</v>
      </c>
      <c r="V187" s="22">
        <v>0</v>
      </c>
      <c r="W187" s="22">
        <v>7230108</v>
      </c>
      <c r="X187" s="22">
        <v>6267425</v>
      </c>
      <c r="Y187" s="22">
        <v>6403397</v>
      </c>
      <c r="Z187" s="22">
        <v>0</v>
      </c>
      <c r="AA187" s="22">
        <v>0</v>
      </c>
      <c r="AB187" s="22">
        <v>0</v>
      </c>
      <c r="AC187" s="22">
        <v>83497340</v>
      </c>
      <c r="AD187" s="22">
        <v>10544770</v>
      </c>
      <c r="AE187" s="22">
        <v>7245119</v>
      </c>
      <c r="AF187" s="22">
        <v>0</v>
      </c>
      <c r="AG187" s="22">
        <v>0</v>
      </c>
      <c r="AH187" s="22">
        <v>3685455</v>
      </c>
      <c r="AI187" s="22">
        <v>104972684</v>
      </c>
      <c r="AJ187" s="22">
        <v>58236865</v>
      </c>
      <c r="AK187" s="22">
        <v>11399521</v>
      </c>
      <c r="AL187" s="22">
        <v>46837344</v>
      </c>
    </row>
    <row r="188" spans="1:3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38941165</v>
      </c>
      <c r="F188" s="22">
        <v>0</v>
      </c>
      <c r="G188" s="22">
        <v>22472397</v>
      </c>
      <c r="H188" s="22">
        <v>27242972</v>
      </c>
      <c r="I188" s="22">
        <v>3821222</v>
      </c>
      <c r="J188" s="22">
        <v>0</v>
      </c>
      <c r="K188" s="22">
        <v>0</v>
      </c>
      <c r="L188" s="22">
        <v>0</v>
      </c>
      <c r="M188" s="22">
        <v>92477756</v>
      </c>
      <c r="N188" s="22">
        <v>0</v>
      </c>
      <c r="O188" s="22">
        <v>14173004</v>
      </c>
      <c r="P188" s="22">
        <v>6368007</v>
      </c>
      <c r="Q188" s="22">
        <v>1715189</v>
      </c>
      <c r="R188" s="22">
        <v>5237218</v>
      </c>
      <c r="S188" s="22">
        <v>3827194</v>
      </c>
      <c r="T188" s="22">
        <v>123798368</v>
      </c>
      <c r="U188" s="22">
        <v>24211642</v>
      </c>
      <c r="V188" s="22">
        <v>0</v>
      </c>
      <c r="W188" s="22">
        <v>9588379</v>
      </c>
      <c r="X188" s="22">
        <v>2756732</v>
      </c>
      <c r="Y188" s="22">
        <v>1047818</v>
      </c>
      <c r="Z188" s="22">
        <v>0</v>
      </c>
      <c r="AA188" s="22">
        <v>0</v>
      </c>
      <c r="AB188" s="22">
        <v>0</v>
      </c>
      <c r="AC188" s="22">
        <v>37604571</v>
      </c>
      <c r="AD188" s="22">
        <v>3843188</v>
      </c>
      <c r="AE188" s="22">
        <v>3940560</v>
      </c>
      <c r="AF188" s="22">
        <v>0</v>
      </c>
      <c r="AG188" s="22">
        <v>2817256</v>
      </c>
      <c r="AH188" s="22">
        <v>1798159</v>
      </c>
      <c r="AI188" s="22">
        <v>50003734</v>
      </c>
      <c r="AJ188" s="22">
        <v>73794634</v>
      </c>
      <c r="AK188" s="22">
        <v>8131169</v>
      </c>
      <c r="AL188" s="22">
        <v>65663465</v>
      </c>
    </row>
    <row r="189" spans="1:3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11947791</v>
      </c>
      <c r="F189" s="22">
        <v>0</v>
      </c>
      <c r="G189" s="22">
        <v>6771653</v>
      </c>
      <c r="H189" s="22">
        <v>3514975</v>
      </c>
      <c r="I189" s="22">
        <v>0</v>
      </c>
      <c r="J189" s="22">
        <v>0</v>
      </c>
      <c r="K189" s="22">
        <v>1845030</v>
      </c>
      <c r="L189" s="22">
        <v>0</v>
      </c>
      <c r="M189" s="22">
        <v>24079449</v>
      </c>
      <c r="N189" s="22">
        <v>0</v>
      </c>
      <c r="O189" s="22">
        <v>12959121</v>
      </c>
      <c r="P189" s="22">
        <v>1628616</v>
      </c>
      <c r="Q189" s="22">
        <v>735498</v>
      </c>
      <c r="R189" s="22">
        <v>887706</v>
      </c>
      <c r="S189" s="22">
        <v>180327</v>
      </c>
      <c r="T189" s="22">
        <v>40470717</v>
      </c>
      <c r="U189" s="22">
        <v>10565872</v>
      </c>
      <c r="V189" s="22">
        <v>0</v>
      </c>
      <c r="W189" s="22">
        <v>2672812</v>
      </c>
      <c r="X189" s="22">
        <v>2160232</v>
      </c>
      <c r="Y189" s="22">
        <v>0</v>
      </c>
      <c r="Z189" s="22">
        <v>0</v>
      </c>
      <c r="AA189" s="22">
        <v>123002</v>
      </c>
      <c r="AB189" s="22">
        <v>0</v>
      </c>
      <c r="AC189" s="22">
        <v>15521918</v>
      </c>
      <c r="AD189" s="22">
        <v>3805505</v>
      </c>
      <c r="AE189" s="22">
        <v>825836</v>
      </c>
      <c r="AF189" s="22">
        <v>0</v>
      </c>
      <c r="AG189" s="22">
        <v>675910</v>
      </c>
      <c r="AH189" s="22">
        <v>152314</v>
      </c>
      <c r="AI189" s="22">
        <v>20981483</v>
      </c>
      <c r="AJ189" s="22">
        <v>19489234</v>
      </c>
      <c r="AK189" s="22">
        <v>1928100</v>
      </c>
      <c r="AL189" s="22">
        <v>17561134</v>
      </c>
    </row>
    <row r="190" spans="1:3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38104619</v>
      </c>
      <c r="F190" s="22">
        <v>0</v>
      </c>
      <c r="G190" s="22">
        <v>7397768</v>
      </c>
      <c r="H190" s="22">
        <v>16894896</v>
      </c>
      <c r="I190" s="22">
        <v>3032748</v>
      </c>
      <c r="J190" s="22">
        <v>0</v>
      </c>
      <c r="K190" s="22">
        <v>0</v>
      </c>
      <c r="L190" s="22">
        <v>0</v>
      </c>
      <c r="M190" s="22">
        <v>65430031</v>
      </c>
      <c r="N190" s="22">
        <v>0</v>
      </c>
      <c r="O190" s="22">
        <v>12100180</v>
      </c>
      <c r="P190" s="22">
        <v>2599539</v>
      </c>
      <c r="Q190" s="22">
        <v>1360463</v>
      </c>
      <c r="R190" s="22">
        <v>0</v>
      </c>
      <c r="S190" s="22">
        <v>644660</v>
      </c>
      <c r="T190" s="22">
        <v>82134873</v>
      </c>
      <c r="U190" s="22">
        <v>34890865</v>
      </c>
      <c r="V190" s="22">
        <v>0</v>
      </c>
      <c r="W190" s="22">
        <v>5465777</v>
      </c>
      <c r="X190" s="22">
        <v>8185002</v>
      </c>
      <c r="Y190" s="22">
        <v>1835007</v>
      </c>
      <c r="Z190" s="22">
        <v>0</v>
      </c>
      <c r="AA190" s="22">
        <v>0</v>
      </c>
      <c r="AB190" s="22">
        <v>0</v>
      </c>
      <c r="AC190" s="22">
        <v>50376651</v>
      </c>
      <c r="AD190" s="22">
        <v>5203298</v>
      </c>
      <c r="AE190" s="22">
        <v>1591775</v>
      </c>
      <c r="AF190" s="22">
        <v>0</v>
      </c>
      <c r="AG190" s="22">
        <v>0</v>
      </c>
      <c r="AH190" s="22">
        <v>396420</v>
      </c>
      <c r="AI190" s="22">
        <v>57568144</v>
      </c>
      <c r="AJ190" s="22">
        <v>24566729</v>
      </c>
      <c r="AK190" s="22">
        <v>3314996</v>
      </c>
      <c r="AL190" s="22">
        <v>21251733</v>
      </c>
    </row>
    <row r="191" spans="1:3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32465314</v>
      </c>
      <c r="F191" s="22">
        <v>0</v>
      </c>
      <c r="G191" s="22">
        <v>18906910</v>
      </c>
      <c r="H191" s="22">
        <v>13890918</v>
      </c>
      <c r="I191" s="22">
        <v>24561659</v>
      </c>
      <c r="J191" s="22">
        <v>0</v>
      </c>
      <c r="K191" s="22">
        <v>0</v>
      </c>
      <c r="L191" s="22">
        <v>2893638</v>
      </c>
      <c r="M191" s="22">
        <v>92718439</v>
      </c>
      <c r="N191" s="22">
        <v>2647935</v>
      </c>
      <c r="O191" s="22">
        <v>19684361</v>
      </c>
      <c r="P191" s="22">
        <v>4029406</v>
      </c>
      <c r="Q191" s="22">
        <v>4957165</v>
      </c>
      <c r="R191" s="22">
        <v>0</v>
      </c>
      <c r="S191" s="22">
        <v>2684257</v>
      </c>
      <c r="T191" s="22">
        <v>126721563</v>
      </c>
      <c r="U191" s="22">
        <v>15002436</v>
      </c>
      <c r="V191" s="22">
        <v>0</v>
      </c>
      <c r="W191" s="22">
        <v>6582813</v>
      </c>
      <c r="X191" s="22">
        <v>6055968</v>
      </c>
      <c r="Y191" s="22">
        <v>2229740</v>
      </c>
      <c r="Z191" s="22">
        <v>0</v>
      </c>
      <c r="AA191" s="22">
        <v>0</v>
      </c>
      <c r="AB191" s="22">
        <v>1026501</v>
      </c>
      <c r="AC191" s="22">
        <v>30897458</v>
      </c>
      <c r="AD191" s="22">
        <v>9524995</v>
      </c>
      <c r="AE191" s="22">
        <v>2656896</v>
      </c>
      <c r="AF191" s="22">
        <v>0</v>
      </c>
      <c r="AG191" s="22">
        <v>0</v>
      </c>
      <c r="AH191" s="22">
        <v>1417979</v>
      </c>
      <c r="AI191" s="22">
        <v>44497328</v>
      </c>
      <c r="AJ191" s="22">
        <v>82224235</v>
      </c>
      <c r="AK191" s="22">
        <v>3250000</v>
      </c>
      <c r="AL191" s="22">
        <v>78974235</v>
      </c>
    </row>
    <row r="192" spans="1:3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5770285</v>
      </c>
      <c r="F192" s="22">
        <v>0</v>
      </c>
      <c r="G192" s="22">
        <v>27429648</v>
      </c>
      <c r="H192" s="22">
        <v>0</v>
      </c>
      <c r="I192" s="22">
        <v>475324</v>
      </c>
      <c r="J192" s="22">
        <v>0</v>
      </c>
      <c r="K192" s="22">
        <v>0</v>
      </c>
      <c r="L192" s="22">
        <v>0</v>
      </c>
      <c r="M192" s="22">
        <v>33675257</v>
      </c>
      <c r="N192" s="22">
        <v>116732</v>
      </c>
      <c r="O192" s="22">
        <v>878715</v>
      </c>
      <c r="P192" s="22">
        <v>1655760</v>
      </c>
      <c r="Q192" s="22">
        <v>2404317</v>
      </c>
      <c r="R192" s="22">
        <v>960066</v>
      </c>
      <c r="S192" s="22">
        <v>1366027</v>
      </c>
      <c r="T192" s="22">
        <v>41056874</v>
      </c>
      <c r="U192" s="22">
        <v>2788806</v>
      </c>
      <c r="V192" s="22">
        <v>0</v>
      </c>
      <c r="W192" s="22">
        <v>902810</v>
      </c>
      <c r="X192" s="22">
        <v>0</v>
      </c>
      <c r="Y192" s="22">
        <v>148936</v>
      </c>
      <c r="Z192" s="22">
        <v>0</v>
      </c>
      <c r="AA192" s="22">
        <v>0</v>
      </c>
      <c r="AB192" s="22">
        <v>0</v>
      </c>
      <c r="AC192" s="22">
        <v>3840552</v>
      </c>
      <c r="AD192" s="22">
        <v>453439</v>
      </c>
      <c r="AE192" s="22">
        <v>1069165</v>
      </c>
      <c r="AF192" s="22">
        <v>0</v>
      </c>
      <c r="AG192" s="22">
        <v>422373</v>
      </c>
      <c r="AH192" s="22">
        <v>573667</v>
      </c>
      <c r="AI192" s="22">
        <v>6359196</v>
      </c>
      <c r="AJ192" s="22">
        <v>34697678</v>
      </c>
      <c r="AK192" s="22">
        <v>772191</v>
      </c>
      <c r="AL192" s="22">
        <v>33925487</v>
      </c>
    </row>
    <row r="193" spans="1:3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33462970</v>
      </c>
      <c r="F193" s="22">
        <v>0</v>
      </c>
      <c r="G193" s="22">
        <v>10821815</v>
      </c>
      <c r="H193" s="22">
        <v>12215100</v>
      </c>
      <c r="I193" s="22">
        <v>6538288</v>
      </c>
      <c r="J193" s="22">
        <v>0</v>
      </c>
      <c r="K193" s="22">
        <v>0</v>
      </c>
      <c r="L193" s="22">
        <v>0</v>
      </c>
      <c r="M193" s="22">
        <v>63038173</v>
      </c>
      <c r="N193" s="22">
        <v>116105</v>
      </c>
      <c r="O193" s="22">
        <v>34006126</v>
      </c>
      <c r="P193" s="22">
        <v>5708208</v>
      </c>
      <c r="Q193" s="22">
        <v>1286562</v>
      </c>
      <c r="R193" s="22">
        <v>1302971</v>
      </c>
      <c r="S193" s="22">
        <v>3393317</v>
      </c>
      <c r="T193" s="22">
        <v>108851462</v>
      </c>
      <c r="U193" s="22">
        <v>18530873</v>
      </c>
      <c r="V193" s="22">
        <v>0</v>
      </c>
      <c r="W193" s="22">
        <v>2526695</v>
      </c>
      <c r="X193" s="22">
        <v>4126966</v>
      </c>
      <c r="Y193" s="22">
        <v>51999</v>
      </c>
      <c r="Z193" s="22">
        <v>0</v>
      </c>
      <c r="AA193" s="22">
        <v>0</v>
      </c>
      <c r="AB193" s="22">
        <v>0</v>
      </c>
      <c r="AC193" s="22">
        <v>25236533</v>
      </c>
      <c r="AD193" s="22">
        <v>15158479</v>
      </c>
      <c r="AE193" s="22">
        <v>4132789</v>
      </c>
      <c r="AF193" s="22">
        <v>0</v>
      </c>
      <c r="AG193" s="22">
        <v>929163</v>
      </c>
      <c r="AH193" s="22">
        <v>918859</v>
      </c>
      <c r="AI193" s="22">
        <v>46375823</v>
      </c>
      <c r="AJ193" s="22">
        <v>62475639</v>
      </c>
      <c r="AK193" s="22">
        <v>9065565</v>
      </c>
      <c r="AL193" s="22">
        <v>53410074</v>
      </c>
    </row>
    <row r="194" spans="1:3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103389692</v>
      </c>
      <c r="F194" s="22">
        <v>0</v>
      </c>
      <c r="G194" s="22">
        <v>35671038</v>
      </c>
      <c r="H194" s="22">
        <v>24219593</v>
      </c>
      <c r="I194" s="22">
        <v>8015733</v>
      </c>
      <c r="J194" s="22">
        <v>0</v>
      </c>
      <c r="K194" s="22">
        <v>0</v>
      </c>
      <c r="L194" s="22">
        <v>0</v>
      </c>
      <c r="M194" s="22">
        <v>171296056</v>
      </c>
      <c r="N194" s="22">
        <v>0</v>
      </c>
      <c r="O194" s="22">
        <v>63096739</v>
      </c>
      <c r="P194" s="22">
        <v>8925671</v>
      </c>
      <c r="Q194" s="22">
        <v>27322282</v>
      </c>
      <c r="R194" s="22">
        <v>0</v>
      </c>
      <c r="S194" s="22">
        <v>11911864</v>
      </c>
      <c r="T194" s="22">
        <v>282552612</v>
      </c>
      <c r="U194" s="22">
        <v>76367148</v>
      </c>
      <c r="V194" s="22">
        <v>0</v>
      </c>
      <c r="W194" s="22">
        <v>13471173</v>
      </c>
      <c r="X194" s="22">
        <v>8327313</v>
      </c>
      <c r="Y194" s="22">
        <v>2286308</v>
      </c>
      <c r="Z194" s="22">
        <v>0</v>
      </c>
      <c r="AA194" s="22">
        <v>0</v>
      </c>
      <c r="AB194" s="22">
        <v>0</v>
      </c>
      <c r="AC194" s="22">
        <v>100451942</v>
      </c>
      <c r="AD194" s="22">
        <v>19487383</v>
      </c>
      <c r="AE194" s="22">
        <v>5672291</v>
      </c>
      <c r="AF194" s="22">
        <v>0</v>
      </c>
      <c r="AG194" s="22">
        <v>0</v>
      </c>
      <c r="AH194" s="22">
        <v>6043714</v>
      </c>
      <c r="AI194" s="22">
        <v>131655330</v>
      </c>
      <c r="AJ194" s="22">
        <v>150897282</v>
      </c>
      <c r="AK194" s="22">
        <v>8533389</v>
      </c>
      <c r="AL194" s="22">
        <v>142363893</v>
      </c>
    </row>
    <row r="195" spans="1:3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5907978</v>
      </c>
      <c r="F195" s="22">
        <v>0</v>
      </c>
      <c r="G195" s="22">
        <v>1222719</v>
      </c>
      <c r="H195" s="22">
        <v>1537075</v>
      </c>
      <c r="I195" s="22">
        <v>0</v>
      </c>
      <c r="J195" s="22">
        <v>10269</v>
      </c>
      <c r="K195" s="22">
        <v>0</v>
      </c>
      <c r="L195" s="22">
        <v>0</v>
      </c>
      <c r="M195" s="22">
        <v>8678041</v>
      </c>
      <c r="N195" s="22">
        <v>0</v>
      </c>
      <c r="O195" s="22">
        <v>4239640</v>
      </c>
      <c r="P195" s="22">
        <v>728085</v>
      </c>
      <c r="Q195" s="22">
        <v>1098450</v>
      </c>
      <c r="R195" s="22">
        <v>609604</v>
      </c>
      <c r="S195" s="22">
        <v>171740</v>
      </c>
      <c r="T195" s="22">
        <v>15525560</v>
      </c>
      <c r="U195" s="22">
        <v>3910841</v>
      </c>
      <c r="V195" s="22">
        <v>0</v>
      </c>
      <c r="W195" s="22">
        <v>242641</v>
      </c>
      <c r="X195" s="22">
        <v>244560</v>
      </c>
      <c r="Y195" s="22">
        <v>0</v>
      </c>
      <c r="Z195" s="22">
        <v>2260</v>
      </c>
      <c r="AA195" s="22">
        <v>0</v>
      </c>
      <c r="AB195" s="22">
        <v>0</v>
      </c>
      <c r="AC195" s="22">
        <v>4400302</v>
      </c>
      <c r="AD195" s="22">
        <v>1485977</v>
      </c>
      <c r="AE195" s="22">
        <v>325683</v>
      </c>
      <c r="AF195" s="22">
        <v>0</v>
      </c>
      <c r="AG195" s="22">
        <v>231603</v>
      </c>
      <c r="AH195" s="22">
        <v>127631</v>
      </c>
      <c r="AI195" s="22">
        <v>6571196</v>
      </c>
      <c r="AJ195" s="22">
        <v>8954364</v>
      </c>
      <c r="AK195" s="22">
        <v>1965924</v>
      </c>
      <c r="AL195" s="22">
        <v>6988440</v>
      </c>
    </row>
    <row r="196" spans="1:3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5605245</v>
      </c>
      <c r="F196" s="22">
        <v>0</v>
      </c>
      <c r="G196" s="22">
        <v>360678</v>
      </c>
      <c r="H196" s="22">
        <v>0</v>
      </c>
      <c r="I196" s="22">
        <v>731365</v>
      </c>
      <c r="J196" s="22">
        <v>0</v>
      </c>
      <c r="K196" s="22">
        <v>14916</v>
      </c>
      <c r="L196" s="22">
        <v>0</v>
      </c>
      <c r="M196" s="22">
        <v>6712204</v>
      </c>
      <c r="N196" s="22">
        <v>0</v>
      </c>
      <c r="O196" s="22">
        <v>2946239</v>
      </c>
      <c r="P196" s="22">
        <v>909454</v>
      </c>
      <c r="Q196" s="22">
        <v>1349990</v>
      </c>
      <c r="R196" s="22">
        <v>684575</v>
      </c>
      <c r="S196" s="22">
        <v>334945</v>
      </c>
      <c r="T196" s="22">
        <v>12937407</v>
      </c>
      <c r="U196" s="22">
        <v>3019542</v>
      </c>
      <c r="V196" s="22">
        <v>0</v>
      </c>
      <c r="W196" s="22">
        <v>200501</v>
      </c>
      <c r="X196" s="22">
        <v>0</v>
      </c>
      <c r="Y196" s="22">
        <v>191577</v>
      </c>
      <c r="Z196" s="22">
        <v>0</v>
      </c>
      <c r="AA196" s="22">
        <v>6477</v>
      </c>
      <c r="AB196" s="22">
        <v>0</v>
      </c>
      <c r="AC196" s="22">
        <v>3418097</v>
      </c>
      <c r="AD196" s="22">
        <v>927325</v>
      </c>
      <c r="AE196" s="22">
        <v>678867</v>
      </c>
      <c r="AF196" s="22">
        <v>0</v>
      </c>
      <c r="AG196" s="22">
        <v>515205</v>
      </c>
      <c r="AH196" s="22">
        <v>294059</v>
      </c>
      <c r="AI196" s="22">
        <v>5833553</v>
      </c>
      <c r="AJ196" s="22">
        <v>7103854</v>
      </c>
      <c r="AK196" s="22">
        <v>0</v>
      </c>
      <c r="AL196" s="22">
        <v>7103854</v>
      </c>
    </row>
    <row r="197" spans="1:3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4419912</v>
      </c>
      <c r="F197" s="22">
        <v>0</v>
      </c>
      <c r="G197" s="22">
        <v>3341541</v>
      </c>
      <c r="H197" s="22">
        <v>5455532</v>
      </c>
      <c r="I197" s="22">
        <v>0</v>
      </c>
      <c r="J197" s="22">
        <v>0</v>
      </c>
      <c r="K197" s="22">
        <v>0</v>
      </c>
      <c r="L197" s="22">
        <v>0</v>
      </c>
      <c r="M197" s="22">
        <v>13216985</v>
      </c>
      <c r="N197" s="22">
        <v>0</v>
      </c>
      <c r="O197" s="22">
        <v>2569730</v>
      </c>
      <c r="P197" s="22">
        <v>986439</v>
      </c>
      <c r="Q197" s="22">
        <v>412806</v>
      </c>
      <c r="R197" s="22">
        <v>345934</v>
      </c>
      <c r="S197" s="22">
        <v>394369</v>
      </c>
      <c r="T197" s="22">
        <v>17926263</v>
      </c>
      <c r="U197" s="22">
        <v>2409418</v>
      </c>
      <c r="V197" s="22">
        <v>0</v>
      </c>
      <c r="W197" s="22">
        <v>913100</v>
      </c>
      <c r="X197" s="22">
        <v>1563264</v>
      </c>
      <c r="Y197" s="22">
        <v>0</v>
      </c>
      <c r="Z197" s="22">
        <v>0</v>
      </c>
      <c r="AA197" s="22">
        <v>0</v>
      </c>
      <c r="AB197" s="22">
        <v>0</v>
      </c>
      <c r="AC197" s="22">
        <v>4885782</v>
      </c>
      <c r="AD197" s="22">
        <v>565539</v>
      </c>
      <c r="AE197" s="22">
        <v>652382</v>
      </c>
      <c r="AF197" s="22">
        <v>0</v>
      </c>
      <c r="AG197" s="22">
        <v>274250</v>
      </c>
      <c r="AH197" s="22">
        <v>222250</v>
      </c>
      <c r="AI197" s="22">
        <v>6600203</v>
      </c>
      <c r="AJ197" s="22">
        <v>11326060</v>
      </c>
      <c r="AK197" s="22">
        <v>2721925</v>
      </c>
      <c r="AL197" s="22">
        <v>8604135</v>
      </c>
    </row>
    <row r="198" spans="1:3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1076967</v>
      </c>
      <c r="F198" s="22">
        <v>0</v>
      </c>
      <c r="G198" s="22">
        <v>2737255</v>
      </c>
      <c r="H198" s="22">
        <v>1278402</v>
      </c>
      <c r="I198" s="22">
        <v>0</v>
      </c>
      <c r="J198" s="22">
        <v>0</v>
      </c>
      <c r="K198" s="22">
        <v>0</v>
      </c>
      <c r="L198" s="22">
        <v>0</v>
      </c>
      <c r="M198" s="22">
        <v>5092624</v>
      </c>
      <c r="N198" s="22">
        <v>0</v>
      </c>
      <c r="O198" s="22">
        <v>1496252</v>
      </c>
      <c r="P198" s="22">
        <v>354843</v>
      </c>
      <c r="Q198" s="22">
        <v>68041</v>
      </c>
      <c r="R198" s="22">
        <v>145847</v>
      </c>
      <c r="S198" s="22">
        <v>222135</v>
      </c>
      <c r="T198" s="22">
        <v>7379742</v>
      </c>
      <c r="U198" s="22">
        <v>767929</v>
      </c>
      <c r="V198" s="22">
        <v>0</v>
      </c>
      <c r="W198" s="22">
        <v>995446</v>
      </c>
      <c r="X198" s="22">
        <v>212620</v>
      </c>
      <c r="Y198" s="22">
        <v>0</v>
      </c>
      <c r="Z198" s="22">
        <v>0</v>
      </c>
      <c r="AA198" s="22">
        <v>0</v>
      </c>
      <c r="AB198" s="22">
        <v>0</v>
      </c>
      <c r="AC198" s="22">
        <v>1975995</v>
      </c>
      <c r="AD198" s="22">
        <v>376438</v>
      </c>
      <c r="AE198" s="22">
        <v>207864</v>
      </c>
      <c r="AF198" s="22">
        <v>0</v>
      </c>
      <c r="AG198" s="22">
        <v>85694</v>
      </c>
      <c r="AH198" s="22">
        <v>198872</v>
      </c>
      <c r="AI198" s="22">
        <v>2844863</v>
      </c>
      <c r="AJ198" s="22">
        <v>4534879</v>
      </c>
      <c r="AK198" s="22">
        <v>0</v>
      </c>
      <c r="AL198" s="22">
        <v>4534879</v>
      </c>
    </row>
    <row r="199" spans="1:3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1052510</v>
      </c>
      <c r="F199" s="22">
        <v>0</v>
      </c>
      <c r="G199" s="22">
        <v>1552687</v>
      </c>
      <c r="H199" s="22">
        <v>1264601</v>
      </c>
      <c r="I199" s="22">
        <v>0</v>
      </c>
      <c r="J199" s="22">
        <v>0</v>
      </c>
      <c r="K199" s="22">
        <v>0</v>
      </c>
      <c r="L199" s="22">
        <v>0</v>
      </c>
      <c r="M199" s="22">
        <v>3869798</v>
      </c>
      <c r="N199" s="22">
        <v>0</v>
      </c>
      <c r="O199" s="22">
        <v>320973</v>
      </c>
      <c r="P199" s="22">
        <v>218246</v>
      </c>
      <c r="Q199" s="22">
        <v>18141</v>
      </c>
      <c r="R199" s="22">
        <v>0</v>
      </c>
      <c r="S199" s="22">
        <v>64772</v>
      </c>
      <c r="T199" s="22">
        <v>4491930</v>
      </c>
      <c r="U199" s="22">
        <v>701955</v>
      </c>
      <c r="V199" s="22">
        <v>0</v>
      </c>
      <c r="W199" s="22">
        <v>464310</v>
      </c>
      <c r="X199" s="22">
        <v>295688</v>
      </c>
      <c r="Y199" s="22">
        <v>0</v>
      </c>
      <c r="Z199" s="22">
        <v>0</v>
      </c>
      <c r="AA199" s="22">
        <v>0</v>
      </c>
      <c r="AB199" s="22">
        <v>0</v>
      </c>
      <c r="AC199" s="22">
        <v>1461953</v>
      </c>
      <c r="AD199" s="22">
        <v>125286</v>
      </c>
      <c r="AE199" s="22">
        <v>85249</v>
      </c>
      <c r="AF199" s="22">
        <v>0</v>
      </c>
      <c r="AG199" s="22">
        <v>0</v>
      </c>
      <c r="AH199" s="22">
        <v>40708</v>
      </c>
      <c r="AI199" s="22">
        <v>1713196</v>
      </c>
      <c r="AJ199" s="22">
        <v>2778734</v>
      </c>
      <c r="AK199" s="22">
        <v>0</v>
      </c>
      <c r="AL199" s="22">
        <v>2778734</v>
      </c>
    </row>
    <row r="200" spans="1:3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3153835</v>
      </c>
      <c r="F200" s="22">
        <v>0</v>
      </c>
      <c r="G200" s="22">
        <v>6762679</v>
      </c>
      <c r="H200" s="22">
        <v>2452842</v>
      </c>
      <c r="I200" s="22">
        <v>0</v>
      </c>
      <c r="J200" s="22">
        <v>0</v>
      </c>
      <c r="K200" s="22">
        <v>0</v>
      </c>
      <c r="L200" s="22">
        <v>0</v>
      </c>
      <c r="M200" s="22">
        <v>12369356</v>
      </c>
      <c r="N200" s="22">
        <v>0</v>
      </c>
      <c r="O200" s="22">
        <v>999834</v>
      </c>
      <c r="P200" s="22">
        <v>400938</v>
      </c>
      <c r="Q200" s="22">
        <v>220580</v>
      </c>
      <c r="R200" s="22">
        <v>191143</v>
      </c>
      <c r="S200" s="22">
        <v>0</v>
      </c>
      <c r="T200" s="22">
        <v>14181851</v>
      </c>
      <c r="U200" s="22">
        <v>1535028</v>
      </c>
      <c r="V200" s="22">
        <v>0</v>
      </c>
      <c r="W200" s="22">
        <v>1746096</v>
      </c>
      <c r="X200" s="22">
        <v>778802</v>
      </c>
      <c r="Y200" s="22">
        <v>0</v>
      </c>
      <c r="Z200" s="22">
        <v>0</v>
      </c>
      <c r="AA200" s="22">
        <v>0</v>
      </c>
      <c r="AB200" s="22">
        <v>0</v>
      </c>
      <c r="AC200" s="22">
        <v>4059926</v>
      </c>
      <c r="AD200" s="22">
        <v>225873</v>
      </c>
      <c r="AE200" s="22">
        <v>227622</v>
      </c>
      <c r="AF200" s="22">
        <v>0</v>
      </c>
      <c r="AG200" s="22">
        <v>170640</v>
      </c>
      <c r="AH200" s="22">
        <v>0</v>
      </c>
      <c r="AI200" s="22">
        <v>4684061</v>
      </c>
      <c r="AJ200" s="22">
        <v>9497790</v>
      </c>
      <c r="AK200" s="22">
        <v>311682</v>
      </c>
      <c r="AL200" s="22">
        <v>9186108</v>
      </c>
    </row>
    <row r="201" spans="1:3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1386552</v>
      </c>
      <c r="F201" s="22">
        <v>0</v>
      </c>
      <c r="G201" s="22">
        <v>1882628</v>
      </c>
      <c r="H201" s="22">
        <v>609270</v>
      </c>
      <c r="I201" s="22">
        <v>0</v>
      </c>
      <c r="J201" s="22">
        <v>0</v>
      </c>
      <c r="K201" s="22">
        <v>0</v>
      </c>
      <c r="L201" s="22">
        <v>0</v>
      </c>
      <c r="M201" s="22">
        <v>3878450</v>
      </c>
      <c r="N201" s="22">
        <v>0</v>
      </c>
      <c r="O201" s="22">
        <v>703012</v>
      </c>
      <c r="P201" s="22">
        <v>551267</v>
      </c>
      <c r="Q201" s="22">
        <v>99609</v>
      </c>
      <c r="R201" s="22">
        <v>74687</v>
      </c>
      <c r="S201" s="22">
        <v>244187</v>
      </c>
      <c r="T201" s="22">
        <v>5551212</v>
      </c>
      <c r="U201" s="22">
        <v>1135474</v>
      </c>
      <c r="V201" s="22">
        <v>0</v>
      </c>
      <c r="W201" s="22">
        <v>479132</v>
      </c>
      <c r="X201" s="22">
        <v>205538</v>
      </c>
      <c r="Y201" s="22">
        <v>0</v>
      </c>
      <c r="Z201" s="22">
        <v>0</v>
      </c>
      <c r="AA201" s="22">
        <v>0</v>
      </c>
      <c r="AB201" s="22">
        <v>0</v>
      </c>
      <c r="AC201" s="22">
        <v>1820144</v>
      </c>
      <c r="AD201" s="22">
        <v>351465</v>
      </c>
      <c r="AE201" s="22">
        <v>300080</v>
      </c>
      <c r="AF201" s="22">
        <v>0</v>
      </c>
      <c r="AG201" s="22">
        <v>39263</v>
      </c>
      <c r="AH201" s="22">
        <v>147949</v>
      </c>
      <c r="AI201" s="22">
        <v>2658901</v>
      </c>
      <c r="AJ201" s="22">
        <v>2892311</v>
      </c>
      <c r="AK201" s="22">
        <v>80518</v>
      </c>
      <c r="AL201" s="22">
        <v>2811793</v>
      </c>
    </row>
    <row r="202" spans="1:3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2302571</v>
      </c>
      <c r="F202" s="22">
        <v>0</v>
      </c>
      <c r="G202" s="22">
        <v>2473268</v>
      </c>
      <c r="H202" s="22">
        <v>1872059</v>
      </c>
      <c r="I202" s="22">
        <v>0</v>
      </c>
      <c r="J202" s="22">
        <v>0</v>
      </c>
      <c r="K202" s="22">
        <v>0</v>
      </c>
      <c r="L202" s="22">
        <v>0</v>
      </c>
      <c r="M202" s="22">
        <v>6647898</v>
      </c>
      <c r="N202" s="22">
        <v>0</v>
      </c>
      <c r="O202" s="22">
        <v>1723523</v>
      </c>
      <c r="P202" s="22">
        <v>261293</v>
      </c>
      <c r="Q202" s="22">
        <v>53407</v>
      </c>
      <c r="R202" s="22">
        <v>5</v>
      </c>
      <c r="S202" s="22">
        <v>125031</v>
      </c>
      <c r="T202" s="22">
        <v>8811157</v>
      </c>
      <c r="U202" s="22">
        <v>1156403</v>
      </c>
      <c r="V202" s="22">
        <v>0</v>
      </c>
      <c r="W202" s="22">
        <v>964240</v>
      </c>
      <c r="X202" s="22">
        <v>1103621</v>
      </c>
      <c r="Y202" s="22">
        <v>0</v>
      </c>
      <c r="Z202" s="22">
        <v>0</v>
      </c>
      <c r="AA202" s="22">
        <v>0</v>
      </c>
      <c r="AB202" s="22">
        <v>0</v>
      </c>
      <c r="AC202" s="22">
        <v>3224264</v>
      </c>
      <c r="AD202" s="22">
        <v>668480</v>
      </c>
      <c r="AE202" s="22">
        <v>201019</v>
      </c>
      <c r="AF202" s="22">
        <v>0</v>
      </c>
      <c r="AG202" s="22">
        <v>5</v>
      </c>
      <c r="AH202" s="22">
        <v>71829</v>
      </c>
      <c r="AI202" s="22">
        <v>4165597</v>
      </c>
      <c r="AJ202" s="22">
        <v>4645560</v>
      </c>
      <c r="AK202" s="22">
        <v>0</v>
      </c>
      <c r="AL202" s="22">
        <v>4645560</v>
      </c>
    </row>
    <row r="203" spans="1:3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10241917</v>
      </c>
      <c r="F203" s="22">
        <v>0</v>
      </c>
      <c r="G203" s="22">
        <v>2414153</v>
      </c>
      <c r="H203" s="22">
        <v>3751864</v>
      </c>
      <c r="I203" s="22">
        <v>0</v>
      </c>
      <c r="J203" s="22">
        <v>0</v>
      </c>
      <c r="K203" s="22">
        <v>0</v>
      </c>
      <c r="L203" s="22">
        <v>0</v>
      </c>
      <c r="M203" s="22">
        <v>16407934</v>
      </c>
      <c r="N203" s="22">
        <v>0</v>
      </c>
      <c r="O203" s="22">
        <v>3479819</v>
      </c>
      <c r="P203" s="22">
        <v>715578</v>
      </c>
      <c r="Q203" s="22">
        <v>249000</v>
      </c>
      <c r="R203" s="22">
        <v>114127</v>
      </c>
      <c r="S203" s="22">
        <v>461844</v>
      </c>
      <c r="T203" s="22">
        <v>21428302</v>
      </c>
      <c r="U203" s="22">
        <v>4672779</v>
      </c>
      <c r="V203" s="22">
        <v>0</v>
      </c>
      <c r="W203" s="22">
        <v>1394138</v>
      </c>
      <c r="X203" s="22">
        <v>1571405</v>
      </c>
      <c r="Y203" s="22">
        <v>0</v>
      </c>
      <c r="Z203" s="22">
        <v>0</v>
      </c>
      <c r="AA203" s="22">
        <v>0</v>
      </c>
      <c r="AB203" s="22">
        <v>0</v>
      </c>
      <c r="AC203" s="22">
        <v>7638322</v>
      </c>
      <c r="AD203" s="22">
        <v>2224466</v>
      </c>
      <c r="AE203" s="22">
        <v>431066</v>
      </c>
      <c r="AF203" s="22">
        <v>0</v>
      </c>
      <c r="AG203" s="22">
        <v>90735</v>
      </c>
      <c r="AH203" s="22">
        <v>267216</v>
      </c>
      <c r="AI203" s="22">
        <v>10651805</v>
      </c>
      <c r="AJ203" s="22">
        <v>10776497</v>
      </c>
      <c r="AK203" s="22">
        <v>961341</v>
      </c>
      <c r="AL203" s="22">
        <v>9815156</v>
      </c>
    </row>
    <row r="204" spans="1:3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4082088</v>
      </c>
      <c r="F204" s="22">
        <v>0</v>
      </c>
      <c r="G204" s="22">
        <v>1955736</v>
      </c>
      <c r="H204" s="22">
        <v>253430</v>
      </c>
      <c r="I204" s="22">
        <v>0</v>
      </c>
      <c r="J204" s="22">
        <v>0</v>
      </c>
      <c r="K204" s="22">
        <v>125332</v>
      </c>
      <c r="L204" s="22">
        <v>0</v>
      </c>
      <c r="M204" s="22">
        <v>6416586</v>
      </c>
      <c r="N204" s="22">
        <v>0</v>
      </c>
      <c r="O204" s="22">
        <v>568801</v>
      </c>
      <c r="P204" s="22">
        <v>329706</v>
      </c>
      <c r="Q204" s="22">
        <v>191835</v>
      </c>
      <c r="R204" s="22">
        <v>159735</v>
      </c>
      <c r="S204" s="22">
        <v>166092</v>
      </c>
      <c r="T204" s="22">
        <v>7832755</v>
      </c>
      <c r="U204" s="22">
        <v>3564598</v>
      </c>
      <c r="V204" s="22">
        <v>0</v>
      </c>
      <c r="W204" s="22">
        <v>103131</v>
      </c>
      <c r="X204" s="22">
        <v>97880</v>
      </c>
      <c r="Y204" s="22">
        <v>0</v>
      </c>
      <c r="Z204" s="22">
        <v>0</v>
      </c>
      <c r="AA204" s="22">
        <v>0</v>
      </c>
      <c r="AB204" s="22">
        <v>0</v>
      </c>
      <c r="AC204" s="22">
        <v>3765609</v>
      </c>
      <c r="AD204" s="22">
        <v>425016</v>
      </c>
      <c r="AE204" s="22">
        <v>246732</v>
      </c>
      <c r="AF204" s="22">
        <v>0</v>
      </c>
      <c r="AG204" s="22">
        <v>127564</v>
      </c>
      <c r="AH204" s="22">
        <v>154493</v>
      </c>
      <c r="AI204" s="22">
        <v>4719414</v>
      </c>
      <c r="AJ204" s="22">
        <v>3113341</v>
      </c>
      <c r="AK204" s="22">
        <v>0</v>
      </c>
      <c r="AL204" s="22">
        <v>3113341</v>
      </c>
    </row>
    <row r="205" spans="1:3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552620</v>
      </c>
      <c r="F205" s="22">
        <v>0</v>
      </c>
      <c r="G205" s="22">
        <v>5446612</v>
      </c>
      <c r="H205" s="22">
        <v>2583742</v>
      </c>
      <c r="I205" s="22">
        <v>218604</v>
      </c>
      <c r="J205" s="22">
        <v>0</v>
      </c>
      <c r="K205" s="22">
        <v>0</v>
      </c>
      <c r="L205" s="22">
        <v>0</v>
      </c>
      <c r="M205" s="22">
        <v>8801578</v>
      </c>
      <c r="N205" s="22">
        <v>0</v>
      </c>
      <c r="O205" s="22">
        <v>1031060</v>
      </c>
      <c r="P205" s="22">
        <v>419476</v>
      </c>
      <c r="Q205" s="22">
        <v>549208</v>
      </c>
      <c r="R205" s="22">
        <v>377428</v>
      </c>
      <c r="S205" s="22">
        <v>28341</v>
      </c>
      <c r="T205" s="22">
        <v>11207091</v>
      </c>
      <c r="U205" s="22">
        <v>424169</v>
      </c>
      <c r="V205" s="22">
        <v>0</v>
      </c>
      <c r="W205" s="22">
        <v>2635366</v>
      </c>
      <c r="X205" s="22">
        <v>2167079</v>
      </c>
      <c r="Y205" s="22">
        <v>17250</v>
      </c>
      <c r="Z205" s="22">
        <v>0</v>
      </c>
      <c r="AA205" s="22">
        <v>0</v>
      </c>
      <c r="AB205" s="22">
        <v>0</v>
      </c>
      <c r="AC205" s="22">
        <v>5243864</v>
      </c>
      <c r="AD205" s="22">
        <v>399782</v>
      </c>
      <c r="AE205" s="22">
        <v>258555</v>
      </c>
      <c r="AF205" s="22">
        <v>0</v>
      </c>
      <c r="AG205" s="22">
        <v>158240</v>
      </c>
      <c r="AH205" s="22">
        <v>20245</v>
      </c>
      <c r="AI205" s="22">
        <v>6080686</v>
      </c>
      <c r="AJ205" s="22">
        <v>5126405</v>
      </c>
      <c r="AK205" s="22">
        <v>0</v>
      </c>
      <c r="AL205" s="22">
        <v>5126405</v>
      </c>
    </row>
    <row r="206" spans="1:3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12300000</v>
      </c>
      <c r="F206" s="22">
        <v>0</v>
      </c>
      <c r="G206" s="22">
        <v>2289976</v>
      </c>
      <c r="H206" s="22">
        <v>1170387</v>
      </c>
      <c r="I206" s="22">
        <v>0</v>
      </c>
      <c r="J206" s="22">
        <v>0</v>
      </c>
      <c r="K206" s="22">
        <v>0</v>
      </c>
      <c r="L206" s="22">
        <v>1406143</v>
      </c>
      <c r="M206" s="22">
        <v>17166506</v>
      </c>
      <c r="N206" s="22">
        <v>0</v>
      </c>
      <c r="O206" s="22">
        <v>17643682</v>
      </c>
      <c r="P206" s="22">
        <v>1468161</v>
      </c>
      <c r="Q206" s="22">
        <v>1464395</v>
      </c>
      <c r="R206" s="22">
        <v>1123633</v>
      </c>
      <c r="S206" s="22">
        <v>789972</v>
      </c>
      <c r="T206" s="22">
        <v>39656349</v>
      </c>
      <c r="U206" s="22">
        <v>9104558</v>
      </c>
      <c r="V206" s="22">
        <v>0</v>
      </c>
      <c r="W206" s="22">
        <v>1018548</v>
      </c>
      <c r="X206" s="22">
        <v>574265</v>
      </c>
      <c r="Y206" s="22">
        <v>0</v>
      </c>
      <c r="Z206" s="22">
        <v>0</v>
      </c>
      <c r="AA206" s="22">
        <v>0</v>
      </c>
      <c r="AB206" s="22">
        <v>967247</v>
      </c>
      <c r="AC206" s="22">
        <v>11664618</v>
      </c>
      <c r="AD206" s="22">
        <v>10736046</v>
      </c>
      <c r="AE206" s="22">
        <v>1317376</v>
      </c>
      <c r="AF206" s="22">
        <v>0</v>
      </c>
      <c r="AG206" s="22">
        <v>674368</v>
      </c>
      <c r="AH206" s="22">
        <v>499957</v>
      </c>
      <c r="AI206" s="22">
        <v>24892365</v>
      </c>
      <c r="AJ206" s="22">
        <v>14763984</v>
      </c>
      <c r="AK206" s="22">
        <v>3352466</v>
      </c>
      <c r="AL206" s="22">
        <v>11411518</v>
      </c>
    </row>
    <row r="207" spans="1:3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3797178</v>
      </c>
      <c r="F207" s="22">
        <v>0</v>
      </c>
      <c r="G207" s="22">
        <v>2221562</v>
      </c>
      <c r="H207" s="22">
        <v>1361584</v>
      </c>
      <c r="I207" s="22">
        <v>0</v>
      </c>
      <c r="J207" s="22">
        <v>0</v>
      </c>
      <c r="K207" s="22">
        <v>0</v>
      </c>
      <c r="L207" s="22">
        <v>0</v>
      </c>
      <c r="M207" s="22">
        <v>7380324</v>
      </c>
      <c r="N207" s="22">
        <v>0</v>
      </c>
      <c r="O207" s="22">
        <v>6261608</v>
      </c>
      <c r="P207" s="22">
        <v>1168084</v>
      </c>
      <c r="Q207" s="22">
        <v>61531</v>
      </c>
      <c r="R207" s="22">
        <v>0</v>
      </c>
      <c r="S207" s="22">
        <v>91019</v>
      </c>
      <c r="T207" s="22">
        <v>14962566</v>
      </c>
      <c r="U207" s="22">
        <v>2678234</v>
      </c>
      <c r="V207" s="22">
        <v>0</v>
      </c>
      <c r="W207" s="22">
        <v>786446</v>
      </c>
      <c r="X207" s="22">
        <v>823871</v>
      </c>
      <c r="Y207" s="22">
        <v>0</v>
      </c>
      <c r="Z207" s="22">
        <v>0</v>
      </c>
      <c r="AA207" s="22">
        <v>0</v>
      </c>
      <c r="AB207" s="22">
        <v>0</v>
      </c>
      <c r="AC207" s="22">
        <v>4288551</v>
      </c>
      <c r="AD207" s="22">
        <v>1849882</v>
      </c>
      <c r="AE207" s="22">
        <v>632835</v>
      </c>
      <c r="AF207" s="22">
        <v>0</v>
      </c>
      <c r="AG207" s="22">
        <v>0</v>
      </c>
      <c r="AH207" s="22">
        <v>57708</v>
      </c>
      <c r="AI207" s="22">
        <v>6828976</v>
      </c>
      <c r="AJ207" s="22">
        <v>8133590</v>
      </c>
      <c r="AK207" s="22">
        <v>0</v>
      </c>
      <c r="AL207" s="22">
        <v>8133590</v>
      </c>
    </row>
    <row r="208" spans="1:3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2495277</v>
      </c>
      <c r="F208" s="22">
        <v>0</v>
      </c>
      <c r="G208" s="22">
        <v>1334445</v>
      </c>
      <c r="H208" s="22">
        <v>1811064</v>
      </c>
      <c r="I208" s="22">
        <v>0</v>
      </c>
      <c r="J208" s="22">
        <v>0</v>
      </c>
      <c r="K208" s="22">
        <v>0</v>
      </c>
      <c r="L208" s="22">
        <v>0</v>
      </c>
      <c r="M208" s="22">
        <v>5640786</v>
      </c>
      <c r="N208" s="22">
        <v>21600</v>
      </c>
      <c r="O208" s="22">
        <v>1694989</v>
      </c>
      <c r="P208" s="22">
        <v>563598</v>
      </c>
      <c r="Q208" s="22">
        <v>613941</v>
      </c>
      <c r="R208" s="22">
        <v>1081108</v>
      </c>
      <c r="S208" s="22">
        <v>328165</v>
      </c>
      <c r="T208" s="22">
        <v>9944187</v>
      </c>
      <c r="U208" s="22">
        <v>1221168</v>
      </c>
      <c r="V208" s="22">
        <v>0</v>
      </c>
      <c r="W208" s="22">
        <v>367306</v>
      </c>
      <c r="X208" s="22">
        <v>874873</v>
      </c>
      <c r="Y208" s="22">
        <v>0</v>
      </c>
      <c r="Z208" s="22">
        <v>0</v>
      </c>
      <c r="AA208" s="22">
        <v>0</v>
      </c>
      <c r="AB208" s="22">
        <v>0</v>
      </c>
      <c r="AC208" s="22">
        <v>2463347</v>
      </c>
      <c r="AD208" s="22">
        <v>793653</v>
      </c>
      <c r="AE208" s="22">
        <v>414562</v>
      </c>
      <c r="AF208" s="22">
        <v>0</v>
      </c>
      <c r="AG208" s="22">
        <v>260596</v>
      </c>
      <c r="AH208" s="22">
        <v>210311</v>
      </c>
      <c r="AI208" s="22">
        <v>4142469</v>
      </c>
      <c r="AJ208" s="22">
        <v>5801718</v>
      </c>
      <c r="AK208" s="22">
        <v>273358</v>
      </c>
      <c r="AL208" s="22">
        <v>5528360</v>
      </c>
    </row>
    <row r="209" spans="1:3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1725573</v>
      </c>
      <c r="F209" s="22">
        <v>0</v>
      </c>
      <c r="G209" s="22">
        <v>2139360</v>
      </c>
      <c r="H209" s="22">
        <v>2677812</v>
      </c>
      <c r="I209" s="22">
        <v>0</v>
      </c>
      <c r="J209" s="22">
        <v>0</v>
      </c>
      <c r="K209" s="22">
        <v>380000</v>
      </c>
      <c r="L209" s="22">
        <v>0</v>
      </c>
      <c r="M209" s="22">
        <v>6922745</v>
      </c>
      <c r="N209" s="22">
        <v>0</v>
      </c>
      <c r="O209" s="22">
        <v>151430</v>
      </c>
      <c r="P209" s="22">
        <v>403300</v>
      </c>
      <c r="Q209" s="22">
        <v>158839</v>
      </c>
      <c r="R209" s="22">
        <v>50867</v>
      </c>
      <c r="S209" s="22">
        <v>30845</v>
      </c>
      <c r="T209" s="22">
        <v>7718026</v>
      </c>
      <c r="U209" s="22">
        <v>1279273</v>
      </c>
      <c r="V209" s="22">
        <v>0</v>
      </c>
      <c r="W209" s="22">
        <v>595895</v>
      </c>
      <c r="X209" s="22">
        <v>1895720</v>
      </c>
      <c r="Y209" s="22">
        <v>0</v>
      </c>
      <c r="Z209" s="22">
        <v>0</v>
      </c>
      <c r="AA209" s="22">
        <v>26720</v>
      </c>
      <c r="AB209" s="22">
        <v>0</v>
      </c>
      <c r="AC209" s="22">
        <v>3797608</v>
      </c>
      <c r="AD209" s="22">
        <v>68829</v>
      </c>
      <c r="AE209" s="22">
        <v>156336</v>
      </c>
      <c r="AF209" s="22">
        <v>0</v>
      </c>
      <c r="AG209" s="22">
        <v>24683</v>
      </c>
      <c r="AH209" s="22">
        <v>30845</v>
      </c>
      <c r="AI209" s="22">
        <v>4078301</v>
      </c>
      <c r="AJ209" s="22">
        <v>3639725</v>
      </c>
      <c r="AK209" s="22">
        <v>0</v>
      </c>
      <c r="AL209" s="22">
        <v>3639725</v>
      </c>
    </row>
    <row r="210" spans="1:3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9037383</v>
      </c>
      <c r="F210" s="22">
        <v>0</v>
      </c>
      <c r="G210" s="22">
        <v>1774913</v>
      </c>
      <c r="H210" s="22">
        <v>2303464</v>
      </c>
      <c r="I210" s="22">
        <v>665554</v>
      </c>
      <c r="J210" s="22">
        <v>0</v>
      </c>
      <c r="K210" s="22">
        <v>0</v>
      </c>
      <c r="L210" s="22">
        <v>0</v>
      </c>
      <c r="M210" s="22">
        <v>13781314</v>
      </c>
      <c r="N210" s="22">
        <v>0</v>
      </c>
      <c r="O210" s="22">
        <v>3230589</v>
      </c>
      <c r="P210" s="22">
        <v>341804</v>
      </c>
      <c r="Q210" s="22">
        <v>177902</v>
      </c>
      <c r="R210" s="22">
        <v>441598</v>
      </c>
      <c r="S210" s="22">
        <v>152134</v>
      </c>
      <c r="T210" s="22">
        <v>18125341</v>
      </c>
      <c r="U210" s="22">
        <v>5467944</v>
      </c>
      <c r="V210" s="22">
        <v>0</v>
      </c>
      <c r="W210" s="22">
        <v>812741</v>
      </c>
      <c r="X210" s="22">
        <v>1405132</v>
      </c>
      <c r="Y210" s="22">
        <v>133243</v>
      </c>
      <c r="Z210" s="22">
        <v>0</v>
      </c>
      <c r="AA210" s="22">
        <v>0</v>
      </c>
      <c r="AB210" s="22">
        <v>0</v>
      </c>
      <c r="AC210" s="22">
        <v>7819060</v>
      </c>
      <c r="AD210" s="22">
        <v>1419767</v>
      </c>
      <c r="AE210" s="22">
        <v>207264</v>
      </c>
      <c r="AF210" s="22">
        <v>0</v>
      </c>
      <c r="AG210" s="22">
        <v>348108</v>
      </c>
      <c r="AH210" s="22">
        <v>133068</v>
      </c>
      <c r="AI210" s="22">
        <v>9927267</v>
      </c>
      <c r="AJ210" s="22">
        <v>8198074</v>
      </c>
      <c r="AK210" s="22">
        <v>189188</v>
      </c>
      <c r="AL210" s="22">
        <v>8008886</v>
      </c>
    </row>
    <row r="211" spans="1:3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4137525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4137525</v>
      </c>
      <c r="N211" s="22">
        <v>0</v>
      </c>
      <c r="O211" s="22">
        <v>3883457</v>
      </c>
      <c r="P211" s="22">
        <v>417342</v>
      </c>
      <c r="Q211" s="22">
        <v>662773</v>
      </c>
      <c r="R211" s="22">
        <v>349164</v>
      </c>
      <c r="S211" s="22">
        <v>43495</v>
      </c>
      <c r="T211" s="22">
        <v>9493756</v>
      </c>
      <c r="U211" s="22">
        <v>1670772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1670772</v>
      </c>
      <c r="AD211" s="22">
        <v>1349644</v>
      </c>
      <c r="AE211" s="22">
        <v>314788</v>
      </c>
      <c r="AF211" s="22">
        <v>0</v>
      </c>
      <c r="AG211" s="22">
        <v>71585</v>
      </c>
      <c r="AH211" s="22">
        <v>43495</v>
      </c>
      <c r="AI211" s="22">
        <v>3450284</v>
      </c>
      <c r="AJ211" s="22">
        <v>6043472</v>
      </c>
      <c r="AK211" s="22">
        <v>0</v>
      </c>
      <c r="AL211" s="22">
        <v>6043472</v>
      </c>
    </row>
    <row r="212" spans="1:3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3226692</v>
      </c>
      <c r="F212" s="22">
        <v>0</v>
      </c>
      <c r="G212" s="22">
        <v>1811846</v>
      </c>
      <c r="H212" s="22">
        <v>1350180</v>
      </c>
      <c r="I212" s="22">
        <v>58693</v>
      </c>
      <c r="J212" s="22">
        <v>0</v>
      </c>
      <c r="K212" s="22">
        <v>0</v>
      </c>
      <c r="L212" s="22">
        <v>167268</v>
      </c>
      <c r="M212" s="22">
        <v>6614679</v>
      </c>
      <c r="N212" s="22">
        <v>0</v>
      </c>
      <c r="O212" s="22">
        <v>882281</v>
      </c>
      <c r="P212" s="22">
        <v>888838</v>
      </c>
      <c r="Q212" s="22">
        <v>102668</v>
      </c>
      <c r="R212" s="22">
        <v>68293</v>
      </c>
      <c r="S212" s="22">
        <v>182679</v>
      </c>
      <c r="T212" s="22">
        <v>8739438</v>
      </c>
      <c r="U212" s="22">
        <v>1827065</v>
      </c>
      <c r="V212" s="22">
        <v>0</v>
      </c>
      <c r="W212" s="22">
        <v>512377</v>
      </c>
      <c r="X212" s="22">
        <v>537460</v>
      </c>
      <c r="Y212" s="22">
        <v>24708</v>
      </c>
      <c r="Z212" s="22">
        <v>0</v>
      </c>
      <c r="AA212" s="22">
        <v>0</v>
      </c>
      <c r="AB212" s="22">
        <v>145952</v>
      </c>
      <c r="AC212" s="22">
        <v>3047562</v>
      </c>
      <c r="AD212" s="22">
        <v>219671</v>
      </c>
      <c r="AE212" s="22">
        <v>453182</v>
      </c>
      <c r="AF212" s="22">
        <v>0</v>
      </c>
      <c r="AG212" s="22">
        <v>27330</v>
      </c>
      <c r="AH212" s="22">
        <v>129491</v>
      </c>
      <c r="AI212" s="22">
        <v>3877236</v>
      </c>
      <c r="AJ212" s="22">
        <v>4862202</v>
      </c>
      <c r="AK212" s="22">
        <v>0</v>
      </c>
      <c r="AL212" s="22">
        <v>4862202</v>
      </c>
    </row>
    <row r="213" spans="1:3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3790830</v>
      </c>
      <c r="F213" s="22">
        <v>0</v>
      </c>
      <c r="G213" s="22">
        <v>1008549</v>
      </c>
      <c r="H213" s="22">
        <v>503132</v>
      </c>
      <c r="I213" s="22">
        <v>0</v>
      </c>
      <c r="J213" s="22">
        <v>0</v>
      </c>
      <c r="K213" s="22">
        <v>0</v>
      </c>
      <c r="L213" s="22">
        <v>0</v>
      </c>
      <c r="M213" s="22">
        <v>5302511</v>
      </c>
      <c r="N213" s="22">
        <v>0</v>
      </c>
      <c r="O213" s="22">
        <v>842654</v>
      </c>
      <c r="P213" s="22">
        <v>754386</v>
      </c>
      <c r="Q213" s="22">
        <v>203724</v>
      </c>
      <c r="R213" s="22">
        <v>123212</v>
      </c>
      <c r="S213" s="22">
        <v>346065</v>
      </c>
      <c r="T213" s="22">
        <v>7572552</v>
      </c>
      <c r="U213" s="22">
        <v>1736738</v>
      </c>
      <c r="V213" s="22">
        <v>0</v>
      </c>
      <c r="W213" s="22">
        <v>599795</v>
      </c>
      <c r="X213" s="22">
        <v>394967</v>
      </c>
      <c r="Y213" s="22">
        <v>0</v>
      </c>
      <c r="Z213" s="22">
        <v>0</v>
      </c>
      <c r="AA213" s="22">
        <v>0</v>
      </c>
      <c r="AB213" s="22">
        <v>0</v>
      </c>
      <c r="AC213" s="22">
        <v>2731500</v>
      </c>
      <c r="AD213" s="22">
        <v>196838</v>
      </c>
      <c r="AE213" s="22">
        <v>384600</v>
      </c>
      <c r="AF213" s="22">
        <v>0</v>
      </c>
      <c r="AG213" s="22">
        <v>83646</v>
      </c>
      <c r="AH213" s="22">
        <v>164657</v>
      </c>
      <c r="AI213" s="22">
        <v>3561241</v>
      </c>
      <c r="AJ213" s="22">
        <v>4011311</v>
      </c>
      <c r="AK213" s="22">
        <v>390468</v>
      </c>
      <c r="AL213" s="22">
        <v>3620843</v>
      </c>
    </row>
    <row r="214" spans="1:3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5158267</v>
      </c>
      <c r="F214" s="22">
        <v>0</v>
      </c>
      <c r="G214" s="22">
        <v>1820072</v>
      </c>
      <c r="H214" s="22">
        <v>2342993</v>
      </c>
      <c r="I214" s="22">
        <v>0</v>
      </c>
      <c r="J214" s="22">
        <v>0</v>
      </c>
      <c r="K214" s="22">
        <v>0</v>
      </c>
      <c r="L214" s="22">
        <v>0</v>
      </c>
      <c r="M214" s="22">
        <v>9321332</v>
      </c>
      <c r="N214" s="22">
        <v>0</v>
      </c>
      <c r="O214" s="22">
        <v>810447</v>
      </c>
      <c r="P214" s="22">
        <v>1062795</v>
      </c>
      <c r="Q214" s="22">
        <v>50819</v>
      </c>
      <c r="R214" s="22">
        <v>402561</v>
      </c>
      <c r="S214" s="22">
        <v>145001</v>
      </c>
      <c r="T214" s="22">
        <v>11792955</v>
      </c>
      <c r="U214" s="22">
        <v>2974004</v>
      </c>
      <c r="V214" s="22">
        <v>0</v>
      </c>
      <c r="W214" s="22">
        <v>882520</v>
      </c>
      <c r="X214" s="22">
        <v>791631</v>
      </c>
      <c r="Y214" s="22">
        <v>0</v>
      </c>
      <c r="Z214" s="22">
        <v>0</v>
      </c>
      <c r="AA214" s="22">
        <v>0</v>
      </c>
      <c r="AB214" s="22">
        <v>0</v>
      </c>
      <c r="AC214" s="22">
        <v>4648155</v>
      </c>
      <c r="AD214" s="22">
        <v>238091</v>
      </c>
      <c r="AE214" s="22">
        <v>715865</v>
      </c>
      <c r="AF214" s="22">
        <v>0</v>
      </c>
      <c r="AG214" s="22">
        <v>322763</v>
      </c>
      <c r="AH214" s="22">
        <v>112426</v>
      </c>
      <c r="AI214" s="22">
        <v>6037300</v>
      </c>
      <c r="AJ214" s="22">
        <v>5755655</v>
      </c>
      <c r="AK214" s="22">
        <v>24698</v>
      </c>
      <c r="AL214" s="22">
        <v>5730957</v>
      </c>
    </row>
    <row r="215" spans="1:3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4204327</v>
      </c>
      <c r="F215" s="22">
        <v>0</v>
      </c>
      <c r="G215" s="22">
        <v>2056807</v>
      </c>
      <c r="H215" s="22">
        <v>847220</v>
      </c>
      <c r="I215" s="22">
        <v>0</v>
      </c>
      <c r="J215" s="22">
        <v>0</v>
      </c>
      <c r="K215" s="22">
        <v>0</v>
      </c>
      <c r="L215" s="22">
        <v>0</v>
      </c>
      <c r="M215" s="22">
        <v>7108354</v>
      </c>
      <c r="N215" s="22">
        <v>7306</v>
      </c>
      <c r="O215" s="22">
        <v>113348</v>
      </c>
      <c r="P215" s="22">
        <v>249401</v>
      </c>
      <c r="Q215" s="22">
        <v>175319</v>
      </c>
      <c r="R215" s="22">
        <v>25502</v>
      </c>
      <c r="S215" s="22">
        <v>79918</v>
      </c>
      <c r="T215" s="22">
        <v>7759148</v>
      </c>
      <c r="U215" s="22">
        <v>1904907</v>
      </c>
      <c r="V215" s="22">
        <v>0</v>
      </c>
      <c r="W215" s="22">
        <v>854703</v>
      </c>
      <c r="X215" s="22">
        <v>484134</v>
      </c>
      <c r="Y215" s="22">
        <v>0</v>
      </c>
      <c r="Z215" s="22">
        <v>0</v>
      </c>
      <c r="AA215" s="22">
        <v>0</v>
      </c>
      <c r="AB215" s="22">
        <v>0</v>
      </c>
      <c r="AC215" s="22">
        <v>3243744</v>
      </c>
      <c r="AD215" s="22">
        <v>93242</v>
      </c>
      <c r="AE215" s="22">
        <v>158935</v>
      </c>
      <c r="AF215" s="22">
        <v>0</v>
      </c>
      <c r="AG215" s="22">
        <v>10901</v>
      </c>
      <c r="AH215" s="22">
        <v>52768</v>
      </c>
      <c r="AI215" s="22">
        <v>3559590</v>
      </c>
      <c r="AJ215" s="22">
        <v>4199558</v>
      </c>
      <c r="AK215" s="22">
        <v>0</v>
      </c>
      <c r="AL215" s="22">
        <v>4199558</v>
      </c>
    </row>
    <row r="216" spans="1:3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5696192</v>
      </c>
      <c r="F216" s="22">
        <v>0</v>
      </c>
      <c r="G216" s="22">
        <v>4991100</v>
      </c>
      <c r="H216" s="22">
        <v>10948188</v>
      </c>
      <c r="I216" s="22">
        <v>121138</v>
      </c>
      <c r="J216" s="22">
        <v>0</v>
      </c>
      <c r="K216" s="22">
        <v>0</v>
      </c>
      <c r="L216" s="22">
        <v>0</v>
      </c>
      <c r="M216" s="22">
        <v>21756618</v>
      </c>
      <c r="N216" s="22">
        <v>0</v>
      </c>
      <c r="O216" s="22">
        <v>7794201</v>
      </c>
      <c r="P216" s="22">
        <v>2062401</v>
      </c>
      <c r="Q216" s="22">
        <v>551513</v>
      </c>
      <c r="R216" s="22">
        <v>175163</v>
      </c>
      <c r="S216" s="22">
        <v>582742</v>
      </c>
      <c r="T216" s="22">
        <v>32922638</v>
      </c>
      <c r="U216" s="22">
        <v>4023373</v>
      </c>
      <c r="V216" s="22">
        <v>0</v>
      </c>
      <c r="W216" s="22">
        <v>1304009</v>
      </c>
      <c r="X216" s="22">
        <v>584722</v>
      </c>
      <c r="Y216" s="22">
        <v>21631</v>
      </c>
      <c r="Z216" s="22">
        <v>0</v>
      </c>
      <c r="AA216" s="22">
        <v>0</v>
      </c>
      <c r="AB216" s="22">
        <v>0</v>
      </c>
      <c r="AC216" s="22">
        <v>5933735</v>
      </c>
      <c r="AD216" s="22">
        <v>2281955</v>
      </c>
      <c r="AE216" s="22">
        <v>1368369</v>
      </c>
      <c r="AF216" s="22">
        <v>0</v>
      </c>
      <c r="AG216" s="22">
        <v>148261</v>
      </c>
      <c r="AH216" s="22">
        <v>255468</v>
      </c>
      <c r="AI216" s="22">
        <v>9987788</v>
      </c>
      <c r="AJ216" s="22">
        <v>22934850</v>
      </c>
      <c r="AK216" s="22">
        <v>3267842</v>
      </c>
      <c r="AL216" s="22">
        <v>19667008</v>
      </c>
    </row>
    <row r="217" spans="1:3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2280123</v>
      </c>
      <c r="F217" s="22">
        <v>0</v>
      </c>
      <c r="G217" s="22">
        <v>7134519</v>
      </c>
      <c r="H217" s="22">
        <v>774294</v>
      </c>
      <c r="I217" s="22">
        <v>0</v>
      </c>
      <c r="J217" s="22">
        <v>0</v>
      </c>
      <c r="K217" s="22">
        <v>1951</v>
      </c>
      <c r="L217" s="22">
        <v>0</v>
      </c>
      <c r="M217" s="22">
        <v>10190887</v>
      </c>
      <c r="N217" s="22">
        <v>0</v>
      </c>
      <c r="O217" s="22">
        <v>1060399</v>
      </c>
      <c r="P217" s="22">
        <v>718828</v>
      </c>
      <c r="Q217" s="22">
        <v>45390</v>
      </c>
      <c r="R217" s="22">
        <v>88006</v>
      </c>
      <c r="S217" s="22">
        <v>339428</v>
      </c>
      <c r="T217" s="22">
        <v>12442938</v>
      </c>
      <c r="U217" s="22">
        <v>1692422</v>
      </c>
      <c r="V217" s="22">
        <v>0</v>
      </c>
      <c r="W217" s="22">
        <v>2419284</v>
      </c>
      <c r="X217" s="22">
        <v>681456</v>
      </c>
      <c r="Y217" s="22">
        <v>0</v>
      </c>
      <c r="Z217" s="22">
        <v>0</v>
      </c>
      <c r="AA217" s="22">
        <v>0</v>
      </c>
      <c r="AB217" s="22">
        <v>0</v>
      </c>
      <c r="AC217" s="22">
        <v>4793162</v>
      </c>
      <c r="AD217" s="22">
        <v>557456</v>
      </c>
      <c r="AE217" s="22">
        <v>595007</v>
      </c>
      <c r="AF217" s="22">
        <v>0</v>
      </c>
      <c r="AG217" s="22">
        <v>43371</v>
      </c>
      <c r="AH217" s="22">
        <v>297155</v>
      </c>
      <c r="AI217" s="22">
        <v>6286151</v>
      </c>
      <c r="AJ217" s="22">
        <v>6156787</v>
      </c>
      <c r="AK217" s="22">
        <v>0</v>
      </c>
      <c r="AL217" s="22">
        <v>6156787</v>
      </c>
    </row>
    <row r="218" spans="1:3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1327756</v>
      </c>
      <c r="F218" s="22">
        <v>0</v>
      </c>
      <c r="G218" s="22">
        <v>1060841</v>
      </c>
      <c r="H218" s="22">
        <v>1369976</v>
      </c>
      <c r="I218" s="22">
        <v>0</v>
      </c>
      <c r="J218" s="22">
        <v>0</v>
      </c>
      <c r="K218" s="22">
        <v>0</v>
      </c>
      <c r="L218" s="22">
        <v>0</v>
      </c>
      <c r="M218" s="22">
        <v>3758573</v>
      </c>
      <c r="N218" s="22">
        <v>0</v>
      </c>
      <c r="O218" s="22">
        <v>1587895</v>
      </c>
      <c r="P218" s="22">
        <v>549651</v>
      </c>
      <c r="Q218" s="22">
        <v>74327</v>
      </c>
      <c r="R218" s="22">
        <v>27898</v>
      </c>
      <c r="S218" s="22">
        <v>106431</v>
      </c>
      <c r="T218" s="22">
        <v>6104775</v>
      </c>
      <c r="U218" s="22">
        <v>470225</v>
      </c>
      <c r="V218" s="22">
        <v>0</v>
      </c>
      <c r="W218" s="22">
        <v>880508</v>
      </c>
      <c r="X218" s="22">
        <v>416547</v>
      </c>
      <c r="Y218" s="22">
        <v>0</v>
      </c>
      <c r="Z218" s="22">
        <v>0</v>
      </c>
      <c r="AA218" s="22">
        <v>0</v>
      </c>
      <c r="AB218" s="22">
        <v>0</v>
      </c>
      <c r="AC218" s="22">
        <v>1767280</v>
      </c>
      <c r="AD218" s="22">
        <v>1014724</v>
      </c>
      <c r="AE218" s="22">
        <v>346419</v>
      </c>
      <c r="AF218" s="22">
        <v>0</v>
      </c>
      <c r="AG218" s="22">
        <v>27898</v>
      </c>
      <c r="AH218" s="22">
        <v>95931</v>
      </c>
      <c r="AI218" s="22">
        <v>3252252</v>
      </c>
      <c r="AJ218" s="22">
        <v>2852523</v>
      </c>
      <c r="AK218" s="22">
        <v>0</v>
      </c>
      <c r="AL218" s="22">
        <v>2852523</v>
      </c>
    </row>
    <row r="219" spans="1:3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4077851</v>
      </c>
      <c r="F219" s="22">
        <v>0</v>
      </c>
      <c r="G219" s="22">
        <v>3421721</v>
      </c>
      <c r="H219" s="22">
        <v>1112283</v>
      </c>
      <c r="I219" s="22">
        <v>0</v>
      </c>
      <c r="J219" s="22">
        <v>0</v>
      </c>
      <c r="K219" s="22">
        <v>0</v>
      </c>
      <c r="L219" s="22">
        <v>0</v>
      </c>
      <c r="M219" s="22">
        <v>8611855</v>
      </c>
      <c r="N219" s="22">
        <v>0</v>
      </c>
      <c r="O219" s="22">
        <v>564451</v>
      </c>
      <c r="P219" s="22">
        <v>373166</v>
      </c>
      <c r="Q219" s="22">
        <v>111940</v>
      </c>
      <c r="R219" s="22">
        <v>90257</v>
      </c>
      <c r="S219" s="22">
        <v>65868</v>
      </c>
      <c r="T219" s="22">
        <v>9817537</v>
      </c>
      <c r="U219" s="22">
        <v>973031</v>
      </c>
      <c r="V219" s="22">
        <v>0</v>
      </c>
      <c r="W219" s="22">
        <v>1084131</v>
      </c>
      <c r="X219" s="22">
        <v>743025</v>
      </c>
      <c r="Y219" s="22">
        <v>0</v>
      </c>
      <c r="Z219" s="22">
        <v>0</v>
      </c>
      <c r="AA219" s="22">
        <v>0</v>
      </c>
      <c r="AB219" s="22">
        <v>0</v>
      </c>
      <c r="AC219" s="22">
        <v>2800187</v>
      </c>
      <c r="AD219" s="22">
        <v>100513</v>
      </c>
      <c r="AE219" s="22">
        <v>172759</v>
      </c>
      <c r="AF219" s="22">
        <v>0</v>
      </c>
      <c r="AG219" s="22">
        <v>57248</v>
      </c>
      <c r="AH219" s="22">
        <v>23051</v>
      </c>
      <c r="AI219" s="22">
        <v>3153758</v>
      </c>
      <c r="AJ219" s="22">
        <v>6663779</v>
      </c>
      <c r="AK219" s="22">
        <v>414787</v>
      </c>
      <c r="AL219" s="22">
        <v>6248992</v>
      </c>
    </row>
    <row r="220" spans="1:3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1736625</v>
      </c>
      <c r="F220" s="22">
        <v>0</v>
      </c>
      <c r="G220" s="22">
        <v>0</v>
      </c>
      <c r="H220" s="22">
        <v>2238488</v>
      </c>
      <c r="I220" s="22">
        <v>0</v>
      </c>
      <c r="J220" s="22">
        <v>0</v>
      </c>
      <c r="K220" s="22">
        <v>0</v>
      </c>
      <c r="L220" s="22">
        <v>0</v>
      </c>
      <c r="M220" s="22">
        <v>3975113</v>
      </c>
      <c r="N220" s="22">
        <v>0</v>
      </c>
      <c r="O220" s="22">
        <v>504789</v>
      </c>
      <c r="P220" s="22">
        <v>230160</v>
      </c>
      <c r="Q220" s="22">
        <v>23276</v>
      </c>
      <c r="R220" s="22">
        <v>62391</v>
      </c>
      <c r="S220" s="22">
        <v>0</v>
      </c>
      <c r="T220" s="22">
        <v>4795729</v>
      </c>
      <c r="U220" s="22">
        <v>734319</v>
      </c>
      <c r="V220" s="22">
        <v>0</v>
      </c>
      <c r="W220" s="22">
        <v>0</v>
      </c>
      <c r="X220" s="22">
        <v>733114</v>
      </c>
      <c r="Y220" s="22">
        <v>0</v>
      </c>
      <c r="Z220" s="22">
        <v>0</v>
      </c>
      <c r="AA220" s="22">
        <v>0</v>
      </c>
      <c r="AB220" s="22">
        <v>0</v>
      </c>
      <c r="AC220" s="22">
        <v>1467433</v>
      </c>
      <c r="AD220" s="22">
        <v>138765</v>
      </c>
      <c r="AE220" s="22">
        <v>124607</v>
      </c>
      <c r="AF220" s="22">
        <v>0</v>
      </c>
      <c r="AG220" s="22">
        <v>20925</v>
      </c>
      <c r="AH220" s="22">
        <v>0</v>
      </c>
      <c r="AI220" s="22">
        <v>1751730</v>
      </c>
      <c r="AJ220" s="22">
        <v>3043999</v>
      </c>
      <c r="AK220" s="22">
        <v>0</v>
      </c>
      <c r="AL220" s="22">
        <v>3043999</v>
      </c>
    </row>
    <row r="221" spans="1:3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4716072</v>
      </c>
      <c r="F221" s="22">
        <v>0</v>
      </c>
      <c r="G221" s="22">
        <v>2822369</v>
      </c>
      <c r="H221" s="22">
        <v>2379079</v>
      </c>
      <c r="I221" s="22">
        <v>288275</v>
      </c>
      <c r="J221" s="22">
        <v>1210000</v>
      </c>
      <c r="K221" s="22">
        <v>0</v>
      </c>
      <c r="L221" s="22">
        <v>0</v>
      </c>
      <c r="M221" s="22">
        <v>11415795</v>
      </c>
      <c r="N221" s="22">
        <v>32223</v>
      </c>
      <c r="O221" s="22">
        <v>1564495</v>
      </c>
      <c r="P221" s="22">
        <v>1001294</v>
      </c>
      <c r="Q221" s="22">
        <v>321512</v>
      </c>
      <c r="R221" s="22">
        <v>1290165</v>
      </c>
      <c r="S221" s="22">
        <v>137594</v>
      </c>
      <c r="T221" s="22">
        <v>15763078</v>
      </c>
      <c r="U221" s="22">
        <v>2431683</v>
      </c>
      <c r="V221" s="22">
        <v>0</v>
      </c>
      <c r="W221" s="22">
        <v>1081211</v>
      </c>
      <c r="X221" s="22">
        <v>1043711</v>
      </c>
      <c r="Y221" s="22">
        <v>45134</v>
      </c>
      <c r="Z221" s="22">
        <v>12100</v>
      </c>
      <c r="AA221" s="22">
        <v>0</v>
      </c>
      <c r="AB221" s="22">
        <v>0</v>
      </c>
      <c r="AC221" s="22">
        <v>4613839</v>
      </c>
      <c r="AD221" s="22">
        <v>561856</v>
      </c>
      <c r="AE221" s="22">
        <v>554902</v>
      </c>
      <c r="AF221" s="22">
        <v>0</v>
      </c>
      <c r="AG221" s="22">
        <v>788596</v>
      </c>
      <c r="AH221" s="22">
        <v>100775</v>
      </c>
      <c r="AI221" s="22">
        <v>6619968</v>
      </c>
      <c r="AJ221" s="22">
        <v>9143110</v>
      </c>
      <c r="AK221" s="22">
        <v>638726</v>
      </c>
      <c r="AL221" s="22">
        <v>8504384</v>
      </c>
    </row>
    <row r="222" spans="1:3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1569897</v>
      </c>
      <c r="F222" s="22">
        <v>0</v>
      </c>
      <c r="G222" s="22">
        <v>1284368</v>
      </c>
      <c r="H222" s="22">
        <v>881657</v>
      </c>
      <c r="I222" s="22">
        <v>0</v>
      </c>
      <c r="J222" s="22">
        <v>0</v>
      </c>
      <c r="K222" s="22">
        <v>0</v>
      </c>
      <c r="L222" s="22">
        <v>0</v>
      </c>
      <c r="M222" s="22">
        <v>3735922</v>
      </c>
      <c r="N222" s="22">
        <v>10152</v>
      </c>
      <c r="O222" s="22">
        <v>418654</v>
      </c>
      <c r="P222" s="22">
        <v>148694</v>
      </c>
      <c r="Q222" s="22">
        <v>15928</v>
      </c>
      <c r="R222" s="22">
        <v>0</v>
      </c>
      <c r="S222" s="22">
        <v>50268</v>
      </c>
      <c r="T222" s="22">
        <v>4379618</v>
      </c>
      <c r="U222" s="22">
        <v>1341514</v>
      </c>
      <c r="V222" s="22">
        <v>0</v>
      </c>
      <c r="W222" s="22">
        <v>307393</v>
      </c>
      <c r="X222" s="22">
        <v>303756</v>
      </c>
      <c r="Y222" s="22">
        <v>0</v>
      </c>
      <c r="Z222" s="22">
        <v>0</v>
      </c>
      <c r="AA222" s="22">
        <v>0</v>
      </c>
      <c r="AB222" s="22">
        <v>0</v>
      </c>
      <c r="AC222" s="22">
        <v>1952663</v>
      </c>
      <c r="AD222" s="22">
        <v>215692</v>
      </c>
      <c r="AE222" s="22">
        <v>129890</v>
      </c>
      <c r="AF222" s="22">
        <v>0</v>
      </c>
      <c r="AG222" s="22">
        <v>0</v>
      </c>
      <c r="AH222" s="22">
        <v>37868</v>
      </c>
      <c r="AI222" s="22">
        <v>2336113</v>
      </c>
      <c r="AJ222" s="22">
        <v>2043505</v>
      </c>
      <c r="AK222" s="22">
        <v>0</v>
      </c>
      <c r="AL222" s="22">
        <v>2043505</v>
      </c>
    </row>
    <row r="223" spans="1:3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5604017</v>
      </c>
      <c r="F223" s="22">
        <v>0</v>
      </c>
      <c r="G223" s="22">
        <v>832957</v>
      </c>
      <c r="H223" s="22">
        <v>1413505</v>
      </c>
      <c r="I223" s="22">
        <v>577875</v>
      </c>
      <c r="J223" s="22">
        <v>0</v>
      </c>
      <c r="K223" s="22">
        <v>0</v>
      </c>
      <c r="L223" s="22">
        <v>0</v>
      </c>
      <c r="M223" s="22">
        <v>8428354</v>
      </c>
      <c r="N223" s="22">
        <v>0</v>
      </c>
      <c r="O223" s="22">
        <v>460896</v>
      </c>
      <c r="P223" s="22">
        <v>288765</v>
      </c>
      <c r="Q223" s="22">
        <v>162779</v>
      </c>
      <c r="R223" s="22">
        <v>15721</v>
      </c>
      <c r="S223" s="22">
        <v>56655</v>
      </c>
      <c r="T223" s="22">
        <v>9413170</v>
      </c>
      <c r="U223" s="22">
        <v>3997434</v>
      </c>
      <c r="V223" s="22">
        <v>0</v>
      </c>
      <c r="W223" s="22">
        <v>459184</v>
      </c>
      <c r="X223" s="22">
        <v>926217</v>
      </c>
      <c r="Y223" s="22">
        <v>92460</v>
      </c>
      <c r="Z223" s="22">
        <v>0</v>
      </c>
      <c r="AA223" s="22">
        <v>0</v>
      </c>
      <c r="AB223" s="22">
        <v>0</v>
      </c>
      <c r="AC223" s="22">
        <v>5475295</v>
      </c>
      <c r="AD223" s="22">
        <v>246840</v>
      </c>
      <c r="AE223" s="22">
        <v>151236</v>
      </c>
      <c r="AF223" s="22">
        <v>0</v>
      </c>
      <c r="AG223" s="22">
        <v>5889</v>
      </c>
      <c r="AH223" s="22">
        <v>52326</v>
      </c>
      <c r="AI223" s="22">
        <v>5931586</v>
      </c>
      <c r="AJ223" s="22">
        <v>3481584</v>
      </c>
      <c r="AK223" s="22">
        <v>0</v>
      </c>
      <c r="AL223" s="22">
        <v>3481584</v>
      </c>
    </row>
    <row r="224" spans="1:3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6964756</v>
      </c>
      <c r="F224" s="22">
        <v>0</v>
      </c>
      <c r="G224" s="22">
        <v>2624164</v>
      </c>
      <c r="H224" s="22">
        <v>5860713</v>
      </c>
      <c r="I224" s="22">
        <v>564335</v>
      </c>
      <c r="J224" s="22">
        <v>0</v>
      </c>
      <c r="K224" s="22">
        <v>0</v>
      </c>
      <c r="L224" s="22">
        <v>0</v>
      </c>
      <c r="M224" s="22">
        <v>16013968</v>
      </c>
      <c r="N224" s="22">
        <v>0</v>
      </c>
      <c r="O224" s="22">
        <v>5164177</v>
      </c>
      <c r="P224" s="22">
        <v>930767</v>
      </c>
      <c r="Q224" s="22">
        <v>1086014</v>
      </c>
      <c r="R224" s="22">
        <v>1658687</v>
      </c>
      <c r="S224" s="22">
        <v>1141900</v>
      </c>
      <c r="T224" s="22">
        <v>25995513</v>
      </c>
      <c r="U224" s="22">
        <v>3925414</v>
      </c>
      <c r="V224" s="22">
        <v>0</v>
      </c>
      <c r="W224" s="22">
        <v>1090161</v>
      </c>
      <c r="X224" s="22">
        <v>2678467</v>
      </c>
      <c r="Y224" s="22">
        <v>124385</v>
      </c>
      <c r="Z224" s="22">
        <v>0</v>
      </c>
      <c r="AA224" s="22">
        <v>0</v>
      </c>
      <c r="AB224" s="22">
        <v>0</v>
      </c>
      <c r="AC224" s="22">
        <v>7818427</v>
      </c>
      <c r="AD224" s="22">
        <v>767441</v>
      </c>
      <c r="AE224" s="22">
        <v>548735</v>
      </c>
      <c r="AF224" s="22">
        <v>0</v>
      </c>
      <c r="AG224" s="22">
        <v>568638</v>
      </c>
      <c r="AH224" s="22">
        <v>516112</v>
      </c>
      <c r="AI224" s="22">
        <v>10219353</v>
      </c>
      <c r="AJ224" s="22">
        <v>15776160</v>
      </c>
      <c r="AK224" s="22">
        <v>0</v>
      </c>
      <c r="AL224" s="22">
        <v>15776160</v>
      </c>
    </row>
    <row r="225" spans="1:3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769000</v>
      </c>
      <c r="F225" s="22">
        <v>0</v>
      </c>
      <c r="G225" s="22">
        <v>1180876</v>
      </c>
      <c r="H225" s="22">
        <v>2080078</v>
      </c>
      <c r="I225" s="22">
        <v>0</v>
      </c>
      <c r="J225" s="22">
        <v>0</v>
      </c>
      <c r="K225" s="22">
        <v>0</v>
      </c>
      <c r="L225" s="22">
        <v>0</v>
      </c>
      <c r="M225" s="22">
        <v>4029954</v>
      </c>
      <c r="N225" s="22">
        <v>0</v>
      </c>
      <c r="O225" s="22">
        <v>138321</v>
      </c>
      <c r="P225" s="22">
        <v>166359</v>
      </c>
      <c r="Q225" s="22">
        <v>55321</v>
      </c>
      <c r="R225" s="22">
        <v>108280</v>
      </c>
      <c r="S225" s="22">
        <v>0</v>
      </c>
      <c r="T225" s="22">
        <v>4498235</v>
      </c>
      <c r="U225" s="22">
        <v>454727</v>
      </c>
      <c r="V225" s="22">
        <v>0</v>
      </c>
      <c r="W225" s="22">
        <v>283114</v>
      </c>
      <c r="X225" s="22">
        <v>491024</v>
      </c>
      <c r="Y225" s="22">
        <v>0</v>
      </c>
      <c r="Z225" s="22">
        <v>0</v>
      </c>
      <c r="AA225" s="22">
        <v>0</v>
      </c>
      <c r="AB225" s="22">
        <v>0</v>
      </c>
      <c r="AC225" s="22">
        <v>1228865</v>
      </c>
      <c r="AD225" s="22">
        <v>113856</v>
      </c>
      <c r="AE225" s="22">
        <v>130528</v>
      </c>
      <c r="AF225" s="22">
        <v>0</v>
      </c>
      <c r="AG225" s="22">
        <v>31778</v>
      </c>
      <c r="AH225" s="22">
        <v>0</v>
      </c>
      <c r="AI225" s="22">
        <v>1505027</v>
      </c>
      <c r="AJ225" s="22">
        <v>2993208</v>
      </c>
      <c r="AK225" s="22">
        <v>0</v>
      </c>
      <c r="AL225" s="22">
        <v>2993208</v>
      </c>
    </row>
    <row r="226" spans="1:3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2573198</v>
      </c>
      <c r="F226" s="22">
        <v>0</v>
      </c>
      <c r="G226" s="22">
        <v>1933406</v>
      </c>
      <c r="H226" s="22">
        <v>481407</v>
      </c>
      <c r="I226" s="22">
        <v>193052</v>
      </c>
      <c r="J226" s="22">
        <v>0</v>
      </c>
      <c r="K226" s="22">
        <v>0</v>
      </c>
      <c r="L226" s="22">
        <v>0</v>
      </c>
      <c r="M226" s="22">
        <v>5181063</v>
      </c>
      <c r="N226" s="22">
        <v>0</v>
      </c>
      <c r="O226" s="22">
        <v>2769599</v>
      </c>
      <c r="P226" s="22">
        <v>902670</v>
      </c>
      <c r="Q226" s="22">
        <v>140000</v>
      </c>
      <c r="R226" s="22">
        <v>170697</v>
      </c>
      <c r="S226" s="22">
        <v>332025</v>
      </c>
      <c r="T226" s="22">
        <v>9496054</v>
      </c>
      <c r="U226" s="22">
        <v>1211240</v>
      </c>
      <c r="V226" s="22">
        <v>0</v>
      </c>
      <c r="W226" s="22">
        <v>951454</v>
      </c>
      <c r="X226" s="22">
        <v>173324</v>
      </c>
      <c r="Y226" s="22">
        <v>95815</v>
      </c>
      <c r="Z226" s="22">
        <v>0</v>
      </c>
      <c r="AA226" s="22">
        <v>0</v>
      </c>
      <c r="AB226" s="22">
        <v>0</v>
      </c>
      <c r="AC226" s="22">
        <v>2431833</v>
      </c>
      <c r="AD226" s="22">
        <v>583535</v>
      </c>
      <c r="AE226" s="22">
        <v>434427</v>
      </c>
      <c r="AF226" s="22">
        <v>0</v>
      </c>
      <c r="AG226" s="22">
        <v>111383</v>
      </c>
      <c r="AH226" s="22">
        <v>199553</v>
      </c>
      <c r="AI226" s="22">
        <v>3760731</v>
      </c>
      <c r="AJ226" s="22">
        <v>5735323</v>
      </c>
      <c r="AK226" s="22">
        <v>40000</v>
      </c>
      <c r="AL226" s="22">
        <v>5695323</v>
      </c>
    </row>
    <row r="227" spans="1:3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2100345</v>
      </c>
      <c r="F227" s="22">
        <v>0</v>
      </c>
      <c r="G227" s="22">
        <v>590077</v>
      </c>
      <c r="H227" s="22">
        <v>1077095</v>
      </c>
      <c r="I227" s="22">
        <v>0</v>
      </c>
      <c r="J227" s="22">
        <v>0</v>
      </c>
      <c r="K227" s="22">
        <v>0</v>
      </c>
      <c r="L227" s="22">
        <v>0</v>
      </c>
      <c r="M227" s="22">
        <v>3767517</v>
      </c>
      <c r="N227" s="22">
        <v>9758</v>
      </c>
      <c r="O227" s="22">
        <v>549405</v>
      </c>
      <c r="P227" s="22">
        <v>269384</v>
      </c>
      <c r="Q227" s="22">
        <v>175702</v>
      </c>
      <c r="R227" s="22">
        <v>150506</v>
      </c>
      <c r="S227" s="22">
        <v>156043</v>
      </c>
      <c r="T227" s="22">
        <v>5078315</v>
      </c>
      <c r="U227" s="22">
        <v>1380191</v>
      </c>
      <c r="V227" s="22">
        <v>0</v>
      </c>
      <c r="W227" s="22">
        <v>257776</v>
      </c>
      <c r="X227" s="22">
        <v>564656</v>
      </c>
      <c r="Y227" s="22">
        <v>0</v>
      </c>
      <c r="Z227" s="22">
        <v>0</v>
      </c>
      <c r="AA227" s="22">
        <v>0</v>
      </c>
      <c r="AB227" s="22">
        <v>0</v>
      </c>
      <c r="AC227" s="22">
        <v>2202623</v>
      </c>
      <c r="AD227" s="22">
        <v>121371</v>
      </c>
      <c r="AE227" s="22">
        <v>105661</v>
      </c>
      <c r="AF227" s="22">
        <v>0</v>
      </c>
      <c r="AG227" s="22">
        <v>129492</v>
      </c>
      <c r="AH227" s="22">
        <v>122211</v>
      </c>
      <c r="AI227" s="22">
        <v>2681358</v>
      </c>
      <c r="AJ227" s="22">
        <v>2396957</v>
      </c>
      <c r="AK227" s="22">
        <v>0</v>
      </c>
      <c r="AL227" s="22">
        <v>2396957</v>
      </c>
    </row>
    <row r="228" spans="1:3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4467656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4467656</v>
      </c>
      <c r="N228" s="22">
        <v>0</v>
      </c>
      <c r="O228" s="22">
        <v>1130978</v>
      </c>
      <c r="P228" s="22">
        <v>528070</v>
      </c>
      <c r="Q228" s="22">
        <v>40907</v>
      </c>
      <c r="R228" s="22">
        <v>482178</v>
      </c>
      <c r="S228" s="22">
        <v>171723</v>
      </c>
      <c r="T228" s="22">
        <v>6821512</v>
      </c>
      <c r="U228" s="22">
        <v>0</v>
      </c>
      <c r="V228" s="22">
        <v>0</v>
      </c>
      <c r="W228" s="22">
        <v>1561435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1561435</v>
      </c>
      <c r="AD228" s="22">
        <v>287980</v>
      </c>
      <c r="AE228" s="22">
        <v>316357</v>
      </c>
      <c r="AF228" s="22">
        <v>0</v>
      </c>
      <c r="AG228" s="22">
        <v>130866</v>
      </c>
      <c r="AH228" s="22">
        <v>142649</v>
      </c>
      <c r="AI228" s="22">
        <v>2439287</v>
      </c>
      <c r="AJ228" s="22">
        <v>4382225</v>
      </c>
      <c r="AK228" s="22">
        <v>0</v>
      </c>
      <c r="AL228" s="22">
        <v>4382225</v>
      </c>
    </row>
    <row r="229" spans="1:3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6026691</v>
      </c>
      <c r="F229" s="22">
        <v>0</v>
      </c>
      <c r="G229" s="22">
        <v>9138970</v>
      </c>
      <c r="H229" s="22">
        <v>1085403</v>
      </c>
      <c r="I229" s="22">
        <v>0</v>
      </c>
      <c r="J229" s="22">
        <v>0</v>
      </c>
      <c r="K229" s="22">
        <v>0</v>
      </c>
      <c r="L229" s="22">
        <v>0</v>
      </c>
      <c r="M229" s="22">
        <v>16251064</v>
      </c>
      <c r="N229" s="22">
        <v>0</v>
      </c>
      <c r="O229" s="22">
        <v>4066540</v>
      </c>
      <c r="P229" s="22">
        <v>1449605</v>
      </c>
      <c r="Q229" s="22">
        <v>118578</v>
      </c>
      <c r="R229" s="22">
        <v>0</v>
      </c>
      <c r="S229" s="22">
        <v>167902</v>
      </c>
      <c r="T229" s="22">
        <v>22053689</v>
      </c>
      <c r="U229" s="22">
        <v>1894159</v>
      </c>
      <c r="V229" s="22">
        <v>0</v>
      </c>
      <c r="W229" s="22">
        <v>1003532</v>
      </c>
      <c r="X229" s="22">
        <v>271044</v>
      </c>
      <c r="Y229" s="22">
        <v>0</v>
      </c>
      <c r="Z229" s="22">
        <v>0</v>
      </c>
      <c r="AA229" s="22">
        <v>0</v>
      </c>
      <c r="AB229" s="22">
        <v>0</v>
      </c>
      <c r="AC229" s="22">
        <v>3168735</v>
      </c>
      <c r="AD229" s="22">
        <v>931509</v>
      </c>
      <c r="AE229" s="22">
        <v>626267</v>
      </c>
      <c r="AF229" s="22">
        <v>0</v>
      </c>
      <c r="AG229" s="22">
        <v>0</v>
      </c>
      <c r="AH229" s="22">
        <v>60899</v>
      </c>
      <c r="AI229" s="22">
        <v>4787410</v>
      </c>
      <c r="AJ229" s="22">
        <v>17266279</v>
      </c>
      <c r="AK229" s="22">
        <v>643741</v>
      </c>
      <c r="AL229" s="22">
        <v>16622538</v>
      </c>
    </row>
    <row r="230" spans="1:3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6731595</v>
      </c>
      <c r="F230" s="22">
        <v>0</v>
      </c>
      <c r="G230" s="22">
        <v>5559815</v>
      </c>
      <c r="H230" s="22">
        <v>2875464</v>
      </c>
      <c r="I230" s="22">
        <v>0</v>
      </c>
      <c r="J230" s="22">
        <v>0</v>
      </c>
      <c r="K230" s="22">
        <v>0</v>
      </c>
      <c r="L230" s="22">
        <v>583605</v>
      </c>
      <c r="M230" s="22">
        <v>15750479</v>
      </c>
      <c r="N230" s="22">
        <v>0</v>
      </c>
      <c r="O230" s="22">
        <v>7286592</v>
      </c>
      <c r="P230" s="22">
        <v>1787024</v>
      </c>
      <c r="Q230" s="22">
        <v>352347</v>
      </c>
      <c r="R230" s="22">
        <v>1037286</v>
      </c>
      <c r="S230" s="22">
        <v>446077</v>
      </c>
      <c r="T230" s="22">
        <v>26659805</v>
      </c>
      <c r="U230" s="22">
        <v>3936629</v>
      </c>
      <c r="V230" s="22">
        <v>0</v>
      </c>
      <c r="W230" s="22">
        <v>1211313</v>
      </c>
      <c r="X230" s="22">
        <v>926075</v>
      </c>
      <c r="Y230" s="22">
        <v>0</v>
      </c>
      <c r="Z230" s="22">
        <v>0</v>
      </c>
      <c r="AA230" s="22">
        <v>0</v>
      </c>
      <c r="AB230" s="22">
        <v>248053</v>
      </c>
      <c r="AC230" s="22">
        <v>6322070</v>
      </c>
      <c r="AD230" s="22">
        <v>2881947</v>
      </c>
      <c r="AE230" s="22">
        <v>1142776</v>
      </c>
      <c r="AF230" s="22">
        <v>0</v>
      </c>
      <c r="AG230" s="22">
        <v>500503</v>
      </c>
      <c r="AH230" s="22">
        <v>415415</v>
      </c>
      <c r="AI230" s="22">
        <v>11262711</v>
      </c>
      <c r="AJ230" s="22">
        <v>15397094</v>
      </c>
      <c r="AK230" s="22">
        <v>1119764</v>
      </c>
      <c r="AL230" s="22">
        <v>14277330</v>
      </c>
    </row>
    <row r="231" spans="1:3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3804532</v>
      </c>
      <c r="F231" s="22">
        <v>0</v>
      </c>
      <c r="G231" s="22">
        <v>1008785</v>
      </c>
      <c r="H231" s="22">
        <v>1087792</v>
      </c>
      <c r="I231" s="22">
        <v>581542</v>
      </c>
      <c r="J231" s="22">
        <v>0</v>
      </c>
      <c r="K231" s="22">
        <v>0</v>
      </c>
      <c r="L231" s="22">
        <v>0</v>
      </c>
      <c r="M231" s="22">
        <v>6482651</v>
      </c>
      <c r="N231" s="22">
        <v>0</v>
      </c>
      <c r="O231" s="22">
        <v>1804132</v>
      </c>
      <c r="P231" s="22">
        <v>311153</v>
      </c>
      <c r="Q231" s="22">
        <v>53980</v>
      </c>
      <c r="R231" s="22">
        <v>227662</v>
      </c>
      <c r="S231" s="22">
        <v>29506</v>
      </c>
      <c r="T231" s="22">
        <v>8909084</v>
      </c>
      <c r="U231" s="22">
        <v>2208743</v>
      </c>
      <c r="V231" s="22">
        <v>0</v>
      </c>
      <c r="W231" s="22">
        <v>797160</v>
      </c>
      <c r="X231" s="22">
        <v>601352</v>
      </c>
      <c r="Y231" s="22">
        <v>127498</v>
      </c>
      <c r="Z231" s="22">
        <v>0</v>
      </c>
      <c r="AA231" s="22">
        <v>0</v>
      </c>
      <c r="AB231" s="22">
        <v>0</v>
      </c>
      <c r="AC231" s="22">
        <v>3734753</v>
      </c>
      <c r="AD231" s="22">
        <v>639722</v>
      </c>
      <c r="AE231" s="22">
        <v>136491</v>
      </c>
      <c r="AF231" s="22">
        <v>0</v>
      </c>
      <c r="AG231" s="22">
        <v>49906</v>
      </c>
      <c r="AH231" s="22">
        <v>22255</v>
      </c>
      <c r="AI231" s="22">
        <v>4583127</v>
      </c>
      <c r="AJ231" s="22">
        <v>4325957</v>
      </c>
      <c r="AK231" s="22">
        <v>65839</v>
      </c>
      <c r="AL231" s="22">
        <v>4260118</v>
      </c>
    </row>
    <row r="232" spans="1:3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3795996</v>
      </c>
      <c r="F232" s="22">
        <v>0</v>
      </c>
      <c r="G232" s="22">
        <v>4518338</v>
      </c>
      <c r="H232" s="22">
        <v>1461203</v>
      </c>
      <c r="I232" s="22">
        <v>0</v>
      </c>
      <c r="J232" s="22">
        <v>0</v>
      </c>
      <c r="K232" s="22">
        <v>0</v>
      </c>
      <c r="L232" s="22">
        <v>0</v>
      </c>
      <c r="M232" s="22">
        <v>9775537</v>
      </c>
      <c r="N232" s="22">
        <v>4360720</v>
      </c>
      <c r="O232" s="22">
        <v>1520258</v>
      </c>
      <c r="P232" s="22">
        <v>524889</v>
      </c>
      <c r="Q232" s="22">
        <v>435722</v>
      </c>
      <c r="R232" s="22">
        <v>556748</v>
      </c>
      <c r="S232" s="22">
        <v>386724</v>
      </c>
      <c r="T232" s="22">
        <v>17560598</v>
      </c>
      <c r="U232" s="22">
        <v>1394521</v>
      </c>
      <c r="V232" s="22">
        <v>0</v>
      </c>
      <c r="W232" s="22">
        <v>1672876</v>
      </c>
      <c r="X232" s="22">
        <v>725032</v>
      </c>
      <c r="Y232" s="22">
        <v>0</v>
      </c>
      <c r="Z232" s="22">
        <v>0</v>
      </c>
      <c r="AA232" s="22">
        <v>0</v>
      </c>
      <c r="AB232" s="22">
        <v>0</v>
      </c>
      <c r="AC232" s="22">
        <v>3792429</v>
      </c>
      <c r="AD232" s="22">
        <v>825988</v>
      </c>
      <c r="AE232" s="22">
        <v>266260</v>
      </c>
      <c r="AF232" s="22">
        <v>0</v>
      </c>
      <c r="AG232" s="22">
        <v>160995</v>
      </c>
      <c r="AH232" s="22">
        <v>322622</v>
      </c>
      <c r="AI232" s="22">
        <v>5368294</v>
      </c>
      <c r="AJ232" s="22">
        <v>12192304</v>
      </c>
      <c r="AK232" s="22">
        <v>0</v>
      </c>
      <c r="AL232" s="22">
        <v>12192304</v>
      </c>
    </row>
    <row r="233" spans="1:3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1272221</v>
      </c>
      <c r="F233" s="22">
        <v>0</v>
      </c>
      <c r="G233" s="22">
        <v>2782046</v>
      </c>
      <c r="H233" s="22">
        <v>2666515</v>
      </c>
      <c r="I233" s="22">
        <v>0</v>
      </c>
      <c r="J233" s="22">
        <v>0</v>
      </c>
      <c r="K233" s="22">
        <v>0</v>
      </c>
      <c r="L233" s="22">
        <v>0</v>
      </c>
      <c r="M233" s="22">
        <v>6720782</v>
      </c>
      <c r="N233" s="22">
        <v>0</v>
      </c>
      <c r="O233" s="22">
        <v>949514</v>
      </c>
      <c r="P233" s="22">
        <v>397208</v>
      </c>
      <c r="Q233" s="22">
        <v>97757</v>
      </c>
      <c r="R233" s="22">
        <v>322566</v>
      </c>
      <c r="S233" s="22">
        <v>0</v>
      </c>
      <c r="T233" s="22">
        <v>8487827</v>
      </c>
      <c r="U233" s="22">
        <v>918401</v>
      </c>
      <c r="V233" s="22">
        <v>0</v>
      </c>
      <c r="W233" s="22">
        <v>1184407</v>
      </c>
      <c r="X233" s="22">
        <v>2143108</v>
      </c>
      <c r="Y233" s="22">
        <v>0</v>
      </c>
      <c r="Z233" s="22">
        <v>0</v>
      </c>
      <c r="AA233" s="22">
        <v>0</v>
      </c>
      <c r="AB233" s="22">
        <v>0</v>
      </c>
      <c r="AC233" s="22">
        <v>4245916</v>
      </c>
      <c r="AD233" s="22">
        <v>546212</v>
      </c>
      <c r="AE233" s="22">
        <v>284947</v>
      </c>
      <c r="AF233" s="22">
        <v>0</v>
      </c>
      <c r="AG233" s="22">
        <v>84022</v>
      </c>
      <c r="AH233" s="22">
        <v>0</v>
      </c>
      <c r="AI233" s="22">
        <v>5161097</v>
      </c>
      <c r="AJ233" s="22">
        <v>3326730</v>
      </c>
      <c r="AK233" s="22">
        <v>0</v>
      </c>
      <c r="AL233" s="22">
        <v>3326730</v>
      </c>
    </row>
    <row r="234" spans="1:3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2401511</v>
      </c>
      <c r="F234" s="22">
        <v>0</v>
      </c>
      <c r="G234" s="22">
        <v>1193733</v>
      </c>
      <c r="H234" s="22">
        <v>595928</v>
      </c>
      <c r="I234" s="22">
        <v>0</v>
      </c>
      <c r="J234" s="22">
        <v>0</v>
      </c>
      <c r="K234" s="22">
        <v>0</v>
      </c>
      <c r="L234" s="22">
        <v>84232</v>
      </c>
      <c r="M234" s="22">
        <v>4275404</v>
      </c>
      <c r="N234" s="22">
        <v>0</v>
      </c>
      <c r="O234" s="22">
        <v>1127128</v>
      </c>
      <c r="P234" s="22">
        <v>514385</v>
      </c>
      <c r="Q234" s="22">
        <v>59402</v>
      </c>
      <c r="R234" s="22">
        <v>51895</v>
      </c>
      <c r="S234" s="22">
        <v>72407</v>
      </c>
      <c r="T234" s="22">
        <v>6100621</v>
      </c>
      <c r="U234" s="22">
        <v>1587565</v>
      </c>
      <c r="V234" s="22">
        <v>0</v>
      </c>
      <c r="W234" s="22">
        <v>596330</v>
      </c>
      <c r="X234" s="22">
        <v>352156</v>
      </c>
      <c r="Y234" s="22">
        <v>0</v>
      </c>
      <c r="Z234" s="22">
        <v>0</v>
      </c>
      <c r="AA234" s="22">
        <v>0</v>
      </c>
      <c r="AB234" s="22">
        <v>66538</v>
      </c>
      <c r="AC234" s="22">
        <v>2602589</v>
      </c>
      <c r="AD234" s="22">
        <v>502021</v>
      </c>
      <c r="AE234" s="22">
        <v>367983</v>
      </c>
      <c r="AF234" s="22">
        <v>0</v>
      </c>
      <c r="AG234" s="22">
        <v>28869</v>
      </c>
      <c r="AH234" s="22">
        <v>66488</v>
      </c>
      <c r="AI234" s="22">
        <v>3567950</v>
      </c>
      <c r="AJ234" s="22">
        <v>2532671</v>
      </c>
      <c r="AK234" s="22">
        <v>0</v>
      </c>
      <c r="AL234" s="22">
        <v>2532671</v>
      </c>
    </row>
    <row r="235" spans="1:3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3717873</v>
      </c>
      <c r="F235" s="22">
        <v>0</v>
      </c>
      <c r="G235" s="22">
        <v>1434195</v>
      </c>
      <c r="H235" s="22">
        <v>2009646</v>
      </c>
      <c r="I235" s="22">
        <v>0</v>
      </c>
      <c r="J235" s="22">
        <v>0</v>
      </c>
      <c r="K235" s="22">
        <v>0</v>
      </c>
      <c r="L235" s="22">
        <v>0</v>
      </c>
      <c r="M235" s="22">
        <v>7161714</v>
      </c>
      <c r="N235" s="22">
        <v>0</v>
      </c>
      <c r="O235" s="22">
        <v>414521</v>
      </c>
      <c r="P235" s="22">
        <v>856134</v>
      </c>
      <c r="Q235" s="22">
        <v>460667</v>
      </c>
      <c r="R235" s="22">
        <v>177624</v>
      </c>
      <c r="S235" s="22">
        <v>132227</v>
      </c>
      <c r="T235" s="22">
        <v>9202887</v>
      </c>
      <c r="U235" s="22">
        <v>1289305</v>
      </c>
      <c r="V235" s="22">
        <v>0</v>
      </c>
      <c r="W235" s="22">
        <v>921963</v>
      </c>
      <c r="X235" s="22">
        <v>383217</v>
      </c>
      <c r="Y235" s="22">
        <v>0</v>
      </c>
      <c r="Z235" s="22">
        <v>0</v>
      </c>
      <c r="AA235" s="22">
        <v>0</v>
      </c>
      <c r="AB235" s="22">
        <v>0</v>
      </c>
      <c r="AC235" s="22">
        <v>2594485</v>
      </c>
      <c r="AD235" s="22">
        <v>317369</v>
      </c>
      <c r="AE235" s="22">
        <v>604112</v>
      </c>
      <c r="AF235" s="22">
        <v>0</v>
      </c>
      <c r="AG235" s="22">
        <v>169791</v>
      </c>
      <c r="AH235" s="22">
        <v>56784</v>
      </c>
      <c r="AI235" s="22">
        <v>3742541</v>
      </c>
      <c r="AJ235" s="22">
        <v>5460346</v>
      </c>
      <c r="AK235" s="22">
        <v>377191</v>
      </c>
      <c r="AL235" s="22">
        <v>5083155</v>
      </c>
    </row>
    <row r="236" spans="1:3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808300</v>
      </c>
      <c r="F236" s="22">
        <v>0</v>
      </c>
      <c r="G236" s="22">
        <v>1180927</v>
      </c>
      <c r="H236" s="22">
        <v>1165255</v>
      </c>
      <c r="I236" s="22">
        <v>0</v>
      </c>
      <c r="J236" s="22">
        <v>0</v>
      </c>
      <c r="K236" s="22">
        <v>0</v>
      </c>
      <c r="L236" s="22">
        <v>0</v>
      </c>
      <c r="M236" s="22">
        <v>3154482</v>
      </c>
      <c r="N236" s="22">
        <v>0</v>
      </c>
      <c r="O236" s="22">
        <v>112730</v>
      </c>
      <c r="P236" s="22">
        <v>546861</v>
      </c>
      <c r="Q236" s="22">
        <v>9504</v>
      </c>
      <c r="R236" s="22">
        <v>105007</v>
      </c>
      <c r="S236" s="22">
        <v>25500</v>
      </c>
      <c r="T236" s="22">
        <v>3954084</v>
      </c>
      <c r="U236" s="22">
        <v>490030</v>
      </c>
      <c r="V236" s="22">
        <v>0</v>
      </c>
      <c r="W236" s="22">
        <v>482745</v>
      </c>
      <c r="X236" s="22">
        <v>318452</v>
      </c>
      <c r="Y236" s="22">
        <v>0</v>
      </c>
      <c r="Z236" s="22">
        <v>0</v>
      </c>
      <c r="AA236" s="22">
        <v>0</v>
      </c>
      <c r="AB236" s="22">
        <v>0</v>
      </c>
      <c r="AC236" s="22">
        <v>1291227</v>
      </c>
      <c r="AD236" s="22">
        <v>92175</v>
      </c>
      <c r="AE236" s="22">
        <v>278960</v>
      </c>
      <c r="AF236" s="22">
        <v>0</v>
      </c>
      <c r="AG236" s="22">
        <v>56917</v>
      </c>
      <c r="AH236" s="22">
        <v>16393</v>
      </c>
      <c r="AI236" s="22">
        <v>1735672</v>
      </c>
      <c r="AJ236" s="22">
        <v>2218412</v>
      </c>
      <c r="AK236" s="22">
        <v>0</v>
      </c>
      <c r="AL236" s="22">
        <v>2218412</v>
      </c>
    </row>
    <row r="237" spans="1:3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460953</v>
      </c>
      <c r="F237" s="22">
        <v>0</v>
      </c>
      <c r="G237" s="22">
        <v>2960314</v>
      </c>
      <c r="H237" s="22">
        <v>1316422</v>
      </c>
      <c r="I237" s="22">
        <v>147134</v>
      </c>
      <c r="J237" s="22">
        <v>0</v>
      </c>
      <c r="K237" s="22">
        <v>0</v>
      </c>
      <c r="L237" s="22">
        <v>0</v>
      </c>
      <c r="M237" s="22">
        <v>4884823</v>
      </c>
      <c r="N237" s="22">
        <v>0</v>
      </c>
      <c r="O237" s="22">
        <v>569608</v>
      </c>
      <c r="P237" s="22">
        <v>416053</v>
      </c>
      <c r="Q237" s="22">
        <v>40590</v>
      </c>
      <c r="R237" s="22">
        <v>61905</v>
      </c>
      <c r="S237" s="22">
        <v>8260</v>
      </c>
      <c r="T237" s="22">
        <v>5981239</v>
      </c>
      <c r="U237" s="22">
        <v>269848</v>
      </c>
      <c r="V237" s="22">
        <v>0</v>
      </c>
      <c r="W237" s="22">
        <v>606677</v>
      </c>
      <c r="X237" s="22">
        <v>472726</v>
      </c>
      <c r="Y237" s="22">
        <v>17876</v>
      </c>
      <c r="Z237" s="22">
        <v>0</v>
      </c>
      <c r="AA237" s="22">
        <v>0</v>
      </c>
      <c r="AB237" s="22">
        <v>0</v>
      </c>
      <c r="AC237" s="22">
        <v>1367127</v>
      </c>
      <c r="AD237" s="22">
        <v>148945</v>
      </c>
      <c r="AE237" s="22">
        <v>129317</v>
      </c>
      <c r="AF237" s="22">
        <v>0</v>
      </c>
      <c r="AG237" s="22">
        <v>21666</v>
      </c>
      <c r="AH237" s="22">
        <v>8260</v>
      </c>
      <c r="AI237" s="22">
        <v>1675315</v>
      </c>
      <c r="AJ237" s="22">
        <v>4305924</v>
      </c>
      <c r="AK237" s="22">
        <v>0</v>
      </c>
      <c r="AL237" s="22">
        <v>4305924</v>
      </c>
    </row>
    <row r="238" spans="1:3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4421166</v>
      </c>
      <c r="F238" s="22">
        <v>0</v>
      </c>
      <c r="G238" s="22">
        <v>8633191</v>
      </c>
      <c r="H238" s="22">
        <v>660971</v>
      </c>
      <c r="I238" s="22">
        <v>0</v>
      </c>
      <c r="J238" s="22">
        <v>0</v>
      </c>
      <c r="K238" s="22">
        <v>0</v>
      </c>
      <c r="L238" s="22">
        <v>0</v>
      </c>
      <c r="M238" s="22">
        <v>13715328</v>
      </c>
      <c r="N238" s="22">
        <v>0</v>
      </c>
      <c r="O238" s="22">
        <v>1804543</v>
      </c>
      <c r="P238" s="22">
        <v>918305</v>
      </c>
      <c r="Q238" s="22">
        <v>14104</v>
      </c>
      <c r="R238" s="22">
        <v>439334</v>
      </c>
      <c r="S238" s="22">
        <v>112745</v>
      </c>
      <c r="T238" s="22">
        <v>17004359</v>
      </c>
      <c r="U238" s="22">
        <v>2860963</v>
      </c>
      <c r="V238" s="22">
        <v>0</v>
      </c>
      <c r="W238" s="22">
        <v>2783687</v>
      </c>
      <c r="X238" s="22">
        <v>393575</v>
      </c>
      <c r="Y238" s="22">
        <v>0</v>
      </c>
      <c r="Z238" s="22">
        <v>0</v>
      </c>
      <c r="AA238" s="22">
        <v>0</v>
      </c>
      <c r="AB238" s="22">
        <v>0</v>
      </c>
      <c r="AC238" s="22">
        <v>6038225</v>
      </c>
      <c r="AD238" s="22">
        <v>1219928</v>
      </c>
      <c r="AE238" s="22">
        <v>730252</v>
      </c>
      <c r="AF238" s="22">
        <v>0</v>
      </c>
      <c r="AG238" s="22">
        <v>373006</v>
      </c>
      <c r="AH238" s="22">
        <v>45047</v>
      </c>
      <c r="AI238" s="22">
        <v>8406458</v>
      </c>
      <c r="AJ238" s="22">
        <v>8597901</v>
      </c>
      <c r="AK238" s="22">
        <v>340746</v>
      </c>
      <c r="AL238" s="22">
        <v>8257155</v>
      </c>
    </row>
    <row r="239" spans="1:3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4829572</v>
      </c>
      <c r="F239" s="22">
        <v>0</v>
      </c>
      <c r="G239" s="22">
        <v>0</v>
      </c>
      <c r="H239" s="22">
        <v>2554228</v>
      </c>
      <c r="I239" s="22">
        <v>0</v>
      </c>
      <c r="J239" s="22">
        <v>0</v>
      </c>
      <c r="K239" s="22">
        <v>0</v>
      </c>
      <c r="L239" s="22">
        <v>0</v>
      </c>
      <c r="M239" s="22">
        <v>7383800</v>
      </c>
      <c r="N239" s="22">
        <v>0</v>
      </c>
      <c r="O239" s="22">
        <v>898295</v>
      </c>
      <c r="P239" s="22">
        <v>427636</v>
      </c>
      <c r="Q239" s="22">
        <v>412464</v>
      </c>
      <c r="R239" s="22">
        <v>221968</v>
      </c>
      <c r="S239" s="22">
        <v>25791</v>
      </c>
      <c r="T239" s="22">
        <v>9369954</v>
      </c>
      <c r="U239" s="22">
        <v>4014190</v>
      </c>
      <c r="V239" s="22">
        <v>0</v>
      </c>
      <c r="W239" s="22">
        <v>0</v>
      </c>
      <c r="X239" s="22">
        <v>703046</v>
      </c>
      <c r="Y239" s="22">
        <v>0</v>
      </c>
      <c r="Z239" s="22">
        <v>0</v>
      </c>
      <c r="AA239" s="22">
        <v>0</v>
      </c>
      <c r="AB239" s="22">
        <v>0</v>
      </c>
      <c r="AC239" s="22">
        <v>4717236</v>
      </c>
      <c r="AD239" s="22">
        <v>324963</v>
      </c>
      <c r="AE239" s="22">
        <v>239563</v>
      </c>
      <c r="AF239" s="22">
        <v>0</v>
      </c>
      <c r="AG239" s="22">
        <v>109216</v>
      </c>
      <c r="AH239" s="22">
        <v>24190</v>
      </c>
      <c r="AI239" s="22">
        <v>5415168</v>
      </c>
      <c r="AJ239" s="22">
        <v>3954786</v>
      </c>
      <c r="AK239" s="22">
        <v>266242</v>
      </c>
      <c r="AL239" s="22">
        <v>3688544</v>
      </c>
    </row>
    <row r="240" spans="1:3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1702358</v>
      </c>
      <c r="F240" s="22">
        <v>0</v>
      </c>
      <c r="G240" s="22">
        <v>2470088</v>
      </c>
      <c r="H240" s="22">
        <v>849052</v>
      </c>
      <c r="I240" s="22">
        <v>0</v>
      </c>
      <c r="J240" s="22">
        <v>0</v>
      </c>
      <c r="K240" s="22">
        <v>0</v>
      </c>
      <c r="L240" s="22">
        <v>0</v>
      </c>
      <c r="M240" s="22">
        <v>5021498</v>
      </c>
      <c r="N240" s="22">
        <v>0</v>
      </c>
      <c r="O240" s="22">
        <v>475511</v>
      </c>
      <c r="P240" s="22">
        <v>310466</v>
      </c>
      <c r="Q240" s="22">
        <v>30911</v>
      </c>
      <c r="R240" s="22">
        <v>21101</v>
      </c>
      <c r="S240" s="22">
        <v>329328</v>
      </c>
      <c r="T240" s="22">
        <v>6188815</v>
      </c>
      <c r="U240" s="22">
        <v>718647</v>
      </c>
      <c r="V240" s="22">
        <v>0</v>
      </c>
      <c r="W240" s="22">
        <v>887259</v>
      </c>
      <c r="X240" s="22">
        <v>550270</v>
      </c>
      <c r="Y240" s="22">
        <v>0</v>
      </c>
      <c r="Z240" s="22">
        <v>0</v>
      </c>
      <c r="AA240" s="22">
        <v>0</v>
      </c>
      <c r="AB240" s="22">
        <v>0</v>
      </c>
      <c r="AC240" s="22">
        <v>2156176</v>
      </c>
      <c r="AD240" s="22">
        <v>136734</v>
      </c>
      <c r="AE240" s="22">
        <v>198677</v>
      </c>
      <c r="AF240" s="22">
        <v>0</v>
      </c>
      <c r="AG240" s="22">
        <v>4681</v>
      </c>
      <c r="AH240" s="22">
        <v>176293</v>
      </c>
      <c r="AI240" s="22">
        <v>2672561</v>
      </c>
      <c r="AJ240" s="22">
        <v>3516254</v>
      </c>
      <c r="AK240" s="22">
        <v>0</v>
      </c>
      <c r="AL240" s="22">
        <v>3516254</v>
      </c>
    </row>
    <row r="241" spans="1:3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1704842</v>
      </c>
      <c r="F241" s="22">
        <v>0</v>
      </c>
      <c r="G241" s="22">
        <v>2000930</v>
      </c>
      <c r="H241" s="22">
        <v>1326636</v>
      </c>
      <c r="I241" s="22">
        <v>0</v>
      </c>
      <c r="J241" s="22">
        <v>0</v>
      </c>
      <c r="K241" s="22">
        <v>0</v>
      </c>
      <c r="L241" s="22">
        <v>0</v>
      </c>
      <c r="M241" s="22">
        <v>5032408</v>
      </c>
      <c r="N241" s="22">
        <v>0</v>
      </c>
      <c r="O241" s="22">
        <v>2393000</v>
      </c>
      <c r="P241" s="22">
        <v>109256</v>
      </c>
      <c r="Q241" s="22">
        <v>133357</v>
      </c>
      <c r="R241" s="22">
        <v>68425</v>
      </c>
      <c r="S241" s="22">
        <v>51009</v>
      </c>
      <c r="T241" s="22">
        <v>7787455</v>
      </c>
      <c r="U241" s="22">
        <v>979220</v>
      </c>
      <c r="V241" s="22">
        <v>0</v>
      </c>
      <c r="W241" s="22">
        <v>805571</v>
      </c>
      <c r="X241" s="22">
        <v>368528</v>
      </c>
      <c r="Y241" s="22">
        <v>0</v>
      </c>
      <c r="Z241" s="22">
        <v>0</v>
      </c>
      <c r="AA241" s="22">
        <v>0</v>
      </c>
      <c r="AB241" s="22">
        <v>0</v>
      </c>
      <c r="AC241" s="22">
        <v>2153319</v>
      </c>
      <c r="AD241" s="22">
        <v>1110310</v>
      </c>
      <c r="AE241" s="22">
        <v>23851</v>
      </c>
      <c r="AF241" s="22">
        <v>0</v>
      </c>
      <c r="AG241" s="22">
        <v>43938</v>
      </c>
      <c r="AH241" s="22">
        <v>25196</v>
      </c>
      <c r="AI241" s="22">
        <v>3356614</v>
      </c>
      <c r="AJ241" s="22">
        <v>4430841</v>
      </c>
      <c r="AK241" s="22">
        <v>17141</v>
      </c>
      <c r="AL241" s="22">
        <v>4413700</v>
      </c>
    </row>
    <row r="242" spans="1:3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984258</v>
      </c>
      <c r="F242" s="22">
        <v>0</v>
      </c>
      <c r="G242" s="22">
        <v>3192266</v>
      </c>
      <c r="H242" s="22">
        <v>1665633</v>
      </c>
      <c r="I242" s="22">
        <v>0</v>
      </c>
      <c r="J242" s="22">
        <v>0</v>
      </c>
      <c r="K242" s="22">
        <v>0</v>
      </c>
      <c r="L242" s="22">
        <v>0</v>
      </c>
      <c r="M242" s="22">
        <v>5842157</v>
      </c>
      <c r="N242" s="22">
        <v>0</v>
      </c>
      <c r="O242" s="22">
        <v>680488</v>
      </c>
      <c r="P242" s="22">
        <v>346655</v>
      </c>
      <c r="Q242" s="22">
        <v>113628</v>
      </c>
      <c r="R242" s="22">
        <v>0</v>
      </c>
      <c r="S242" s="22">
        <v>131700</v>
      </c>
      <c r="T242" s="22">
        <v>7114628</v>
      </c>
      <c r="U242" s="22">
        <v>714434</v>
      </c>
      <c r="V242" s="22">
        <v>0</v>
      </c>
      <c r="W242" s="22">
        <v>1690002</v>
      </c>
      <c r="X242" s="22">
        <v>989108</v>
      </c>
      <c r="Y242" s="22">
        <v>0</v>
      </c>
      <c r="Z242" s="22">
        <v>0</v>
      </c>
      <c r="AA242" s="22">
        <v>0</v>
      </c>
      <c r="AB242" s="22">
        <v>0</v>
      </c>
      <c r="AC242" s="22">
        <v>3393544</v>
      </c>
      <c r="AD242" s="22">
        <v>253661</v>
      </c>
      <c r="AE242" s="22">
        <v>267311</v>
      </c>
      <c r="AF242" s="22">
        <v>0</v>
      </c>
      <c r="AG242" s="22">
        <v>0</v>
      </c>
      <c r="AH242" s="22">
        <v>79557</v>
      </c>
      <c r="AI242" s="22">
        <v>3994073</v>
      </c>
      <c r="AJ242" s="22">
        <v>3120555</v>
      </c>
      <c r="AK242" s="22">
        <v>0</v>
      </c>
      <c r="AL242" s="22">
        <v>3120555</v>
      </c>
    </row>
    <row r="243" spans="1:3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3059017</v>
      </c>
      <c r="F243" s="22">
        <v>0</v>
      </c>
      <c r="G243" s="22">
        <v>1937398</v>
      </c>
      <c r="H243" s="22">
        <v>1111704</v>
      </c>
      <c r="I243" s="22">
        <v>869424</v>
      </c>
      <c r="J243" s="22">
        <v>0</v>
      </c>
      <c r="K243" s="22">
        <v>0</v>
      </c>
      <c r="L243" s="22">
        <v>0</v>
      </c>
      <c r="M243" s="22">
        <v>6977543</v>
      </c>
      <c r="N243" s="22">
        <v>0</v>
      </c>
      <c r="O243" s="22">
        <v>1102670</v>
      </c>
      <c r="P243" s="22">
        <v>702253</v>
      </c>
      <c r="Q243" s="22">
        <v>154322</v>
      </c>
      <c r="R243" s="22">
        <v>6940</v>
      </c>
      <c r="S243" s="22">
        <v>246984</v>
      </c>
      <c r="T243" s="22">
        <v>9190712</v>
      </c>
      <c r="U243" s="22">
        <v>1839296</v>
      </c>
      <c r="V243" s="22">
        <v>0</v>
      </c>
      <c r="W243" s="22">
        <v>749319</v>
      </c>
      <c r="X243" s="22">
        <v>477686</v>
      </c>
      <c r="Y243" s="22">
        <v>84413</v>
      </c>
      <c r="Z243" s="22">
        <v>0</v>
      </c>
      <c r="AA243" s="22">
        <v>0</v>
      </c>
      <c r="AB243" s="22">
        <v>0</v>
      </c>
      <c r="AC243" s="22">
        <v>3150714</v>
      </c>
      <c r="AD243" s="22">
        <v>396140</v>
      </c>
      <c r="AE243" s="22">
        <v>397571</v>
      </c>
      <c r="AF243" s="22">
        <v>0</v>
      </c>
      <c r="AG243" s="22">
        <v>6940</v>
      </c>
      <c r="AH243" s="22">
        <v>150007</v>
      </c>
      <c r="AI243" s="22">
        <v>4101372</v>
      </c>
      <c r="AJ243" s="22">
        <v>5089340</v>
      </c>
      <c r="AK243" s="22">
        <v>0</v>
      </c>
      <c r="AL243" s="22">
        <v>5089340</v>
      </c>
    </row>
    <row r="244" spans="1:3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5056648</v>
      </c>
      <c r="F244" s="22">
        <v>0</v>
      </c>
      <c r="G244" s="22">
        <v>468518</v>
      </c>
      <c r="H244" s="22">
        <v>2058753</v>
      </c>
      <c r="I244" s="22">
        <v>30689</v>
      </c>
      <c r="J244" s="22">
        <v>0</v>
      </c>
      <c r="K244" s="22">
        <v>0</v>
      </c>
      <c r="L244" s="22">
        <v>0</v>
      </c>
      <c r="M244" s="22">
        <v>7614608</v>
      </c>
      <c r="N244" s="22">
        <v>95369</v>
      </c>
      <c r="O244" s="22">
        <v>2515725</v>
      </c>
      <c r="P244" s="22">
        <v>717119</v>
      </c>
      <c r="Q244" s="22">
        <v>722451</v>
      </c>
      <c r="R244" s="22">
        <v>995396</v>
      </c>
      <c r="S244" s="22">
        <v>527809</v>
      </c>
      <c r="T244" s="22">
        <v>13188477</v>
      </c>
      <c r="U244" s="22">
        <v>1980391</v>
      </c>
      <c r="V244" s="22">
        <v>0</v>
      </c>
      <c r="W244" s="22">
        <v>97856</v>
      </c>
      <c r="X244" s="22">
        <v>837478</v>
      </c>
      <c r="Y244" s="22">
        <v>8045</v>
      </c>
      <c r="Z244" s="22">
        <v>0</v>
      </c>
      <c r="AA244" s="22">
        <v>0</v>
      </c>
      <c r="AB244" s="22">
        <v>0</v>
      </c>
      <c r="AC244" s="22">
        <v>2923770</v>
      </c>
      <c r="AD244" s="22">
        <v>1285108</v>
      </c>
      <c r="AE244" s="22">
        <v>394683</v>
      </c>
      <c r="AF244" s="22">
        <v>0</v>
      </c>
      <c r="AG244" s="22">
        <v>452550</v>
      </c>
      <c r="AH244" s="22">
        <v>318460</v>
      </c>
      <c r="AI244" s="22">
        <v>5374571</v>
      </c>
      <c r="AJ244" s="22">
        <v>7813906</v>
      </c>
      <c r="AK244" s="22">
        <v>0</v>
      </c>
      <c r="AL244" s="22">
        <v>7813906</v>
      </c>
    </row>
    <row r="245" spans="1:3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6991511</v>
      </c>
      <c r="F245" s="22">
        <v>0</v>
      </c>
      <c r="G245" s="22">
        <v>891596</v>
      </c>
      <c r="H245" s="22">
        <v>1787744</v>
      </c>
      <c r="I245" s="22">
        <v>0</v>
      </c>
      <c r="J245" s="22">
        <v>0</v>
      </c>
      <c r="K245" s="22">
        <v>0</v>
      </c>
      <c r="L245" s="22">
        <v>0</v>
      </c>
      <c r="M245" s="22">
        <v>9670851</v>
      </c>
      <c r="N245" s="22">
        <v>0</v>
      </c>
      <c r="O245" s="22">
        <v>817272</v>
      </c>
      <c r="P245" s="22">
        <v>451764</v>
      </c>
      <c r="Q245" s="22">
        <v>1582174</v>
      </c>
      <c r="R245" s="22">
        <v>502790</v>
      </c>
      <c r="S245" s="22">
        <v>265481</v>
      </c>
      <c r="T245" s="22">
        <v>13290332</v>
      </c>
      <c r="U245" s="22">
        <v>2281396</v>
      </c>
      <c r="V245" s="22">
        <v>0</v>
      </c>
      <c r="W245" s="22">
        <v>631831</v>
      </c>
      <c r="X245" s="22">
        <v>693873</v>
      </c>
      <c r="Y245" s="22">
        <v>0</v>
      </c>
      <c r="Z245" s="22">
        <v>0</v>
      </c>
      <c r="AA245" s="22">
        <v>0</v>
      </c>
      <c r="AB245" s="22">
        <v>0</v>
      </c>
      <c r="AC245" s="22">
        <v>3607100</v>
      </c>
      <c r="AD245" s="22">
        <v>415619</v>
      </c>
      <c r="AE245" s="22">
        <v>308664</v>
      </c>
      <c r="AF245" s="22">
        <v>0</v>
      </c>
      <c r="AG245" s="22">
        <v>191218</v>
      </c>
      <c r="AH245" s="22">
        <v>127720</v>
      </c>
      <c r="AI245" s="22">
        <v>4650321</v>
      </c>
      <c r="AJ245" s="22">
        <v>8640011</v>
      </c>
      <c r="AK245" s="22">
        <v>359339</v>
      </c>
      <c r="AL245" s="22">
        <v>8280672</v>
      </c>
    </row>
    <row r="246" spans="1:3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586555</v>
      </c>
      <c r="F246" s="22">
        <v>0</v>
      </c>
      <c r="G246" s="22">
        <v>4379325</v>
      </c>
      <c r="H246" s="22">
        <v>113748</v>
      </c>
      <c r="I246" s="22">
        <v>0</v>
      </c>
      <c r="J246" s="22">
        <v>0</v>
      </c>
      <c r="K246" s="22">
        <v>0</v>
      </c>
      <c r="L246" s="22">
        <v>0</v>
      </c>
      <c r="M246" s="22">
        <v>5079628</v>
      </c>
      <c r="N246" s="22">
        <v>0</v>
      </c>
      <c r="O246" s="22">
        <v>156215</v>
      </c>
      <c r="P246" s="22">
        <v>225537</v>
      </c>
      <c r="Q246" s="22">
        <v>59743</v>
      </c>
      <c r="R246" s="22">
        <v>182870</v>
      </c>
      <c r="S246" s="22">
        <v>43698</v>
      </c>
      <c r="T246" s="22">
        <v>5747691</v>
      </c>
      <c r="U246" s="22">
        <v>424332</v>
      </c>
      <c r="V246" s="22">
        <v>0</v>
      </c>
      <c r="W246" s="22">
        <v>1042807</v>
      </c>
      <c r="X246" s="22">
        <v>55780</v>
      </c>
      <c r="Y246" s="22">
        <v>0</v>
      </c>
      <c r="Z246" s="22">
        <v>0</v>
      </c>
      <c r="AA246" s="22">
        <v>0</v>
      </c>
      <c r="AB246" s="22">
        <v>0</v>
      </c>
      <c r="AC246" s="22">
        <v>1522919</v>
      </c>
      <c r="AD246" s="22">
        <v>41021</v>
      </c>
      <c r="AE246" s="22">
        <v>121203</v>
      </c>
      <c r="AF246" s="22">
        <v>0</v>
      </c>
      <c r="AG246" s="22">
        <v>116777</v>
      </c>
      <c r="AH246" s="22">
        <v>33604</v>
      </c>
      <c r="AI246" s="22">
        <v>1835524</v>
      </c>
      <c r="AJ246" s="22">
        <v>3912167</v>
      </c>
      <c r="AK246" s="22">
        <v>0</v>
      </c>
      <c r="AL246" s="22">
        <v>3912167</v>
      </c>
    </row>
    <row r="247" spans="1:3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1578728</v>
      </c>
      <c r="F247" s="22">
        <v>0</v>
      </c>
      <c r="G247" s="22">
        <v>4473189</v>
      </c>
      <c r="H247" s="22">
        <v>5877738</v>
      </c>
      <c r="I247" s="22">
        <v>822468</v>
      </c>
      <c r="J247" s="22">
        <v>0</v>
      </c>
      <c r="K247" s="22">
        <v>240964</v>
      </c>
      <c r="L247" s="22">
        <v>0</v>
      </c>
      <c r="M247" s="22">
        <v>12993087</v>
      </c>
      <c r="N247" s="22">
        <v>0</v>
      </c>
      <c r="O247" s="22">
        <v>1863314</v>
      </c>
      <c r="P247" s="22">
        <v>278837</v>
      </c>
      <c r="Q247" s="22">
        <v>826895</v>
      </c>
      <c r="R247" s="22">
        <v>539335</v>
      </c>
      <c r="S247" s="22">
        <v>85121</v>
      </c>
      <c r="T247" s="22">
        <v>16586589</v>
      </c>
      <c r="U247" s="22">
        <v>871807</v>
      </c>
      <c r="V247" s="22">
        <v>0</v>
      </c>
      <c r="W247" s="22">
        <v>1336443</v>
      </c>
      <c r="X247" s="22">
        <v>1477921</v>
      </c>
      <c r="Y247" s="22">
        <v>416780</v>
      </c>
      <c r="Z247" s="22">
        <v>0</v>
      </c>
      <c r="AA247" s="22">
        <v>4819</v>
      </c>
      <c r="AB247" s="22">
        <v>0</v>
      </c>
      <c r="AC247" s="22">
        <v>4107770</v>
      </c>
      <c r="AD247" s="22">
        <v>761850</v>
      </c>
      <c r="AE247" s="22">
        <v>107297</v>
      </c>
      <c r="AF247" s="22">
        <v>0</v>
      </c>
      <c r="AG247" s="22">
        <v>364830</v>
      </c>
      <c r="AH247" s="22">
        <v>51904</v>
      </c>
      <c r="AI247" s="22">
        <v>5393651</v>
      </c>
      <c r="AJ247" s="22">
        <v>11192938</v>
      </c>
      <c r="AK247" s="22">
        <v>522227</v>
      </c>
      <c r="AL247" s="22">
        <v>10670711</v>
      </c>
    </row>
    <row r="248" spans="1:3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1217660</v>
      </c>
      <c r="F248" s="22">
        <v>0</v>
      </c>
      <c r="G248" s="22">
        <v>2743365</v>
      </c>
      <c r="H248" s="22">
        <v>986819</v>
      </c>
      <c r="I248" s="22">
        <v>0</v>
      </c>
      <c r="J248" s="22">
        <v>0</v>
      </c>
      <c r="K248" s="22">
        <v>0</v>
      </c>
      <c r="L248" s="22">
        <v>0</v>
      </c>
      <c r="M248" s="22">
        <v>4947844</v>
      </c>
      <c r="N248" s="22">
        <v>0</v>
      </c>
      <c r="O248" s="22">
        <v>277047</v>
      </c>
      <c r="P248" s="22">
        <v>440881</v>
      </c>
      <c r="Q248" s="22">
        <v>37010</v>
      </c>
      <c r="R248" s="22">
        <v>26000</v>
      </c>
      <c r="S248" s="22">
        <v>184054</v>
      </c>
      <c r="T248" s="22">
        <v>5912836</v>
      </c>
      <c r="U248" s="22">
        <v>862686</v>
      </c>
      <c r="V248" s="22">
        <v>0</v>
      </c>
      <c r="W248" s="22">
        <v>895371</v>
      </c>
      <c r="X248" s="22">
        <v>408501</v>
      </c>
      <c r="Y248" s="22">
        <v>0</v>
      </c>
      <c r="Z248" s="22">
        <v>0</v>
      </c>
      <c r="AA248" s="22">
        <v>0</v>
      </c>
      <c r="AB248" s="22">
        <v>0</v>
      </c>
      <c r="AC248" s="22">
        <v>2166558</v>
      </c>
      <c r="AD248" s="22">
        <v>139106</v>
      </c>
      <c r="AE248" s="22">
        <v>326738</v>
      </c>
      <c r="AF248" s="22">
        <v>0</v>
      </c>
      <c r="AG248" s="22">
        <v>2860</v>
      </c>
      <c r="AH248" s="22">
        <v>161825</v>
      </c>
      <c r="AI248" s="22">
        <v>2797087</v>
      </c>
      <c r="AJ248" s="22">
        <v>3115749</v>
      </c>
      <c r="AK248" s="22">
        <v>9972</v>
      </c>
      <c r="AL248" s="22">
        <v>3105777</v>
      </c>
    </row>
    <row r="249" spans="1:3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5902896</v>
      </c>
      <c r="F249" s="22">
        <v>0</v>
      </c>
      <c r="G249" s="22">
        <v>2115688</v>
      </c>
      <c r="H249" s="22">
        <v>2877963</v>
      </c>
      <c r="I249" s="22">
        <v>216691</v>
      </c>
      <c r="J249" s="22">
        <v>0</v>
      </c>
      <c r="K249" s="22">
        <v>0</v>
      </c>
      <c r="L249" s="22">
        <v>0</v>
      </c>
      <c r="M249" s="22">
        <v>11113238</v>
      </c>
      <c r="N249" s="22">
        <v>0</v>
      </c>
      <c r="O249" s="22">
        <v>6346113</v>
      </c>
      <c r="P249" s="22">
        <v>1480381</v>
      </c>
      <c r="Q249" s="22">
        <v>420874</v>
      </c>
      <c r="R249" s="22">
        <v>931437</v>
      </c>
      <c r="S249" s="22">
        <v>159046</v>
      </c>
      <c r="T249" s="22">
        <v>20451089</v>
      </c>
      <c r="U249" s="22">
        <v>2937086</v>
      </c>
      <c r="V249" s="22">
        <v>0</v>
      </c>
      <c r="W249" s="22">
        <v>967738</v>
      </c>
      <c r="X249" s="22">
        <v>1545679</v>
      </c>
      <c r="Y249" s="22">
        <v>108479</v>
      </c>
      <c r="Z249" s="22">
        <v>0</v>
      </c>
      <c r="AA249" s="22">
        <v>0</v>
      </c>
      <c r="AB249" s="22">
        <v>0</v>
      </c>
      <c r="AC249" s="22">
        <v>5558982</v>
      </c>
      <c r="AD249" s="22">
        <v>3916131</v>
      </c>
      <c r="AE249" s="22">
        <v>951554</v>
      </c>
      <c r="AF249" s="22">
        <v>0</v>
      </c>
      <c r="AG249" s="22">
        <v>321451</v>
      </c>
      <c r="AH249" s="22">
        <v>118370</v>
      </c>
      <c r="AI249" s="22">
        <v>10866488</v>
      </c>
      <c r="AJ249" s="22">
        <v>9584601</v>
      </c>
      <c r="AK249" s="22">
        <v>410361</v>
      </c>
      <c r="AL249" s="22">
        <v>9174240</v>
      </c>
    </row>
    <row r="250" spans="1:3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5468421</v>
      </c>
      <c r="F250" s="22">
        <v>0</v>
      </c>
      <c r="G250" s="22">
        <v>1374764</v>
      </c>
      <c r="H250" s="22">
        <v>4851414</v>
      </c>
      <c r="I250" s="22">
        <v>1780894</v>
      </c>
      <c r="J250" s="22">
        <v>0</v>
      </c>
      <c r="K250" s="22">
        <v>0</v>
      </c>
      <c r="L250" s="22">
        <v>0</v>
      </c>
      <c r="M250" s="22">
        <v>13475493</v>
      </c>
      <c r="N250" s="22">
        <v>8540</v>
      </c>
      <c r="O250" s="22">
        <v>2791833</v>
      </c>
      <c r="P250" s="22">
        <v>251946</v>
      </c>
      <c r="Q250" s="22">
        <v>369504</v>
      </c>
      <c r="R250" s="22">
        <v>256321</v>
      </c>
      <c r="S250" s="22">
        <v>436541</v>
      </c>
      <c r="T250" s="22">
        <v>17590178</v>
      </c>
      <c r="U250" s="22">
        <v>3433673</v>
      </c>
      <c r="V250" s="22">
        <v>0</v>
      </c>
      <c r="W250" s="22">
        <v>744216</v>
      </c>
      <c r="X250" s="22">
        <v>1437247</v>
      </c>
      <c r="Y250" s="22">
        <v>175428</v>
      </c>
      <c r="Z250" s="22">
        <v>0</v>
      </c>
      <c r="AA250" s="22">
        <v>0</v>
      </c>
      <c r="AB250" s="22">
        <v>0</v>
      </c>
      <c r="AC250" s="22">
        <v>5790564</v>
      </c>
      <c r="AD250" s="22">
        <v>1051944</v>
      </c>
      <c r="AE250" s="22">
        <v>131763</v>
      </c>
      <c r="AF250" s="22">
        <v>0</v>
      </c>
      <c r="AG250" s="22">
        <v>84672</v>
      </c>
      <c r="AH250" s="22">
        <v>316091</v>
      </c>
      <c r="AI250" s="22">
        <v>7375034</v>
      </c>
      <c r="AJ250" s="22">
        <v>10215144</v>
      </c>
      <c r="AK250" s="22">
        <v>924499</v>
      </c>
      <c r="AL250" s="22">
        <v>9290645</v>
      </c>
    </row>
    <row r="251" spans="1:3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1421224</v>
      </c>
      <c r="F251" s="22">
        <v>0</v>
      </c>
      <c r="G251" s="22">
        <v>2278012</v>
      </c>
      <c r="H251" s="22">
        <v>780748</v>
      </c>
      <c r="I251" s="22">
        <v>0</v>
      </c>
      <c r="J251" s="22">
        <v>0</v>
      </c>
      <c r="K251" s="22">
        <v>0</v>
      </c>
      <c r="L251" s="22">
        <v>0</v>
      </c>
      <c r="M251" s="22">
        <v>4479984</v>
      </c>
      <c r="N251" s="22">
        <v>0</v>
      </c>
      <c r="O251" s="22">
        <v>294846</v>
      </c>
      <c r="P251" s="22">
        <v>122044</v>
      </c>
      <c r="Q251" s="22">
        <v>66089</v>
      </c>
      <c r="R251" s="22">
        <v>4585</v>
      </c>
      <c r="S251" s="22">
        <v>0</v>
      </c>
      <c r="T251" s="22">
        <v>4967548</v>
      </c>
      <c r="U251" s="22">
        <v>560740</v>
      </c>
      <c r="V251" s="22">
        <v>0</v>
      </c>
      <c r="W251" s="22">
        <v>962226</v>
      </c>
      <c r="X251" s="22">
        <v>359264</v>
      </c>
      <c r="Y251" s="22">
        <v>0</v>
      </c>
      <c r="Z251" s="22">
        <v>0</v>
      </c>
      <c r="AA251" s="22">
        <v>0</v>
      </c>
      <c r="AB251" s="22">
        <v>0</v>
      </c>
      <c r="AC251" s="22">
        <v>1882230</v>
      </c>
      <c r="AD251" s="22">
        <v>76963</v>
      </c>
      <c r="AE251" s="22">
        <v>57982</v>
      </c>
      <c r="AF251" s="22">
        <v>0</v>
      </c>
      <c r="AG251" s="22">
        <v>4433</v>
      </c>
      <c r="AH251" s="22">
        <v>0</v>
      </c>
      <c r="AI251" s="22">
        <v>2021608</v>
      </c>
      <c r="AJ251" s="22">
        <v>2945940</v>
      </c>
      <c r="AK251" s="22">
        <v>125632</v>
      </c>
      <c r="AL251" s="22">
        <v>2820308</v>
      </c>
    </row>
    <row r="252" spans="1:3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1668116</v>
      </c>
      <c r="F252" s="22">
        <v>0</v>
      </c>
      <c r="G252" s="22">
        <v>2804898</v>
      </c>
      <c r="H252" s="22">
        <v>1841661</v>
      </c>
      <c r="I252" s="22">
        <v>0</v>
      </c>
      <c r="J252" s="22">
        <v>0</v>
      </c>
      <c r="K252" s="22">
        <v>0</v>
      </c>
      <c r="L252" s="22">
        <v>0</v>
      </c>
      <c r="M252" s="22">
        <v>6314675</v>
      </c>
      <c r="N252" s="22">
        <v>0</v>
      </c>
      <c r="O252" s="22">
        <v>138608</v>
      </c>
      <c r="P252" s="22">
        <v>145627</v>
      </c>
      <c r="Q252" s="22">
        <v>62039</v>
      </c>
      <c r="R252" s="22">
        <v>58317</v>
      </c>
      <c r="S252" s="22">
        <v>479939</v>
      </c>
      <c r="T252" s="22">
        <v>7199205</v>
      </c>
      <c r="U252" s="22">
        <v>1100858</v>
      </c>
      <c r="V252" s="22">
        <v>0</v>
      </c>
      <c r="W252" s="22">
        <v>721489</v>
      </c>
      <c r="X252" s="22">
        <v>559542</v>
      </c>
      <c r="Y252" s="22">
        <v>0</v>
      </c>
      <c r="Z252" s="22">
        <v>0</v>
      </c>
      <c r="AA252" s="22">
        <v>0</v>
      </c>
      <c r="AB252" s="22">
        <v>0</v>
      </c>
      <c r="AC252" s="22">
        <v>2381889</v>
      </c>
      <c r="AD252" s="22">
        <v>81369</v>
      </c>
      <c r="AE252" s="22">
        <v>133545</v>
      </c>
      <c r="AF252" s="22">
        <v>0</v>
      </c>
      <c r="AG252" s="22">
        <v>23664</v>
      </c>
      <c r="AH252" s="22">
        <v>189664</v>
      </c>
      <c r="AI252" s="22">
        <v>2810131</v>
      </c>
      <c r="AJ252" s="22">
        <v>4389074</v>
      </c>
      <c r="AK252" s="22">
        <v>0</v>
      </c>
      <c r="AL252" s="22">
        <v>4389074</v>
      </c>
    </row>
    <row r="253" spans="1:3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1525814</v>
      </c>
      <c r="F253" s="22">
        <v>0</v>
      </c>
      <c r="G253" s="22">
        <v>2937395</v>
      </c>
      <c r="H253" s="22">
        <v>537581</v>
      </c>
      <c r="I253" s="22">
        <v>0</v>
      </c>
      <c r="J253" s="22">
        <v>0</v>
      </c>
      <c r="K253" s="22">
        <v>0</v>
      </c>
      <c r="L253" s="22">
        <v>0</v>
      </c>
      <c r="M253" s="22">
        <v>5000790</v>
      </c>
      <c r="N253" s="22">
        <v>0</v>
      </c>
      <c r="O253" s="22">
        <v>95553</v>
      </c>
      <c r="P253" s="22">
        <v>372906</v>
      </c>
      <c r="Q253" s="22">
        <v>453997</v>
      </c>
      <c r="R253" s="22">
        <v>112932</v>
      </c>
      <c r="S253" s="22">
        <v>574309</v>
      </c>
      <c r="T253" s="22">
        <v>6610487</v>
      </c>
      <c r="U253" s="22">
        <v>552444</v>
      </c>
      <c r="V253" s="22">
        <v>0</v>
      </c>
      <c r="W253" s="22">
        <v>850473</v>
      </c>
      <c r="X253" s="22">
        <v>350804</v>
      </c>
      <c r="Y253" s="22">
        <v>0</v>
      </c>
      <c r="Z253" s="22">
        <v>0</v>
      </c>
      <c r="AA253" s="22">
        <v>0</v>
      </c>
      <c r="AB253" s="22">
        <v>0</v>
      </c>
      <c r="AC253" s="22">
        <v>1753721</v>
      </c>
      <c r="AD253" s="22">
        <v>63899</v>
      </c>
      <c r="AE253" s="22">
        <v>248142</v>
      </c>
      <c r="AF253" s="22">
        <v>0</v>
      </c>
      <c r="AG253" s="22">
        <v>67693</v>
      </c>
      <c r="AH253" s="22">
        <v>340217</v>
      </c>
      <c r="AI253" s="22">
        <v>2473672</v>
      </c>
      <c r="AJ253" s="22">
        <v>4136815</v>
      </c>
      <c r="AK253" s="22">
        <v>115343</v>
      </c>
      <c r="AL253" s="22">
        <v>4021472</v>
      </c>
    </row>
    <row r="254" spans="1:3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1102852</v>
      </c>
      <c r="F254" s="22">
        <v>0</v>
      </c>
      <c r="G254" s="22">
        <v>2004843</v>
      </c>
      <c r="H254" s="22">
        <v>462706</v>
      </c>
      <c r="I254" s="22">
        <v>0</v>
      </c>
      <c r="J254" s="22">
        <v>0</v>
      </c>
      <c r="K254" s="22">
        <v>0</v>
      </c>
      <c r="L254" s="22">
        <v>0</v>
      </c>
      <c r="M254" s="22">
        <v>3570401</v>
      </c>
      <c r="N254" s="22">
        <v>0</v>
      </c>
      <c r="O254" s="22">
        <v>2529889</v>
      </c>
      <c r="P254" s="22">
        <v>216755</v>
      </c>
      <c r="Q254" s="22">
        <v>101098</v>
      </c>
      <c r="R254" s="22">
        <v>0</v>
      </c>
      <c r="S254" s="22">
        <v>408521</v>
      </c>
      <c r="T254" s="22">
        <v>6826664</v>
      </c>
      <c r="U254" s="22">
        <v>653003</v>
      </c>
      <c r="V254" s="22">
        <v>0</v>
      </c>
      <c r="W254" s="22">
        <v>1019141</v>
      </c>
      <c r="X254" s="22">
        <v>0</v>
      </c>
      <c r="Y254" s="22">
        <v>442438</v>
      </c>
      <c r="Z254" s="22">
        <v>0</v>
      </c>
      <c r="AA254" s="22">
        <v>0</v>
      </c>
      <c r="AB254" s="22">
        <v>0</v>
      </c>
      <c r="AC254" s="22">
        <v>2114582</v>
      </c>
      <c r="AD254" s="22">
        <v>294929</v>
      </c>
      <c r="AE254" s="22">
        <v>180279</v>
      </c>
      <c r="AF254" s="22">
        <v>0</v>
      </c>
      <c r="AG254" s="22">
        <v>0</v>
      </c>
      <c r="AH254" s="22">
        <v>325062</v>
      </c>
      <c r="AI254" s="22">
        <v>2914852</v>
      </c>
      <c r="AJ254" s="22">
        <v>3911812</v>
      </c>
      <c r="AK254" s="22">
        <v>266113</v>
      </c>
      <c r="AL254" s="22">
        <v>3645699</v>
      </c>
    </row>
    <row r="255" spans="1:3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6091150</v>
      </c>
      <c r="F255" s="22">
        <v>0</v>
      </c>
      <c r="G255" s="22">
        <v>13368717</v>
      </c>
      <c r="H255" s="22">
        <v>760633</v>
      </c>
      <c r="I255" s="22">
        <v>0</v>
      </c>
      <c r="J255" s="22">
        <v>0</v>
      </c>
      <c r="K255" s="22">
        <v>0</v>
      </c>
      <c r="L255" s="22">
        <v>0</v>
      </c>
      <c r="M255" s="22">
        <v>20220500</v>
      </c>
      <c r="N255" s="22">
        <v>36047</v>
      </c>
      <c r="O255" s="22">
        <v>1529494</v>
      </c>
      <c r="P255" s="22">
        <v>1160734</v>
      </c>
      <c r="Q255" s="22">
        <v>545231</v>
      </c>
      <c r="R255" s="22">
        <v>2292585</v>
      </c>
      <c r="S255" s="22">
        <v>324420</v>
      </c>
      <c r="T255" s="22">
        <v>26109011</v>
      </c>
      <c r="U255" s="22">
        <v>2622558</v>
      </c>
      <c r="V255" s="22">
        <v>245233</v>
      </c>
      <c r="W255" s="22">
        <v>2407764</v>
      </c>
      <c r="X255" s="22">
        <v>535550</v>
      </c>
      <c r="Y255" s="22">
        <v>0</v>
      </c>
      <c r="Z255" s="22">
        <v>0</v>
      </c>
      <c r="AA255" s="22">
        <v>0</v>
      </c>
      <c r="AB255" s="22">
        <v>0</v>
      </c>
      <c r="AC255" s="22">
        <v>5811105</v>
      </c>
      <c r="AD255" s="22">
        <v>496669</v>
      </c>
      <c r="AE255" s="22">
        <v>745077</v>
      </c>
      <c r="AF255" s="22">
        <v>0</v>
      </c>
      <c r="AG255" s="22">
        <v>2076317</v>
      </c>
      <c r="AH255" s="22">
        <v>234510</v>
      </c>
      <c r="AI255" s="22">
        <v>9363678</v>
      </c>
      <c r="AJ255" s="22">
        <v>16745333</v>
      </c>
      <c r="AK255" s="22">
        <v>1425336</v>
      </c>
      <c r="AL255" s="22">
        <v>15319997</v>
      </c>
    </row>
    <row r="256" spans="1:3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1413904</v>
      </c>
      <c r="F256" s="22">
        <v>0</v>
      </c>
      <c r="G256" s="22">
        <v>4435578</v>
      </c>
      <c r="H256" s="22">
        <v>6108976</v>
      </c>
      <c r="I256" s="22">
        <v>0</v>
      </c>
      <c r="J256" s="22">
        <v>0</v>
      </c>
      <c r="K256" s="22">
        <v>0</v>
      </c>
      <c r="L256" s="22">
        <v>0</v>
      </c>
      <c r="M256" s="22">
        <v>11958458</v>
      </c>
      <c r="N256" s="22">
        <v>0</v>
      </c>
      <c r="O256" s="22">
        <v>270878</v>
      </c>
      <c r="P256" s="22">
        <v>287704</v>
      </c>
      <c r="Q256" s="22">
        <v>64072</v>
      </c>
      <c r="R256" s="22">
        <v>7223</v>
      </c>
      <c r="S256" s="22">
        <v>224961</v>
      </c>
      <c r="T256" s="22">
        <v>12813296</v>
      </c>
      <c r="U256" s="22">
        <v>854289</v>
      </c>
      <c r="V256" s="22">
        <v>0</v>
      </c>
      <c r="W256" s="22">
        <v>846630</v>
      </c>
      <c r="X256" s="22">
        <v>5528533</v>
      </c>
      <c r="Y256" s="22">
        <v>0</v>
      </c>
      <c r="Z256" s="22">
        <v>0</v>
      </c>
      <c r="AA256" s="22">
        <v>0</v>
      </c>
      <c r="AB256" s="22">
        <v>0</v>
      </c>
      <c r="AC256" s="22">
        <v>7229452</v>
      </c>
      <c r="AD256" s="22">
        <v>81212</v>
      </c>
      <c r="AE256" s="22">
        <v>173751</v>
      </c>
      <c r="AF256" s="22">
        <v>0</v>
      </c>
      <c r="AG256" s="22">
        <v>1300</v>
      </c>
      <c r="AH256" s="22">
        <v>28349</v>
      </c>
      <c r="AI256" s="22">
        <v>7514064</v>
      </c>
      <c r="AJ256" s="22">
        <v>5299232</v>
      </c>
      <c r="AK256" s="22">
        <v>0</v>
      </c>
      <c r="AL256" s="22">
        <v>5299232</v>
      </c>
    </row>
    <row r="257" spans="1:3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2101525</v>
      </c>
      <c r="F257" s="22">
        <v>0</v>
      </c>
      <c r="G257" s="22">
        <v>38768215</v>
      </c>
      <c r="H257" s="22">
        <v>881973</v>
      </c>
      <c r="I257" s="22">
        <v>230610</v>
      </c>
      <c r="J257" s="22">
        <v>0</v>
      </c>
      <c r="K257" s="22">
        <v>0</v>
      </c>
      <c r="L257" s="22">
        <v>0</v>
      </c>
      <c r="M257" s="22">
        <v>41982323</v>
      </c>
      <c r="N257" s="22">
        <v>0</v>
      </c>
      <c r="O257" s="22">
        <v>689275</v>
      </c>
      <c r="P257" s="22">
        <v>803897</v>
      </c>
      <c r="Q257" s="22">
        <v>80696</v>
      </c>
      <c r="R257" s="22">
        <v>0</v>
      </c>
      <c r="S257" s="22">
        <v>982102</v>
      </c>
      <c r="T257" s="22">
        <v>44538293</v>
      </c>
      <c r="U257" s="22">
        <v>1210801</v>
      </c>
      <c r="V257" s="22">
        <v>0</v>
      </c>
      <c r="W257" s="22">
        <v>4550604</v>
      </c>
      <c r="X257" s="22">
        <v>344928</v>
      </c>
      <c r="Y257" s="22">
        <v>230610</v>
      </c>
      <c r="Z257" s="22">
        <v>0</v>
      </c>
      <c r="AA257" s="22">
        <v>0</v>
      </c>
      <c r="AB257" s="22">
        <v>0</v>
      </c>
      <c r="AC257" s="22">
        <v>6336943</v>
      </c>
      <c r="AD257" s="22">
        <v>263715</v>
      </c>
      <c r="AE257" s="22">
        <v>580102</v>
      </c>
      <c r="AF257" s="22">
        <v>0</v>
      </c>
      <c r="AG257" s="22">
        <v>0</v>
      </c>
      <c r="AH257" s="22">
        <v>631094</v>
      </c>
      <c r="AI257" s="22">
        <v>7811854</v>
      </c>
      <c r="AJ257" s="22">
        <v>36726439</v>
      </c>
      <c r="AK257" s="22">
        <v>475982</v>
      </c>
      <c r="AL257" s="22">
        <v>36250457</v>
      </c>
    </row>
    <row r="258" spans="1:3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1470259</v>
      </c>
      <c r="F258" s="22">
        <v>0</v>
      </c>
      <c r="G258" s="22">
        <v>995161</v>
      </c>
      <c r="H258" s="22">
        <v>1076817</v>
      </c>
      <c r="I258" s="22">
        <v>0</v>
      </c>
      <c r="J258" s="22">
        <v>0</v>
      </c>
      <c r="K258" s="22">
        <v>0</v>
      </c>
      <c r="L258" s="22">
        <v>0</v>
      </c>
      <c r="M258" s="22">
        <v>3542237</v>
      </c>
      <c r="N258" s="22">
        <v>0</v>
      </c>
      <c r="O258" s="22">
        <v>1581700</v>
      </c>
      <c r="P258" s="22">
        <v>157188</v>
      </c>
      <c r="Q258" s="22">
        <v>66505</v>
      </c>
      <c r="R258" s="22">
        <v>71956</v>
      </c>
      <c r="S258" s="22">
        <v>52846</v>
      </c>
      <c r="T258" s="22">
        <v>5472432</v>
      </c>
      <c r="U258" s="22">
        <v>892775</v>
      </c>
      <c r="V258" s="22">
        <v>0</v>
      </c>
      <c r="W258" s="22">
        <v>461017</v>
      </c>
      <c r="X258" s="22">
        <v>796239</v>
      </c>
      <c r="Y258" s="22">
        <v>0</v>
      </c>
      <c r="Z258" s="22">
        <v>0</v>
      </c>
      <c r="AA258" s="22">
        <v>0</v>
      </c>
      <c r="AB258" s="22">
        <v>0</v>
      </c>
      <c r="AC258" s="22">
        <v>2150031</v>
      </c>
      <c r="AD258" s="22">
        <v>550297</v>
      </c>
      <c r="AE258" s="22">
        <v>137439</v>
      </c>
      <c r="AF258" s="22">
        <v>0</v>
      </c>
      <c r="AG258" s="22">
        <v>32498</v>
      </c>
      <c r="AH258" s="22">
        <v>31395</v>
      </c>
      <c r="AI258" s="22">
        <v>2901660</v>
      </c>
      <c r="AJ258" s="22">
        <v>2570772</v>
      </c>
      <c r="AK258" s="22">
        <v>0</v>
      </c>
      <c r="AL258" s="22">
        <v>2570772</v>
      </c>
    </row>
    <row r="259" spans="1:3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2811280</v>
      </c>
      <c r="F259" s="22">
        <v>0</v>
      </c>
      <c r="G259" s="22">
        <v>2564408</v>
      </c>
      <c r="H259" s="22">
        <v>1518733</v>
      </c>
      <c r="I259" s="22">
        <v>1086187</v>
      </c>
      <c r="J259" s="22">
        <v>0</v>
      </c>
      <c r="K259" s="22">
        <v>0</v>
      </c>
      <c r="L259" s="22">
        <v>0</v>
      </c>
      <c r="M259" s="22">
        <v>7980608</v>
      </c>
      <c r="N259" s="22">
        <v>0</v>
      </c>
      <c r="O259" s="22">
        <v>206101</v>
      </c>
      <c r="P259" s="22">
        <v>326412</v>
      </c>
      <c r="Q259" s="22">
        <v>191045</v>
      </c>
      <c r="R259" s="22">
        <v>345058</v>
      </c>
      <c r="S259" s="22">
        <v>299999</v>
      </c>
      <c r="T259" s="22">
        <v>9349223</v>
      </c>
      <c r="U259" s="22">
        <v>1222876</v>
      </c>
      <c r="V259" s="22">
        <v>0</v>
      </c>
      <c r="W259" s="22">
        <v>887862</v>
      </c>
      <c r="X259" s="22">
        <v>408793</v>
      </c>
      <c r="Y259" s="22">
        <v>86898</v>
      </c>
      <c r="Z259" s="22">
        <v>0</v>
      </c>
      <c r="AA259" s="22">
        <v>0</v>
      </c>
      <c r="AB259" s="22">
        <v>0</v>
      </c>
      <c r="AC259" s="22">
        <v>2606429</v>
      </c>
      <c r="AD259" s="22">
        <v>79705</v>
      </c>
      <c r="AE259" s="22">
        <v>184222</v>
      </c>
      <c r="AF259" s="22">
        <v>0</v>
      </c>
      <c r="AG259" s="22">
        <v>142254</v>
      </c>
      <c r="AH259" s="22">
        <v>228658</v>
      </c>
      <c r="AI259" s="22">
        <v>3241268</v>
      </c>
      <c r="AJ259" s="22">
        <v>6107955</v>
      </c>
      <c r="AK259" s="22">
        <v>38468</v>
      </c>
      <c r="AL259" s="22">
        <v>6069487</v>
      </c>
    </row>
    <row r="260" spans="1:3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5793213</v>
      </c>
      <c r="F260" s="22">
        <v>0</v>
      </c>
      <c r="G260" s="22">
        <v>5201200</v>
      </c>
      <c r="H260" s="22">
        <v>2711097</v>
      </c>
      <c r="I260" s="22">
        <v>0</v>
      </c>
      <c r="J260" s="22">
        <v>0</v>
      </c>
      <c r="K260" s="22">
        <v>0</v>
      </c>
      <c r="L260" s="22">
        <v>0</v>
      </c>
      <c r="M260" s="22">
        <v>13705510</v>
      </c>
      <c r="N260" s="22">
        <v>0</v>
      </c>
      <c r="O260" s="22">
        <v>6632647</v>
      </c>
      <c r="P260" s="22">
        <v>593755</v>
      </c>
      <c r="Q260" s="22">
        <v>294203</v>
      </c>
      <c r="R260" s="22">
        <v>1826828</v>
      </c>
      <c r="S260" s="22">
        <v>300822</v>
      </c>
      <c r="T260" s="22">
        <v>23353765</v>
      </c>
      <c r="U260" s="22">
        <v>2470332</v>
      </c>
      <c r="V260" s="22">
        <v>0</v>
      </c>
      <c r="W260" s="22">
        <v>1430489</v>
      </c>
      <c r="X260" s="22">
        <v>1099788</v>
      </c>
      <c r="Y260" s="22">
        <v>0</v>
      </c>
      <c r="Z260" s="22">
        <v>0</v>
      </c>
      <c r="AA260" s="22">
        <v>0</v>
      </c>
      <c r="AB260" s="22">
        <v>0</v>
      </c>
      <c r="AC260" s="22">
        <v>5000609</v>
      </c>
      <c r="AD260" s="22">
        <v>4475928</v>
      </c>
      <c r="AE260" s="22">
        <v>316121</v>
      </c>
      <c r="AF260" s="22">
        <v>0</v>
      </c>
      <c r="AG260" s="22">
        <v>1425871</v>
      </c>
      <c r="AH260" s="22">
        <v>229361</v>
      </c>
      <c r="AI260" s="22">
        <v>11447890</v>
      </c>
      <c r="AJ260" s="22">
        <v>11905875</v>
      </c>
      <c r="AK260" s="22">
        <v>1173428</v>
      </c>
      <c r="AL260" s="22">
        <v>10732447</v>
      </c>
    </row>
    <row r="261" spans="1:3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6609812</v>
      </c>
      <c r="F261" s="22">
        <v>0</v>
      </c>
      <c r="G261" s="22">
        <v>0</v>
      </c>
      <c r="H261" s="22">
        <v>2345992</v>
      </c>
      <c r="I261" s="22">
        <v>0</v>
      </c>
      <c r="J261" s="22">
        <v>0</v>
      </c>
      <c r="K261" s="22">
        <v>312153</v>
      </c>
      <c r="L261" s="22">
        <v>0</v>
      </c>
      <c r="M261" s="22">
        <v>9267957</v>
      </c>
      <c r="N261" s="22">
        <v>0</v>
      </c>
      <c r="O261" s="22">
        <v>1877632</v>
      </c>
      <c r="P261" s="22">
        <v>705430</v>
      </c>
      <c r="Q261" s="22">
        <v>510605</v>
      </c>
      <c r="R261" s="22">
        <v>466943</v>
      </c>
      <c r="S261" s="22">
        <v>38718</v>
      </c>
      <c r="T261" s="22">
        <v>12867285</v>
      </c>
      <c r="U261" s="22">
        <v>0</v>
      </c>
      <c r="V261" s="22">
        <v>3849387</v>
      </c>
      <c r="W261" s="22">
        <v>0</v>
      </c>
      <c r="X261" s="22">
        <v>1113125</v>
      </c>
      <c r="Y261" s="22">
        <v>0</v>
      </c>
      <c r="Z261" s="22">
        <v>0</v>
      </c>
      <c r="AA261" s="22">
        <v>20810</v>
      </c>
      <c r="AB261" s="22">
        <v>0</v>
      </c>
      <c r="AC261" s="22">
        <v>4983322</v>
      </c>
      <c r="AD261" s="22">
        <v>887131</v>
      </c>
      <c r="AE261" s="22">
        <v>304053</v>
      </c>
      <c r="AF261" s="22">
        <v>0</v>
      </c>
      <c r="AG261" s="22">
        <v>300316</v>
      </c>
      <c r="AH261" s="22">
        <v>38720</v>
      </c>
      <c r="AI261" s="22">
        <v>6513542</v>
      </c>
      <c r="AJ261" s="22">
        <v>6353743</v>
      </c>
      <c r="AK261" s="22">
        <v>0</v>
      </c>
      <c r="AL261" s="22">
        <v>6353743</v>
      </c>
    </row>
    <row r="262" spans="1:3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2890315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2890315</v>
      </c>
      <c r="N262" s="22">
        <v>0</v>
      </c>
      <c r="O262" s="22">
        <v>791707</v>
      </c>
      <c r="P262" s="22">
        <v>297914</v>
      </c>
      <c r="Q262" s="22">
        <v>1329022</v>
      </c>
      <c r="R262" s="22">
        <v>697230</v>
      </c>
      <c r="S262" s="22">
        <v>80926</v>
      </c>
      <c r="T262" s="22">
        <v>6087114</v>
      </c>
      <c r="U262" s="22">
        <v>1514235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1514235</v>
      </c>
      <c r="AD262" s="22">
        <v>233906</v>
      </c>
      <c r="AE262" s="22">
        <v>192378</v>
      </c>
      <c r="AF262" s="22">
        <v>0</v>
      </c>
      <c r="AG262" s="22">
        <v>183993</v>
      </c>
      <c r="AH262" s="22">
        <v>56226</v>
      </c>
      <c r="AI262" s="22">
        <v>2180738</v>
      </c>
      <c r="AJ262" s="22">
        <v>3906376</v>
      </c>
      <c r="AK262" s="22">
        <v>0</v>
      </c>
      <c r="AL262" s="22">
        <v>3906376</v>
      </c>
    </row>
    <row r="263" spans="1:3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3294000</v>
      </c>
      <c r="F263" s="22">
        <v>0</v>
      </c>
      <c r="G263" s="22">
        <v>1781712</v>
      </c>
      <c r="H263" s="22">
        <v>2202005</v>
      </c>
      <c r="I263" s="22">
        <v>0</v>
      </c>
      <c r="J263" s="22">
        <v>0</v>
      </c>
      <c r="K263" s="22">
        <v>0</v>
      </c>
      <c r="L263" s="22">
        <v>0</v>
      </c>
      <c r="M263" s="22">
        <v>7277717</v>
      </c>
      <c r="N263" s="22">
        <v>0</v>
      </c>
      <c r="O263" s="22">
        <v>2329900</v>
      </c>
      <c r="P263" s="22">
        <v>446566</v>
      </c>
      <c r="Q263" s="22">
        <v>733602</v>
      </c>
      <c r="R263" s="22">
        <v>364842</v>
      </c>
      <c r="S263" s="22">
        <v>858085</v>
      </c>
      <c r="T263" s="22">
        <v>12010712</v>
      </c>
      <c r="U263" s="22">
        <v>1475763</v>
      </c>
      <c r="V263" s="22">
        <v>0</v>
      </c>
      <c r="W263" s="22">
        <v>416210</v>
      </c>
      <c r="X263" s="22">
        <v>681827</v>
      </c>
      <c r="Y263" s="22">
        <v>0</v>
      </c>
      <c r="Z263" s="22">
        <v>0</v>
      </c>
      <c r="AA263" s="22">
        <v>0</v>
      </c>
      <c r="AB263" s="22">
        <v>0</v>
      </c>
      <c r="AC263" s="22">
        <v>2573800</v>
      </c>
      <c r="AD263" s="22">
        <v>1419175</v>
      </c>
      <c r="AE263" s="22">
        <v>227332</v>
      </c>
      <c r="AF263" s="22">
        <v>0</v>
      </c>
      <c r="AG263" s="22">
        <v>94839</v>
      </c>
      <c r="AH263" s="22">
        <v>400768</v>
      </c>
      <c r="AI263" s="22">
        <v>4715914</v>
      </c>
      <c r="AJ263" s="22">
        <v>7294798</v>
      </c>
      <c r="AK263" s="22">
        <v>526612</v>
      </c>
      <c r="AL263" s="22">
        <v>6768186</v>
      </c>
    </row>
    <row r="264" spans="1:3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9292492</v>
      </c>
      <c r="F264" s="22">
        <v>0</v>
      </c>
      <c r="G264" s="22">
        <v>1139157</v>
      </c>
      <c r="H264" s="22">
        <v>1514241</v>
      </c>
      <c r="I264" s="22">
        <v>328163</v>
      </c>
      <c r="J264" s="22">
        <v>0</v>
      </c>
      <c r="K264" s="22">
        <v>0</v>
      </c>
      <c r="L264" s="22">
        <v>0</v>
      </c>
      <c r="M264" s="22">
        <v>12274053</v>
      </c>
      <c r="N264" s="22">
        <v>0</v>
      </c>
      <c r="O264" s="22">
        <v>4468964</v>
      </c>
      <c r="P264" s="22">
        <v>2424310</v>
      </c>
      <c r="Q264" s="22">
        <v>24780</v>
      </c>
      <c r="R264" s="22">
        <v>90300</v>
      </c>
      <c r="S264" s="22">
        <v>193190</v>
      </c>
      <c r="T264" s="22">
        <v>19475597</v>
      </c>
      <c r="U264" s="22">
        <v>5013239</v>
      </c>
      <c r="V264" s="22">
        <v>0</v>
      </c>
      <c r="W264" s="22">
        <v>387785</v>
      </c>
      <c r="X264" s="22">
        <v>422194</v>
      </c>
      <c r="Y264" s="22">
        <v>49527</v>
      </c>
      <c r="Z264" s="22">
        <v>0</v>
      </c>
      <c r="AA264" s="22">
        <v>0</v>
      </c>
      <c r="AB264" s="22">
        <v>0</v>
      </c>
      <c r="AC264" s="22">
        <v>5872745</v>
      </c>
      <c r="AD264" s="22">
        <v>2271245</v>
      </c>
      <c r="AE264" s="22">
        <v>1001257</v>
      </c>
      <c r="AF264" s="22">
        <v>0</v>
      </c>
      <c r="AG264" s="22">
        <v>26719</v>
      </c>
      <c r="AH264" s="22">
        <v>87139</v>
      </c>
      <c r="AI264" s="22">
        <v>9259105</v>
      </c>
      <c r="AJ264" s="22">
        <v>10216492</v>
      </c>
      <c r="AK264" s="22">
        <v>876231</v>
      </c>
      <c r="AL264" s="22">
        <v>9340261</v>
      </c>
    </row>
    <row r="265" spans="1:3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2108030</v>
      </c>
      <c r="F265" s="22">
        <v>0</v>
      </c>
      <c r="G265" s="22">
        <v>624093</v>
      </c>
      <c r="H265" s="22">
        <v>755150</v>
      </c>
      <c r="I265" s="22">
        <v>0</v>
      </c>
      <c r="J265" s="22">
        <v>0</v>
      </c>
      <c r="K265" s="22">
        <v>0</v>
      </c>
      <c r="L265" s="22">
        <v>0</v>
      </c>
      <c r="M265" s="22">
        <v>3487273</v>
      </c>
      <c r="N265" s="22">
        <v>0</v>
      </c>
      <c r="O265" s="22">
        <v>1040203</v>
      </c>
      <c r="P265" s="22">
        <v>695918</v>
      </c>
      <c r="Q265" s="22">
        <v>18217</v>
      </c>
      <c r="R265" s="22">
        <v>95659</v>
      </c>
      <c r="S265" s="22">
        <v>493552</v>
      </c>
      <c r="T265" s="22">
        <v>5830822</v>
      </c>
      <c r="U265" s="22">
        <v>1807093</v>
      </c>
      <c r="V265" s="22">
        <v>0</v>
      </c>
      <c r="W265" s="22">
        <v>431502</v>
      </c>
      <c r="X265" s="22">
        <v>85695</v>
      </c>
      <c r="Y265" s="22">
        <v>0</v>
      </c>
      <c r="Z265" s="22">
        <v>0</v>
      </c>
      <c r="AA265" s="22">
        <v>0</v>
      </c>
      <c r="AB265" s="22">
        <v>0</v>
      </c>
      <c r="AC265" s="22">
        <v>2324290</v>
      </c>
      <c r="AD265" s="22">
        <v>212863</v>
      </c>
      <c r="AE265" s="22">
        <v>403949</v>
      </c>
      <c r="AF265" s="22">
        <v>0</v>
      </c>
      <c r="AG265" s="22">
        <v>86324</v>
      </c>
      <c r="AH265" s="22">
        <v>164722</v>
      </c>
      <c r="AI265" s="22">
        <v>3192148</v>
      </c>
      <c r="AJ265" s="22">
        <v>2638674</v>
      </c>
      <c r="AK265" s="22">
        <v>0</v>
      </c>
      <c r="AL265" s="22">
        <v>2638674</v>
      </c>
    </row>
    <row r="266" spans="1:3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2384547</v>
      </c>
      <c r="F266" s="22">
        <v>0</v>
      </c>
      <c r="G266" s="22">
        <v>1666253</v>
      </c>
      <c r="H266" s="22">
        <v>886787</v>
      </c>
      <c r="I266" s="22">
        <v>0</v>
      </c>
      <c r="J266" s="22">
        <v>0</v>
      </c>
      <c r="K266" s="22">
        <v>0</v>
      </c>
      <c r="L266" s="22">
        <v>0</v>
      </c>
      <c r="M266" s="22">
        <v>4937587</v>
      </c>
      <c r="N266" s="22">
        <v>173760</v>
      </c>
      <c r="O266" s="22">
        <v>559952</v>
      </c>
      <c r="P266" s="22">
        <v>231279</v>
      </c>
      <c r="Q266" s="22">
        <v>126274</v>
      </c>
      <c r="R266" s="22">
        <v>54582</v>
      </c>
      <c r="S266" s="22">
        <v>41214</v>
      </c>
      <c r="T266" s="22">
        <v>6124648</v>
      </c>
      <c r="U266" s="22">
        <v>1137417</v>
      </c>
      <c r="V266" s="22">
        <v>0</v>
      </c>
      <c r="W266" s="22">
        <v>524614</v>
      </c>
      <c r="X266" s="22">
        <v>172345</v>
      </c>
      <c r="Y266" s="22">
        <v>0</v>
      </c>
      <c r="Z266" s="22">
        <v>0</v>
      </c>
      <c r="AA266" s="22">
        <v>0</v>
      </c>
      <c r="AB266" s="22">
        <v>0</v>
      </c>
      <c r="AC266" s="22">
        <v>1834376</v>
      </c>
      <c r="AD266" s="22">
        <v>350858</v>
      </c>
      <c r="AE266" s="22">
        <v>155600</v>
      </c>
      <c r="AF266" s="22">
        <v>0</v>
      </c>
      <c r="AG266" s="22">
        <v>54082</v>
      </c>
      <c r="AH266" s="22">
        <v>29211</v>
      </c>
      <c r="AI266" s="22">
        <v>2424127</v>
      </c>
      <c r="AJ266" s="22">
        <v>3700521</v>
      </c>
      <c r="AK266" s="22">
        <v>61493</v>
      </c>
      <c r="AL266" s="22">
        <v>3639028</v>
      </c>
    </row>
    <row r="267" spans="1:3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6397365</v>
      </c>
      <c r="F267" s="22">
        <v>0</v>
      </c>
      <c r="G267" s="22">
        <v>3587479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9984844</v>
      </c>
      <c r="N267" s="22">
        <v>0</v>
      </c>
      <c r="O267" s="22">
        <v>3996255</v>
      </c>
      <c r="P267" s="22">
        <v>619731</v>
      </c>
      <c r="Q267" s="22">
        <v>106260</v>
      </c>
      <c r="R267" s="22">
        <v>1554329</v>
      </c>
      <c r="S267" s="22">
        <v>89383</v>
      </c>
      <c r="T267" s="22">
        <v>16350802</v>
      </c>
      <c r="U267" s="22">
        <v>3771690</v>
      </c>
      <c r="V267" s="22">
        <v>0</v>
      </c>
      <c r="W267" s="22">
        <v>1869972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5641662</v>
      </c>
      <c r="AD267" s="22">
        <v>740714</v>
      </c>
      <c r="AE267" s="22">
        <v>511799</v>
      </c>
      <c r="AF267" s="22">
        <v>0</v>
      </c>
      <c r="AG267" s="22">
        <v>617070</v>
      </c>
      <c r="AH267" s="22">
        <v>78524</v>
      </c>
      <c r="AI267" s="22">
        <v>7589769</v>
      </c>
      <c r="AJ267" s="22">
        <v>8761033</v>
      </c>
      <c r="AK267" s="22">
        <v>0</v>
      </c>
      <c r="AL267" s="22">
        <v>8761033</v>
      </c>
    </row>
    <row r="268" spans="1:3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3643776</v>
      </c>
      <c r="F268" s="22">
        <v>0</v>
      </c>
      <c r="G268" s="22">
        <v>3741302</v>
      </c>
      <c r="H268" s="22">
        <v>2406710</v>
      </c>
      <c r="I268" s="22">
        <v>0</v>
      </c>
      <c r="J268" s="22">
        <v>0</v>
      </c>
      <c r="K268" s="22">
        <v>0</v>
      </c>
      <c r="L268" s="22">
        <v>0</v>
      </c>
      <c r="M268" s="22">
        <v>9791788</v>
      </c>
      <c r="N268" s="22">
        <v>0</v>
      </c>
      <c r="O268" s="22">
        <v>2902566</v>
      </c>
      <c r="P268" s="22">
        <v>784774</v>
      </c>
      <c r="Q268" s="22">
        <v>25857</v>
      </c>
      <c r="R268" s="22">
        <v>344601</v>
      </c>
      <c r="S268" s="22">
        <v>334167</v>
      </c>
      <c r="T268" s="22">
        <v>14183753</v>
      </c>
      <c r="U268" s="22">
        <v>2794270</v>
      </c>
      <c r="V268" s="22">
        <v>0</v>
      </c>
      <c r="W268" s="22">
        <v>1653433</v>
      </c>
      <c r="X268" s="22">
        <v>2003727</v>
      </c>
      <c r="Y268" s="22">
        <v>0</v>
      </c>
      <c r="Z268" s="22">
        <v>0</v>
      </c>
      <c r="AA268" s="22">
        <v>0</v>
      </c>
      <c r="AB268" s="22">
        <v>0</v>
      </c>
      <c r="AC268" s="22">
        <v>6451430</v>
      </c>
      <c r="AD268" s="22">
        <v>1829475</v>
      </c>
      <c r="AE268" s="22">
        <v>448477</v>
      </c>
      <c r="AF268" s="22">
        <v>0</v>
      </c>
      <c r="AG268" s="22">
        <v>310090</v>
      </c>
      <c r="AH268" s="22">
        <v>265692</v>
      </c>
      <c r="AI268" s="22">
        <v>9305164</v>
      </c>
      <c r="AJ268" s="22">
        <v>4878589</v>
      </c>
      <c r="AK268" s="22">
        <v>632532</v>
      </c>
      <c r="AL268" s="22">
        <v>4246057</v>
      </c>
    </row>
    <row r="269" spans="1:3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1774824</v>
      </c>
      <c r="F269" s="22">
        <v>0</v>
      </c>
      <c r="G269" s="22">
        <v>1059455</v>
      </c>
      <c r="H269" s="22">
        <v>340886</v>
      </c>
      <c r="I269" s="22">
        <v>0</v>
      </c>
      <c r="J269" s="22">
        <v>0</v>
      </c>
      <c r="K269" s="22">
        <v>0</v>
      </c>
      <c r="L269" s="22">
        <v>0</v>
      </c>
      <c r="M269" s="22">
        <v>3175165</v>
      </c>
      <c r="N269" s="22">
        <v>0</v>
      </c>
      <c r="O269" s="22">
        <v>260733</v>
      </c>
      <c r="P269" s="22">
        <v>225316</v>
      </c>
      <c r="Q269" s="22">
        <v>77389</v>
      </c>
      <c r="R269" s="22">
        <v>0</v>
      </c>
      <c r="S269" s="22">
        <v>47714</v>
      </c>
      <c r="T269" s="22">
        <v>3786317</v>
      </c>
      <c r="U269" s="22">
        <v>707228</v>
      </c>
      <c r="V269" s="22">
        <v>0</v>
      </c>
      <c r="W269" s="22">
        <v>770454</v>
      </c>
      <c r="X269" s="22">
        <v>304174</v>
      </c>
      <c r="Y269" s="22">
        <v>0</v>
      </c>
      <c r="Z269" s="22">
        <v>0</v>
      </c>
      <c r="AA269" s="22">
        <v>0</v>
      </c>
      <c r="AB269" s="22">
        <v>0</v>
      </c>
      <c r="AC269" s="22">
        <v>1781856</v>
      </c>
      <c r="AD269" s="22">
        <v>186400</v>
      </c>
      <c r="AE269" s="22">
        <v>172394</v>
      </c>
      <c r="AF269" s="22">
        <v>0</v>
      </c>
      <c r="AG269" s="22">
        <v>0</v>
      </c>
      <c r="AH269" s="22">
        <v>40556</v>
      </c>
      <c r="AI269" s="22">
        <v>2181206</v>
      </c>
      <c r="AJ269" s="22">
        <v>1605111</v>
      </c>
      <c r="AK269" s="22">
        <v>0</v>
      </c>
      <c r="AL269" s="22">
        <v>1605111</v>
      </c>
    </row>
    <row r="270" spans="1:3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1957001</v>
      </c>
      <c r="F270" s="22">
        <v>0</v>
      </c>
      <c r="G270" s="22">
        <v>381886</v>
      </c>
      <c r="H270" s="22">
        <v>937518</v>
      </c>
      <c r="I270" s="22">
        <v>0</v>
      </c>
      <c r="J270" s="22">
        <v>0</v>
      </c>
      <c r="K270" s="22">
        <v>0</v>
      </c>
      <c r="L270" s="22">
        <v>0</v>
      </c>
      <c r="M270" s="22">
        <v>3276405</v>
      </c>
      <c r="N270" s="22">
        <v>0</v>
      </c>
      <c r="O270" s="22">
        <v>3110413</v>
      </c>
      <c r="P270" s="22">
        <v>321799</v>
      </c>
      <c r="Q270" s="22">
        <v>105038</v>
      </c>
      <c r="R270" s="22">
        <v>3443</v>
      </c>
      <c r="S270" s="22">
        <v>51010</v>
      </c>
      <c r="T270" s="22">
        <v>6868108</v>
      </c>
      <c r="U270" s="22">
        <v>1314015</v>
      </c>
      <c r="V270" s="22">
        <v>0</v>
      </c>
      <c r="W270" s="22">
        <v>197013</v>
      </c>
      <c r="X270" s="22">
        <v>267057</v>
      </c>
      <c r="Y270" s="22">
        <v>0</v>
      </c>
      <c r="Z270" s="22">
        <v>0</v>
      </c>
      <c r="AA270" s="22">
        <v>0</v>
      </c>
      <c r="AB270" s="22">
        <v>0</v>
      </c>
      <c r="AC270" s="22">
        <v>1778085</v>
      </c>
      <c r="AD270" s="22">
        <v>1958995</v>
      </c>
      <c r="AE270" s="22">
        <v>183235</v>
      </c>
      <c r="AF270" s="22">
        <v>0</v>
      </c>
      <c r="AG270" s="22">
        <v>3443</v>
      </c>
      <c r="AH270" s="22">
        <v>18224</v>
      </c>
      <c r="AI270" s="22">
        <v>3941982</v>
      </c>
      <c r="AJ270" s="22">
        <v>2926126</v>
      </c>
      <c r="AK270" s="22">
        <v>0</v>
      </c>
      <c r="AL270" s="22">
        <v>2926126</v>
      </c>
    </row>
    <row r="271" spans="1:3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2129837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2129837</v>
      </c>
      <c r="N271" s="22">
        <v>0</v>
      </c>
      <c r="O271" s="22">
        <v>140249</v>
      </c>
      <c r="P271" s="22">
        <v>51940</v>
      </c>
      <c r="Q271" s="22">
        <v>1713410</v>
      </c>
      <c r="R271" s="22">
        <v>0</v>
      </c>
      <c r="S271" s="22">
        <v>0</v>
      </c>
      <c r="T271" s="22">
        <v>4035436</v>
      </c>
      <c r="U271" s="22">
        <v>607932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607932</v>
      </c>
      <c r="AD271" s="22">
        <v>19575</v>
      </c>
      <c r="AE271" s="22">
        <v>36766</v>
      </c>
      <c r="AF271" s="22">
        <v>0</v>
      </c>
      <c r="AG271" s="22">
        <v>0</v>
      </c>
      <c r="AH271" s="22">
        <v>0</v>
      </c>
      <c r="AI271" s="22">
        <v>664273</v>
      </c>
      <c r="AJ271" s="22">
        <v>3371163</v>
      </c>
      <c r="AK271" s="22">
        <v>0</v>
      </c>
      <c r="AL271" s="22">
        <v>3371163</v>
      </c>
    </row>
    <row r="272" spans="1:3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788551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788551</v>
      </c>
      <c r="N272" s="22">
        <v>0</v>
      </c>
      <c r="O272" s="22">
        <v>6850</v>
      </c>
      <c r="P272" s="22">
        <v>12158</v>
      </c>
      <c r="Q272" s="22">
        <v>169942</v>
      </c>
      <c r="R272" s="22">
        <v>183108</v>
      </c>
      <c r="S272" s="22">
        <v>0</v>
      </c>
      <c r="T272" s="22">
        <v>1160609</v>
      </c>
      <c r="U272" s="22">
        <v>422237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422237</v>
      </c>
      <c r="AD272" s="22">
        <v>1918</v>
      </c>
      <c r="AE272" s="22">
        <v>7629</v>
      </c>
      <c r="AF272" s="22">
        <v>0</v>
      </c>
      <c r="AG272" s="22">
        <v>61285</v>
      </c>
      <c r="AH272" s="22">
        <v>0</v>
      </c>
      <c r="AI272" s="22">
        <v>493069</v>
      </c>
      <c r="AJ272" s="22">
        <v>667540</v>
      </c>
      <c r="AK272" s="22">
        <v>0</v>
      </c>
      <c r="AL272" s="22">
        <v>667540</v>
      </c>
    </row>
    <row r="273" spans="1:3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1262233</v>
      </c>
      <c r="F273" s="22">
        <v>0</v>
      </c>
      <c r="G273" s="22">
        <v>6000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1268233</v>
      </c>
      <c r="N273" s="22">
        <v>0</v>
      </c>
      <c r="O273" s="22">
        <v>170087</v>
      </c>
      <c r="P273" s="22">
        <v>5641</v>
      </c>
      <c r="Q273" s="22">
        <v>330721</v>
      </c>
      <c r="R273" s="22">
        <v>117511</v>
      </c>
      <c r="S273" s="22">
        <v>0</v>
      </c>
      <c r="T273" s="22">
        <v>1892193</v>
      </c>
      <c r="U273" s="22">
        <v>904779</v>
      </c>
      <c r="V273" s="22">
        <v>0</v>
      </c>
      <c r="W273" s="22">
        <v>6000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910779</v>
      </c>
      <c r="AD273" s="22">
        <v>27803</v>
      </c>
      <c r="AE273" s="22">
        <v>282</v>
      </c>
      <c r="AF273" s="22">
        <v>0</v>
      </c>
      <c r="AG273" s="22">
        <v>54199</v>
      </c>
      <c r="AH273" s="22">
        <v>0</v>
      </c>
      <c r="AI273" s="22">
        <v>993063</v>
      </c>
      <c r="AJ273" s="22">
        <v>899130</v>
      </c>
      <c r="AK273" s="22">
        <v>0</v>
      </c>
      <c r="AL273" s="22">
        <v>899130</v>
      </c>
    </row>
    <row r="274" spans="1:3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413036</v>
      </c>
      <c r="F274" s="22">
        <v>0</v>
      </c>
      <c r="G274" s="22">
        <v>0</v>
      </c>
      <c r="H274" s="22">
        <v>2528502</v>
      </c>
      <c r="I274" s="22">
        <v>0</v>
      </c>
      <c r="J274" s="22">
        <v>0</v>
      </c>
      <c r="K274" s="22">
        <v>0</v>
      </c>
      <c r="L274" s="22">
        <v>0</v>
      </c>
      <c r="M274" s="22">
        <v>2941538</v>
      </c>
      <c r="N274" s="22">
        <v>0</v>
      </c>
      <c r="O274" s="22">
        <v>315525</v>
      </c>
      <c r="P274" s="22">
        <v>99716</v>
      </c>
      <c r="Q274" s="22">
        <v>7100</v>
      </c>
      <c r="R274" s="22">
        <v>565480</v>
      </c>
      <c r="S274" s="22">
        <v>0</v>
      </c>
      <c r="T274" s="22">
        <v>3929359</v>
      </c>
      <c r="U274" s="22">
        <v>408673</v>
      </c>
      <c r="V274" s="22">
        <v>0</v>
      </c>
      <c r="W274" s="22">
        <v>0</v>
      </c>
      <c r="X274" s="22">
        <v>211603</v>
      </c>
      <c r="Y274" s="22">
        <v>0</v>
      </c>
      <c r="Z274" s="22">
        <v>0</v>
      </c>
      <c r="AA274" s="22">
        <v>0</v>
      </c>
      <c r="AB274" s="22">
        <v>0</v>
      </c>
      <c r="AC274" s="22">
        <v>620276</v>
      </c>
      <c r="AD274" s="22">
        <v>43084</v>
      </c>
      <c r="AE274" s="22">
        <v>33316</v>
      </c>
      <c r="AF274" s="22">
        <v>0</v>
      </c>
      <c r="AG274" s="22">
        <v>37699</v>
      </c>
      <c r="AH274" s="22">
        <v>0</v>
      </c>
      <c r="AI274" s="22">
        <v>734375</v>
      </c>
      <c r="AJ274" s="22">
        <v>3194984</v>
      </c>
      <c r="AK274" s="22">
        <v>290524</v>
      </c>
      <c r="AL274" s="22">
        <v>2904460</v>
      </c>
    </row>
    <row r="275" spans="1:3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1122609</v>
      </c>
      <c r="F275" s="22">
        <v>0</v>
      </c>
      <c r="G275" s="22">
        <v>0</v>
      </c>
      <c r="H275" s="22">
        <v>55574</v>
      </c>
      <c r="I275" s="22">
        <v>0</v>
      </c>
      <c r="J275" s="22">
        <v>0</v>
      </c>
      <c r="K275" s="22">
        <v>0</v>
      </c>
      <c r="L275" s="22">
        <v>0</v>
      </c>
      <c r="M275" s="22">
        <v>1178183</v>
      </c>
      <c r="N275" s="22">
        <v>0</v>
      </c>
      <c r="O275" s="22">
        <v>0</v>
      </c>
      <c r="P275" s="22">
        <v>4111</v>
      </c>
      <c r="Q275" s="22">
        <v>0</v>
      </c>
      <c r="R275" s="22">
        <v>91152</v>
      </c>
      <c r="S275" s="22">
        <v>0</v>
      </c>
      <c r="T275" s="22">
        <v>1273446</v>
      </c>
      <c r="U275" s="22">
        <v>397076</v>
      </c>
      <c r="V275" s="22">
        <v>0</v>
      </c>
      <c r="W275" s="22">
        <v>0</v>
      </c>
      <c r="X275" s="22">
        <v>48741</v>
      </c>
      <c r="Y275" s="22">
        <v>0</v>
      </c>
      <c r="Z275" s="22">
        <v>0</v>
      </c>
      <c r="AA275" s="22">
        <v>0</v>
      </c>
      <c r="AB275" s="22">
        <v>0</v>
      </c>
      <c r="AC275" s="22">
        <v>445817</v>
      </c>
      <c r="AD275" s="22">
        <v>0</v>
      </c>
      <c r="AE275" s="22">
        <v>3110</v>
      </c>
      <c r="AF275" s="22">
        <v>0</v>
      </c>
      <c r="AG275" s="22">
        <v>12468</v>
      </c>
      <c r="AH275" s="22">
        <v>0</v>
      </c>
      <c r="AI275" s="22">
        <v>461395</v>
      </c>
      <c r="AJ275" s="22">
        <v>812051</v>
      </c>
      <c r="AK275" s="22">
        <v>0</v>
      </c>
      <c r="AL275" s="22">
        <v>812051</v>
      </c>
    </row>
    <row r="276" spans="1:3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116297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116297</v>
      </c>
      <c r="N276" s="22">
        <v>0</v>
      </c>
      <c r="O276" s="22">
        <v>190911</v>
      </c>
      <c r="P276" s="22">
        <v>70382</v>
      </c>
      <c r="Q276" s="22">
        <v>0</v>
      </c>
      <c r="R276" s="22">
        <v>0</v>
      </c>
      <c r="S276" s="22">
        <v>4335</v>
      </c>
      <c r="T276" s="22">
        <v>381925</v>
      </c>
      <c r="U276" s="22">
        <v>84957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84957</v>
      </c>
      <c r="AD276" s="22">
        <v>73813</v>
      </c>
      <c r="AE276" s="22">
        <v>58391</v>
      </c>
      <c r="AF276" s="22">
        <v>0</v>
      </c>
      <c r="AG276" s="22">
        <v>0</v>
      </c>
      <c r="AH276" s="22">
        <v>4335</v>
      </c>
      <c r="AI276" s="22">
        <v>221496</v>
      </c>
      <c r="AJ276" s="22">
        <v>160429</v>
      </c>
      <c r="AK276" s="22">
        <v>0</v>
      </c>
      <c r="AL276" s="22">
        <v>160429</v>
      </c>
    </row>
    <row r="277" spans="1:3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205852</v>
      </c>
      <c r="F277" s="22">
        <v>0</v>
      </c>
      <c r="G277" s="22">
        <v>6222</v>
      </c>
      <c r="H277" s="22">
        <v>5300</v>
      </c>
      <c r="I277" s="22">
        <v>70218</v>
      </c>
      <c r="J277" s="22">
        <v>0</v>
      </c>
      <c r="K277" s="22">
        <v>0</v>
      </c>
      <c r="L277" s="22">
        <v>0</v>
      </c>
      <c r="M277" s="22">
        <v>287592</v>
      </c>
      <c r="N277" s="22">
        <v>0</v>
      </c>
      <c r="O277" s="22">
        <v>55688</v>
      </c>
      <c r="P277" s="22">
        <v>132410</v>
      </c>
      <c r="Q277" s="22">
        <v>1710</v>
      </c>
      <c r="R277" s="22">
        <v>111409</v>
      </c>
      <c r="S277" s="22">
        <v>0</v>
      </c>
      <c r="T277" s="22">
        <v>588809</v>
      </c>
      <c r="U277" s="22">
        <v>74213</v>
      </c>
      <c r="V277" s="22">
        <v>0</v>
      </c>
      <c r="W277" s="22">
        <v>1154</v>
      </c>
      <c r="X277" s="22">
        <v>1943</v>
      </c>
      <c r="Y277" s="22">
        <v>8704</v>
      </c>
      <c r="Z277" s="22">
        <v>0</v>
      </c>
      <c r="AA277" s="22">
        <v>0</v>
      </c>
      <c r="AB277" s="22">
        <v>0</v>
      </c>
      <c r="AC277" s="22">
        <v>86014</v>
      </c>
      <c r="AD277" s="22">
        <v>32997</v>
      </c>
      <c r="AE277" s="22">
        <v>45819</v>
      </c>
      <c r="AF277" s="22">
        <v>0</v>
      </c>
      <c r="AG277" s="22">
        <v>14701</v>
      </c>
      <c r="AH277" s="22">
        <v>0</v>
      </c>
      <c r="AI277" s="22">
        <v>179531</v>
      </c>
      <c r="AJ277" s="22">
        <v>409278</v>
      </c>
      <c r="AK277" s="22">
        <v>0</v>
      </c>
      <c r="AL277" s="22">
        <v>409278</v>
      </c>
    </row>
    <row r="278" spans="1:3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371965</v>
      </c>
      <c r="F278" s="22">
        <v>0</v>
      </c>
      <c r="G278" s="22">
        <v>91911</v>
      </c>
      <c r="H278" s="22">
        <v>0</v>
      </c>
      <c r="I278" s="22">
        <v>0</v>
      </c>
      <c r="J278" s="22">
        <v>0</v>
      </c>
      <c r="K278" s="22">
        <v>22600</v>
      </c>
      <c r="L278" s="22">
        <v>0</v>
      </c>
      <c r="M278" s="22">
        <v>486476</v>
      </c>
      <c r="N278" s="22">
        <v>0</v>
      </c>
      <c r="O278" s="22">
        <v>6089</v>
      </c>
      <c r="P278" s="22">
        <v>143121</v>
      </c>
      <c r="Q278" s="22">
        <v>27300</v>
      </c>
      <c r="R278" s="22">
        <v>0</v>
      </c>
      <c r="S278" s="22">
        <v>0</v>
      </c>
      <c r="T278" s="22">
        <v>662986</v>
      </c>
      <c r="U278" s="22">
        <v>113151</v>
      </c>
      <c r="V278" s="22">
        <v>0</v>
      </c>
      <c r="W278" s="22">
        <v>50551</v>
      </c>
      <c r="X278" s="22">
        <v>0</v>
      </c>
      <c r="Y278" s="22">
        <v>0</v>
      </c>
      <c r="Z278" s="22">
        <v>12430</v>
      </c>
      <c r="AA278" s="22">
        <v>0</v>
      </c>
      <c r="AB278" s="22">
        <v>0</v>
      </c>
      <c r="AC278" s="22">
        <v>176132</v>
      </c>
      <c r="AD278" s="22">
        <v>6088</v>
      </c>
      <c r="AE278" s="22">
        <v>84243</v>
      </c>
      <c r="AF278" s="22">
        <v>0</v>
      </c>
      <c r="AG278" s="22">
        <v>0</v>
      </c>
      <c r="AH278" s="22">
        <v>0</v>
      </c>
      <c r="AI278" s="22">
        <v>266463</v>
      </c>
      <c r="AJ278" s="22">
        <v>396523</v>
      </c>
      <c r="AK278" s="22">
        <v>0</v>
      </c>
      <c r="AL278" s="22">
        <v>396523</v>
      </c>
    </row>
    <row r="279" spans="1:3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1266286</v>
      </c>
      <c r="F279" s="22">
        <v>0</v>
      </c>
      <c r="G279" s="22">
        <v>0</v>
      </c>
      <c r="H279" s="22">
        <v>2564661</v>
      </c>
      <c r="I279" s="22">
        <v>0</v>
      </c>
      <c r="J279" s="22">
        <v>0</v>
      </c>
      <c r="K279" s="22">
        <v>0</v>
      </c>
      <c r="L279" s="22">
        <v>0</v>
      </c>
      <c r="M279" s="22">
        <v>3830947</v>
      </c>
      <c r="N279" s="22">
        <v>0</v>
      </c>
      <c r="O279" s="22">
        <v>0</v>
      </c>
      <c r="P279" s="22">
        <v>109294</v>
      </c>
      <c r="Q279" s="22">
        <v>3774715</v>
      </c>
      <c r="R279" s="22">
        <v>93951</v>
      </c>
      <c r="S279" s="22">
        <v>0</v>
      </c>
      <c r="T279" s="22">
        <v>7808907</v>
      </c>
      <c r="U279" s="22">
        <v>692918</v>
      </c>
      <c r="V279" s="22">
        <v>0</v>
      </c>
      <c r="W279" s="22">
        <v>0</v>
      </c>
      <c r="X279" s="22">
        <v>282484</v>
      </c>
      <c r="Y279" s="22">
        <v>0</v>
      </c>
      <c r="Z279" s="22">
        <v>0</v>
      </c>
      <c r="AA279" s="22">
        <v>0</v>
      </c>
      <c r="AB279" s="22">
        <v>0</v>
      </c>
      <c r="AC279" s="22">
        <v>975402</v>
      </c>
      <c r="AD279" s="22">
        <v>0</v>
      </c>
      <c r="AE279" s="22">
        <v>61540</v>
      </c>
      <c r="AF279" s="22">
        <v>0</v>
      </c>
      <c r="AG279" s="22">
        <v>58225</v>
      </c>
      <c r="AH279" s="22">
        <v>0</v>
      </c>
      <c r="AI279" s="22">
        <v>1095167</v>
      </c>
      <c r="AJ279" s="22">
        <v>6713740</v>
      </c>
      <c r="AK279" s="22">
        <v>0</v>
      </c>
      <c r="AL279" s="22">
        <v>6713740</v>
      </c>
    </row>
    <row r="280" spans="1:3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595781</v>
      </c>
      <c r="F280" s="22">
        <v>0</v>
      </c>
      <c r="G280" s="22">
        <v>4298</v>
      </c>
      <c r="H280" s="22">
        <v>0</v>
      </c>
      <c r="I280" s="22">
        <v>7284</v>
      </c>
      <c r="J280" s="22">
        <v>0</v>
      </c>
      <c r="K280" s="22">
        <v>0</v>
      </c>
      <c r="L280" s="22">
        <v>0</v>
      </c>
      <c r="M280" s="22">
        <v>607363</v>
      </c>
      <c r="N280" s="22">
        <v>0</v>
      </c>
      <c r="O280" s="22">
        <v>430297</v>
      </c>
      <c r="P280" s="22">
        <v>26748</v>
      </c>
      <c r="Q280" s="22">
        <v>36970</v>
      </c>
      <c r="R280" s="22">
        <v>177801</v>
      </c>
      <c r="S280" s="22">
        <v>17522</v>
      </c>
      <c r="T280" s="22">
        <v>1296701</v>
      </c>
      <c r="U280" s="22">
        <v>245183</v>
      </c>
      <c r="V280" s="22">
        <v>0</v>
      </c>
      <c r="W280" s="22">
        <v>1794</v>
      </c>
      <c r="X280" s="22">
        <v>0</v>
      </c>
      <c r="Y280" s="22">
        <v>3545</v>
      </c>
      <c r="Z280" s="22">
        <v>0</v>
      </c>
      <c r="AA280" s="22">
        <v>0</v>
      </c>
      <c r="AB280" s="22">
        <v>0</v>
      </c>
      <c r="AC280" s="22">
        <v>250522</v>
      </c>
      <c r="AD280" s="22">
        <v>166191</v>
      </c>
      <c r="AE280" s="22">
        <v>18999</v>
      </c>
      <c r="AF280" s="22">
        <v>0</v>
      </c>
      <c r="AG280" s="22">
        <v>103369</v>
      </c>
      <c r="AH280" s="22">
        <v>17522</v>
      </c>
      <c r="AI280" s="22">
        <v>556603</v>
      </c>
      <c r="AJ280" s="22">
        <v>740098</v>
      </c>
      <c r="AK280" s="22">
        <v>0</v>
      </c>
      <c r="AL280" s="22">
        <v>740098</v>
      </c>
    </row>
    <row r="281" spans="1:3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1551775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1551775</v>
      </c>
      <c r="N281" s="22">
        <v>341445</v>
      </c>
      <c r="O281" s="22">
        <v>14630</v>
      </c>
      <c r="P281" s="22">
        <v>144460</v>
      </c>
      <c r="Q281" s="22">
        <v>4337741</v>
      </c>
      <c r="R281" s="22">
        <v>624388</v>
      </c>
      <c r="S281" s="22">
        <v>0</v>
      </c>
      <c r="T281" s="22">
        <v>7014439</v>
      </c>
      <c r="U281" s="22">
        <v>1080257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1080257</v>
      </c>
      <c r="AD281" s="22">
        <v>6145</v>
      </c>
      <c r="AE281" s="22">
        <v>65449</v>
      </c>
      <c r="AF281" s="22">
        <v>0</v>
      </c>
      <c r="AG281" s="22">
        <v>299978</v>
      </c>
      <c r="AH281" s="22">
        <v>0</v>
      </c>
      <c r="AI281" s="22">
        <v>1451829</v>
      </c>
      <c r="AJ281" s="22">
        <v>5562610</v>
      </c>
      <c r="AK281" s="22">
        <v>0</v>
      </c>
      <c r="AL281" s="22">
        <v>5562610</v>
      </c>
    </row>
    <row r="282" spans="1:3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4061312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4061312</v>
      </c>
      <c r="N282" s="22">
        <v>38168</v>
      </c>
      <c r="O282" s="22">
        <v>0</v>
      </c>
      <c r="P282" s="22">
        <v>27591</v>
      </c>
      <c r="Q282" s="22">
        <v>3664622</v>
      </c>
      <c r="R282" s="22">
        <v>93995</v>
      </c>
      <c r="S282" s="22">
        <v>0</v>
      </c>
      <c r="T282" s="22">
        <v>7885688</v>
      </c>
      <c r="U282" s="22">
        <v>910376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910376</v>
      </c>
      <c r="AD282" s="22">
        <v>0</v>
      </c>
      <c r="AE282" s="22">
        <v>23803</v>
      </c>
      <c r="AF282" s="22">
        <v>0</v>
      </c>
      <c r="AG282" s="22">
        <v>68454</v>
      </c>
      <c r="AH282" s="22">
        <v>0</v>
      </c>
      <c r="AI282" s="22">
        <v>1002633</v>
      </c>
      <c r="AJ282" s="22">
        <v>6883055</v>
      </c>
      <c r="AK282" s="22">
        <v>0</v>
      </c>
      <c r="AL282" s="22">
        <v>6883055</v>
      </c>
    </row>
    <row r="283" spans="1:3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1526215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1526215</v>
      </c>
      <c r="N283" s="22">
        <v>0</v>
      </c>
      <c r="O283" s="22">
        <v>538980</v>
      </c>
      <c r="P283" s="22">
        <v>490434</v>
      </c>
      <c r="Q283" s="22">
        <v>182563</v>
      </c>
      <c r="R283" s="22">
        <v>33470</v>
      </c>
      <c r="S283" s="22">
        <v>0</v>
      </c>
      <c r="T283" s="22">
        <v>2771662</v>
      </c>
      <c r="U283" s="22">
        <v>695607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695607</v>
      </c>
      <c r="AD283" s="22">
        <v>313686</v>
      </c>
      <c r="AE283" s="22">
        <v>278907</v>
      </c>
      <c r="AF283" s="22">
        <v>0</v>
      </c>
      <c r="AG283" s="22">
        <v>18831</v>
      </c>
      <c r="AH283" s="22">
        <v>0</v>
      </c>
      <c r="AI283" s="22">
        <v>1307031</v>
      </c>
      <c r="AJ283" s="22">
        <v>1464631</v>
      </c>
      <c r="AK283" s="22">
        <v>0</v>
      </c>
      <c r="AL283" s="22">
        <v>1464631</v>
      </c>
    </row>
    <row r="284" spans="1:3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291247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291247</v>
      </c>
      <c r="N284" s="22">
        <v>0</v>
      </c>
      <c r="O284" s="22">
        <v>407250</v>
      </c>
      <c r="P284" s="22">
        <v>122583</v>
      </c>
      <c r="Q284" s="22">
        <v>107001</v>
      </c>
      <c r="R284" s="22">
        <v>346885</v>
      </c>
      <c r="S284" s="22">
        <v>0</v>
      </c>
      <c r="T284" s="22">
        <v>1274966</v>
      </c>
      <c r="U284" s="22">
        <v>124499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124499</v>
      </c>
      <c r="AD284" s="22">
        <v>58871</v>
      </c>
      <c r="AE284" s="22">
        <v>76394</v>
      </c>
      <c r="AF284" s="22">
        <v>0</v>
      </c>
      <c r="AG284" s="22">
        <v>116714</v>
      </c>
      <c r="AH284" s="22">
        <v>0</v>
      </c>
      <c r="AI284" s="22">
        <v>376478</v>
      </c>
      <c r="AJ284" s="22">
        <v>898488</v>
      </c>
      <c r="AK284" s="22">
        <v>297524</v>
      </c>
      <c r="AL284" s="22">
        <v>600964</v>
      </c>
    </row>
    <row r="285" spans="1:3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1384051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1384051</v>
      </c>
      <c r="N285" s="22">
        <v>0</v>
      </c>
      <c r="O285" s="22">
        <v>103578</v>
      </c>
      <c r="P285" s="22">
        <v>0</v>
      </c>
      <c r="Q285" s="22">
        <v>175269</v>
      </c>
      <c r="R285" s="22">
        <v>80222</v>
      </c>
      <c r="S285" s="22">
        <v>0</v>
      </c>
      <c r="T285" s="22">
        <v>1743120</v>
      </c>
      <c r="U285" s="22">
        <v>778518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778518</v>
      </c>
      <c r="AD285" s="22">
        <v>36948</v>
      </c>
      <c r="AE285" s="22">
        <v>0</v>
      </c>
      <c r="AF285" s="22">
        <v>0</v>
      </c>
      <c r="AG285" s="22">
        <v>39772</v>
      </c>
      <c r="AH285" s="22">
        <v>0</v>
      </c>
      <c r="AI285" s="22">
        <v>855238</v>
      </c>
      <c r="AJ285" s="22">
        <v>887882</v>
      </c>
      <c r="AK285" s="22">
        <v>0</v>
      </c>
      <c r="AL285" s="22">
        <v>887882</v>
      </c>
    </row>
    <row r="286" spans="1:3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2294442</v>
      </c>
      <c r="F286" s="22">
        <v>0</v>
      </c>
      <c r="G286" s="22">
        <v>1652</v>
      </c>
      <c r="H286" s="22">
        <v>0</v>
      </c>
      <c r="I286" s="22">
        <v>125723</v>
      </c>
      <c r="J286" s="22">
        <v>0</v>
      </c>
      <c r="K286" s="22">
        <v>0</v>
      </c>
      <c r="L286" s="22">
        <v>0</v>
      </c>
      <c r="M286" s="22">
        <v>2421817</v>
      </c>
      <c r="N286" s="22">
        <v>0</v>
      </c>
      <c r="O286" s="22">
        <v>168015</v>
      </c>
      <c r="P286" s="22">
        <v>20315</v>
      </c>
      <c r="Q286" s="22">
        <v>7251</v>
      </c>
      <c r="R286" s="22">
        <v>277925</v>
      </c>
      <c r="S286" s="22">
        <v>0</v>
      </c>
      <c r="T286" s="22">
        <v>2895323</v>
      </c>
      <c r="U286" s="22">
        <v>1113691</v>
      </c>
      <c r="V286" s="22">
        <v>0</v>
      </c>
      <c r="W286" s="22">
        <v>1652</v>
      </c>
      <c r="X286" s="22">
        <v>0</v>
      </c>
      <c r="Y286" s="22">
        <v>86969</v>
      </c>
      <c r="Z286" s="22">
        <v>0</v>
      </c>
      <c r="AA286" s="22">
        <v>0</v>
      </c>
      <c r="AB286" s="22">
        <v>0</v>
      </c>
      <c r="AC286" s="22">
        <v>1202312</v>
      </c>
      <c r="AD286" s="22">
        <v>90297</v>
      </c>
      <c r="AE286" s="22">
        <v>20315</v>
      </c>
      <c r="AF286" s="22">
        <v>0</v>
      </c>
      <c r="AG286" s="22">
        <v>54274</v>
      </c>
      <c r="AH286" s="22">
        <v>0</v>
      </c>
      <c r="AI286" s="22">
        <v>1367198</v>
      </c>
      <c r="AJ286" s="22">
        <v>1528125</v>
      </c>
      <c r="AK286" s="22">
        <v>0</v>
      </c>
      <c r="AL286" s="22">
        <v>1528125</v>
      </c>
    </row>
    <row r="287" spans="1:3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721015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721015</v>
      </c>
      <c r="N287" s="22">
        <v>0</v>
      </c>
      <c r="O287" s="22">
        <v>105899</v>
      </c>
      <c r="P287" s="22">
        <v>36056</v>
      </c>
      <c r="Q287" s="22">
        <v>161170</v>
      </c>
      <c r="R287" s="22">
        <v>10601</v>
      </c>
      <c r="S287" s="22">
        <v>0</v>
      </c>
      <c r="T287" s="22">
        <v>1034741</v>
      </c>
      <c r="U287" s="22">
        <v>372463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372463</v>
      </c>
      <c r="AD287" s="22">
        <v>53336</v>
      </c>
      <c r="AE287" s="22">
        <v>15251</v>
      </c>
      <c r="AF287" s="22">
        <v>0</v>
      </c>
      <c r="AG287" s="22">
        <v>1040</v>
      </c>
      <c r="AH287" s="22">
        <v>0</v>
      </c>
      <c r="AI287" s="22">
        <v>442090</v>
      </c>
      <c r="AJ287" s="22">
        <v>592651</v>
      </c>
      <c r="AK287" s="22">
        <v>0</v>
      </c>
      <c r="AL287" s="22">
        <v>592651</v>
      </c>
    </row>
    <row r="288" spans="1:3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183551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183551</v>
      </c>
      <c r="N288" s="22">
        <v>0</v>
      </c>
      <c r="O288" s="22">
        <v>6000</v>
      </c>
      <c r="P288" s="22">
        <v>50407</v>
      </c>
      <c r="Q288" s="22">
        <v>280469</v>
      </c>
      <c r="R288" s="22">
        <v>403265</v>
      </c>
      <c r="S288" s="22">
        <v>0</v>
      </c>
      <c r="T288" s="22">
        <v>923692</v>
      </c>
      <c r="U288" s="22">
        <v>93144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93144</v>
      </c>
      <c r="AD288" s="22">
        <v>3000</v>
      </c>
      <c r="AE288" s="22">
        <v>28922</v>
      </c>
      <c r="AF288" s="22">
        <v>0</v>
      </c>
      <c r="AG288" s="22">
        <v>194127</v>
      </c>
      <c r="AH288" s="22">
        <v>0</v>
      </c>
      <c r="AI288" s="22">
        <v>319193</v>
      </c>
      <c r="AJ288" s="22">
        <v>604499</v>
      </c>
      <c r="AK288" s="22">
        <v>0</v>
      </c>
      <c r="AL288" s="22">
        <v>604499</v>
      </c>
    </row>
    <row r="289" spans="1:3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1045988</v>
      </c>
      <c r="F289" s="22">
        <v>0</v>
      </c>
      <c r="G289" s="22">
        <v>0</v>
      </c>
      <c r="H289" s="22">
        <v>586824</v>
      </c>
      <c r="I289" s="22">
        <v>0</v>
      </c>
      <c r="J289" s="22">
        <v>0</v>
      </c>
      <c r="K289" s="22">
        <v>0</v>
      </c>
      <c r="L289" s="22">
        <v>0</v>
      </c>
      <c r="M289" s="22">
        <v>1632812</v>
      </c>
      <c r="N289" s="22">
        <v>0</v>
      </c>
      <c r="O289" s="22">
        <v>422390</v>
      </c>
      <c r="P289" s="22">
        <v>28968</v>
      </c>
      <c r="Q289" s="22">
        <v>7100</v>
      </c>
      <c r="R289" s="22">
        <v>347766</v>
      </c>
      <c r="S289" s="22">
        <v>0</v>
      </c>
      <c r="T289" s="22">
        <v>2439036</v>
      </c>
      <c r="U289" s="22">
        <v>830001</v>
      </c>
      <c r="V289" s="22">
        <v>0</v>
      </c>
      <c r="W289" s="22">
        <v>0</v>
      </c>
      <c r="X289" s="22">
        <v>163259</v>
      </c>
      <c r="Y289" s="22">
        <v>0</v>
      </c>
      <c r="Z289" s="22">
        <v>0</v>
      </c>
      <c r="AA289" s="22">
        <v>0</v>
      </c>
      <c r="AB289" s="22">
        <v>0</v>
      </c>
      <c r="AC289" s="22">
        <v>993260</v>
      </c>
      <c r="AD289" s="22">
        <v>71583</v>
      </c>
      <c r="AE289" s="22">
        <v>10904</v>
      </c>
      <c r="AF289" s="22">
        <v>0</v>
      </c>
      <c r="AG289" s="22">
        <v>119644</v>
      </c>
      <c r="AH289" s="22">
        <v>0</v>
      </c>
      <c r="AI289" s="22">
        <v>1195391</v>
      </c>
      <c r="AJ289" s="22">
        <v>1243645</v>
      </c>
      <c r="AK289" s="22">
        <v>-476089</v>
      </c>
      <c r="AL289" s="22">
        <v>1719734</v>
      </c>
    </row>
    <row r="290" spans="1:3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392182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392182</v>
      </c>
      <c r="N290" s="22">
        <v>53932</v>
      </c>
      <c r="O290" s="22">
        <v>193736</v>
      </c>
      <c r="P290" s="22">
        <v>58402</v>
      </c>
      <c r="Q290" s="22">
        <v>354259</v>
      </c>
      <c r="R290" s="22">
        <v>177723</v>
      </c>
      <c r="S290" s="22">
        <v>0</v>
      </c>
      <c r="T290" s="22">
        <v>1230234</v>
      </c>
      <c r="U290" s="22">
        <v>248083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248083</v>
      </c>
      <c r="AD290" s="22">
        <v>31326</v>
      </c>
      <c r="AE290" s="22">
        <v>53497</v>
      </c>
      <c r="AF290" s="22">
        <v>0</v>
      </c>
      <c r="AG290" s="22">
        <v>42704</v>
      </c>
      <c r="AH290" s="22">
        <v>0</v>
      </c>
      <c r="AI290" s="22">
        <v>375610</v>
      </c>
      <c r="AJ290" s="22">
        <v>854624</v>
      </c>
      <c r="AK290" s="22">
        <v>0</v>
      </c>
      <c r="AL290" s="22">
        <v>854624</v>
      </c>
    </row>
    <row r="291" spans="1:3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712752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712752</v>
      </c>
      <c r="N291" s="22">
        <v>0</v>
      </c>
      <c r="O291" s="22">
        <v>89627</v>
      </c>
      <c r="P291" s="22">
        <v>10062</v>
      </c>
      <c r="Q291" s="22">
        <v>245645</v>
      </c>
      <c r="R291" s="22">
        <v>189035</v>
      </c>
      <c r="S291" s="22">
        <v>0</v>
      </c>
      <c r="T291" s="22">
        <v>1247121</v>
      </c>
      <c r="U291" s="22">
        <v>172944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172944</v>
      </c>
      <c r="AD291" s="22">
        <v>4482</v>
      </c>
      <c r="AE291" s="22">
        <v>10062</v>
      </c>
      <c r="AF291" s="22">
        <v>0</v>
      </c>
      <c r="AG291" s="22">
        <v>78267</v>
      </c>
      <c r="AH291" s="22">
        <v>0</v>
      </c>
      <c r="AI291" s="22">
        <v>265755</v>
      </c>
      <c r="AJ291" s="22">
        <v>981366</v>
      </c>
      <c r="AK291" s="22">
        <v>0</v>
      </c>
      <c r="AL291" s="22">
        <v>981366</v>
      </c>
    </row>
    <row r="292" spans="1:3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913729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913729</v>
      </c>
      <c r="N292" s="22">
        <v>0</v>
      </c>
      <c r="O292" s="22">
        <v>11675</v>
      </c>
      <c r="P292" s="22">
        <v>15060</v>
      </c>
      <c r="Q292" s="22">
        <v>201596</v>
      </c>
      <c r="R292" s="22">
        <v>0</v>
      </c>
      <c r="S292" s="22">
        <v>0</v>
      </c>
      <c r="T292" s="22">
        <v>1142060</v>
      </c>
      <c r="U292" s="22">
        <v>404501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404501</v>
      </c>
      <c r="AD292" s="22">
        <v>6849</v>
      </c>
      <c r="AE292" s="22">
        <v>13019</v>
      </c>
      <c r="AF292" s="22">
        <v>0</v>
      </c>
      <c r="AG292" s="22">
        <v>0</v>
      </c>
      <c r="AH292" s="22">
        <v>0</v>
      </c>
      <c r="AI292" s="22">
        <v>424369</v>
      </c>
      <c r="AJ292" s="22">
        <v>717691</v>
      </c>
      <c r="AK292" s="22">
        <v>0</v>
      </c>
      <c r="AL292" s="22">
        <v>717691</v>
      </c>
    </row>
    <row r="293" spans="1:3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1107523</v>
      </c>
      <c r="F293" s="22">
        <v>0</v>
      </c>
      <c r="G293" s="22">
        <v>0</v>
      </c>
      <c r="H293" s="22">
        <v>3135303</v>
      </c>
      <c r="I293" s="22">
        <v>0</v>
      </c>
      <c r="J293" s="22">
        <v>0</v>
      </c>
      <c r="K293" s="22">
        <v>0</v>
      </c>
      <c r="L293" s="22">
        <v>0</v>
      </c>
      <c r="M293" s="22">
        <v>4242826</v>
      </c>
      <c r="N293" s="22">
        <v>1973631</v>
      </c>
      <c r="O293" s="22">
        <v>798739</v>
      </c>
      <c r="P293" s="22">
        <v>295683</v>
      </c>
      <c r="Q293" s="22">
        <v>2834811</v>
      </c>
      <c r="R293" s="22">
        <v>96022</v>
      </c>
      <c r="S293" s="22">
        <v>12500</v>
      </c>
      <c r="T293" s="22">
        <v>10254212</v>
      </c>
      <c r="U293" s="22">
        <v>542380</v>
      </c>
      <c r="V293" s="22">
        <v>0</v>
      </c>
      <c r="W293" s="22">
        <v>0</v>
      </c>
      <c r="X293" s="22">
        <v>125186</v>
      </c>
      <c r="Y293" s="22">
        <v>0</v>
      </c>
      <c r="Z293" s="22">
        <v>0</v>
      </c>
      <c r="AA293" s="22">
        <v>0</v>
      </c>
      <c r="AB293" s="22">
        <v>0</v>
      </c>
      <c r="AC293" s="22">
        <v>667566</v>
      </c>
      <c r="AD293" s="22">
        <v>627402</v>
      </c>
      <c r="AE293" s="22">
        <v>198967</v>
      </c>
      <c r="AF293" s="22">
        <v>0</v>
      </c>
      <c r="AG293" s="22">
        <v>47262</v>
      </c>
      <c r="AH293" s="22">
        <v>12500</v>
      </c>
      <c r="AI293" s="22">
        <v>1553697</v>
      </c>
      <c r="AJ293" s="22">
        <v>8700515</v>
      </c>
      <c r="AK293" s="22">
        <v>2000000</v>
      </c>
      <c r="AL293" s="22">
        <v>6700515</v>
      </c>
    </row>
    <row r="294" spans="1:3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844077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844077</v>
      </c>
      <c r="N294" s="22">
        <v>0</v>
      </c>
      <c r="O294" s="22">
        <v>29369</v>
      </c>
      <c r="P294" s="22">
        <v>62892</v>
      </c>
      <c r="Q294" s="22">
        <v>1118100</v>
      </c>
      <c r="R294" s="22">
        <v>94776</v>
      </c>
      <c r="S294" s="22">
        <v>0</v>
      </c>
      <c r="T294" s="22">
        <v>2149214</v>
      </c>
      <c r="U294" s="22">
        <v>477127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477127</v>
      </c>
      <c r="AD294" s="22">
        <v>6949</v>
      </c>
      <c r="AE294" s="22">
        <v>35655</v>
      </c>
      <c r="AF294" s="22">
        <v>0</v>
      </c>
      <c r="AG294" s="22">
        <v>4469</v>
      </c>
      <c r="AH294" s="22">
        <v>0</v>
      </c>
      <c r="AI294" s="22">
        <v>524200</v>
      </c>
      <c r="AJ294" s="22">
        <v>1625014</v>
      </c>
      <c r="AK294" s="22">
        <v>0</v>
      </c>
      <c r="AL294" s="22">
        <v>1625014</v>
      </c>
    </row>
    <row r="295" spans="1:3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248008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248008</v>
      </c>
      <c r="N295" s="22">
        <v>32789</v>
      </c>
      <c r="O295" s="22">
        <v>25023</v>
      </c>
      <c r="P295" s="22">
        <v>172998</v>
      </c>
      <c r="Q295" s="22">
        <v>326157</v>
      </c>
      <c r="R295" s="22">
        <v>92433</v>
      </c>
      <c r="S295" s="22">
        <v>19492</v>
      </c>
      <c r="T295" s="22">
        <v>916900</v>
      </c>
      <c r="U295" s="22">
        <v>23118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23118</v>
      </c>
      <c r="AD295" s="22">
        <v>13122</v>
      </c>
      <c r="AE295" s="22">
        <v>57918</v>
      </c>
      <c r="AF295" s="22">
        <v>0</v>
      </c>
      <c r="AG295" s="22">
        <v>7088</v>
      </c>
      <c r="AH295" s="22">
        <v>17544</v>
      </c>
      <c r="AI295" s="22">
        <v>118790</v>
      </c>
      <c r="AJ295" s="22">
        <v>798110</v>
      </c>
      <c r="AK295" s="22">
        <v>0</v>
      </c>
      <c r="AL295" s="22">
        <v>798110</v>
      </c>
    </row>
    <row r="296" spans="1:3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1534156</v>
      </c>
      <c r="F296" s="22">
        <v>0</v>
      </c>
      <c r="G296" s="22">
        <v>0</v>
      </c>
      <c r="H296" s="22">
        <v>2277964</v>
      </c>
      <c r="I296" s="22">
        <v>0</v>
      </c>
      <c r="J296" s="22">
        <v>0</v>
      </c>
      <c r="K296" s="22">
        <v>0</v>
      </c>
      <c r="L296" s="22">
        <v>0</v>
      </c>
      <c r="M296" s="22">
        <v>3812120</v>
      </c>
      <c r="N296" s="22">
        <v>0</v>
      </c>
      <c r="O296" s="22">
        <v>315625</v>
      </c>
      <c r="P296" s="22">
        <v>78384</v>
      </c>
      <c r="Q296" s="22">
        <v>1389768</v>
      </c>
      <c r="R296" s="22">
        <v>652267</v>
      </c>
      <c r="S296" s="22">
        <v>52427</v>
      </c>
      <c r="T296" s="22">
        <v>6300591</v>
      </c>
      <c r="U296" s="22">
        <v>1355772</v>
      </c>
      <c r="V296" s="22">
        <v>0</v>
      </c>
      <c r="W296" s="22">
        <v>0</v>
      </c>
      <c r="X296" s="22">
        <v>450595</v>
      </c>
      <c r="Y296" s="22">
        <v>0</v>
      </c>
      <c r="Z296" s="22">
        <v>0</v>
      </c>
      <c r="AA296" s="22">
        <v>0</v>
      </c>
      <c r="AB296" s="22">
        <v>0</v>
      </c>
      <c r="AC296" s="22">
        <v>1806367</v>
      </c>
      <c r="AD296" s="22">
        <v>43119</v>
      </c>
      <c r="AE296" s="22">
        <v>54065</v>
      </c>
      <c r="AF296" s="22">
        <v>0</v>
      </c>
      <c r="AG296" s="22">
        <v>284762</v>
      </c>
      <c r="AH296" s="22">
        <v>29263</v>
      </c>
      <c r="AI296" s="22">
        <v>2217576</v>
      </c>
      <c r="AJ296" s="22">
        <v>4083015</v>
      </c>
      <c r="AK296" s="22">
        <v>-409485</v>
      </c>
      <c r="AL296" s="22">
        <v>4492500</v>
      </c>
    </row>
    <row r="297" spans="1:3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623517</v>
      </c>
      <c r="F297" s="22">
        <v>0</v>
      </c>
      <c r="G297" s="22">
        <v>0</v>
      </c>
      <c r="H297" s="22">
        <v>2245892</v>
      </c>
      <c r="I297" s="22">
        <v>0</v>
      </c>
      <c r="J297" s="22">
        <v>0</v>
      </c>
      <c r="K297" s="22">
        <v>0</v>
      </c>
      <c r="L297" s="22">
        <v>0</v>
      </c>
      <c r="M297" s="22">
        <v>2869409</v>
      </c>
      <c r="N297" s="22">
        <v>0</v>
      </c>
      <c r="O297" s="22">
        <v>0</v>
      </c>
      <c r="P297" s="22">
        <v>20972</v>
      </c>
      <c r="Q297" s="22">
        <v>1984472</v>
      </c>
      <c r="R297" s="22">
        <v>155717</v>
      </c>
      <c r="S297" s="22">
        <v>0</v>
      </c>
      <c r="T297" s="22">
        <v>5030570</v>
      </c>
      <c r="U297" s="22">
        <v>352135</v>
      </c>
      <c r="V297" s="22">
        <v>0</v>
      </c>
      <c r="W297" s="22">
        <v>0</v>
      </c>
      <c r="X297" s="22">
        <v>205821</v>
      </c>
      <c r="Y297" s="22">
        <v>0</v>
      </c>
      <c r="Z297" s="22">
        <v>0</v>
      </c>
      <c r="AA297" s="22">
        <v>0</v>
      </c>
      <c r="AB297" s="22">
        <v>0</v>
      </c>
      <c r="AC297" s="22">
        <v>557956</v>
      </c>
      <c r="AD297" s="22">
        <v>0</v>
      </c>
      <c r="AE297" s="22">
        <v>18959</v>
      </c>
      <c r="AF297" s="22">
        <v>0</v>
      </c>
      <c r="AG297" s="22">
        <v>51691</v>
      </c>
      <c r="AH297" s="22">
        <v>0</v>
      </c>
      <c r="AI297" s="22">
        <v>628606</v>
      </c>
      <c r="AJ297" s="22">
        <v>4401964</v>
      </c>
      <c r="AK297" s="22">
        <v>0</v>
      </c>
      <c r="AL297" s="22">
        <v>4401964</v>
      </c>
    </row>
    <row r="298" spans="1:3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2325665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2325665</v>
      </c>
      <c r="N298" s="22">
        <v>0</v>
      </c>
      <c r="O298" s="22">
        <v>428143</v>
      </c>
      <c r="P298" s="22">
        <v>129683</v>
      </c>
      <c r="Q298" s="22">
        <v>1602278</v>
      </c>
      <c r="R298" s="22">
        <v>196540</v>
      </c>
      <c r="S298" s="22">
        <v>0</v>
      </c>
      <c r="T298" s="22">
        <v>4682309</v>
      </c>
      <c r="U298" s="22">
        <v>741324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741324</v>
      </c>
      <c r="AD298" s="22">
        <v>163200</v>
      </c>
      <c r="AE298" s="22">
        <v>78711</v>
      </c>
      <c r="AF298" s="22">
        <v>0</v>
      </c>
      <c r="AG298" s="22">
        <v>177434</v>
      </c>
      <c r="AH298" s="22">
        <v>0</v>
      </c>
      <c r="AI298" s="22">
        <v>1160669</v>
      </c>
      <c r="AJ298" s="22">
        <v>3521640</v>
      </c>
      <c r="AK298" s="22">
        <v>0</v>
      </c>
      <c r="AL298" s="22">
        <v>3521640</v>
      </c>
    </row>
    <row r="299" spans="1:3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1806657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1806657</v>
      </c>
      <c r="N299" s="22">
        <v>0</v>
      </c>
      <c r="O299" s="22">
        <v>111219</v>
      </c>
      <c r="P299" s="22">
        <v>46888</v>
      </c>
      <c r="Q299" s="22">
        <v>0</v>
      </c>
      <c r="R299" s="22">
        <v>138225</v>
      </c>
      <c r="S299" s="22">
        <v>0</v>
      </c>
      <c r="T299" s="22">
        <v>2102989</v>
      </c>
      <c r="U299" s="22">
        <v>1126092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1126092</v>
      </c>
      <c r="AD299" s="22">
        <v>47523</v>
      </c>
      <c r="AE299" s="22">
        <v>38126</v>
      </c>
      <c r="AF299" s="22">
        <v>0</v>
      </c>
      <c r="AG299" s="22">
        <v>52546</v>
      </c>
      <c r="AH299" s="22">
        <v>0</v>
      </c>
      <c r="AI299" s="22">
        <v>1264287</v>
      </c>
      <c r="AJ299" s="22">
        <v>838702</v>
      </c>
      <c r="AK299" s="22">
        <v>0</v>
      </c>
      <c r="AL299" s="22">
        <v>838702</v>
      </c>
    </row>
    <row r="300" spans="1:3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250022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250022</v>
      </c>
      <c r="N300" s="22">
        <v>0</v>
      </c>
      <c r="O300" s="22">
        <v>0</v>
      </c>
      <c r="P300" s="22">
        <v>19695</v>
      </c>
      <c r="Q300" s="22">
        <v>42585</v>
      </c>
      <c r="R300" s="22">
        <v>0</v>
      </c>
      <c r="S300" s="22">
        <v>0</v>
      </c>
      <c r="T300" s="22">
        <v>312302</v>
      </c>
      <c r="U300" s="22">
        <v>205554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205554</v>
      </c>
      <c r="AD300" s="22">
        <v>0</v>
      </c>
      <c r="AE300" s="22">
        <v>13201</v>
      </c>
      <c r="AF300" s="22">
        <v>0</v>
      </c>
      <c r="AG300" s="22">
        <v>0</v>
      </c>
      <c r="AH300" s="22">
        <v>0</v>
      </c>
      <c r="AI300" s="22">
        <v>218755</v>
      </c>
      <c r="AJ300" s="22">
        <v>93547</v>
      </c>
      <c r="AK300" s="22">
        <v>0</v>
      </c>
      <c r="AL300" s="22">
        <v>93547</v>
      </c>
    </row>
    <row r="301" spans="1:3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1509452</v>
      </c>
      <c r="F301" s="22">
        <v>0</v>
      </c>
      <c r="G301" s="22">
        <v>0</v>
      </c>
      <c r="H301" s="22">
        <v>3505178</v>
      </c>
      <c r="I301" s="22">
        <v>0</v>
      </c>
      <c r="J301" s="22">
        <v>0</v>
      </c>
      <c r="K301" s="22">
        <v>0</v>
      </c>
      <c r="L301" s="22">
        <v>0</v>
      </c>
      <c r="M301" s="22">
        <v>5014630</v>
      </c>
      <c r="N301" s="22">
        <v>0</v>
      </c>
      <c r="O301" s="22">
        <v>7295</v>
      </c>
      <c r="P301" s="22">
        <v>21987</v>
      </c>
      <c r="Q301" s="22">
        <v>6858174</v>
      </c>
      <c r="R301" s="22">
        <v>67728</v>
      </c>
      <c r="S301" s="22">
        <v>0</v>
      </c>
      <c r="T301" s="22">
        <v>11969814</v>
      </c>
      <c r="U301" s="22">
        <v>967283</v>
      </c>
      <c r="V301" s="22">
        <v>0</v>
      </c>
      <c r="W301" s="22">
        <v>0</v>
      </c>
      <c r="X301" s="22">
        <v>101786</v>
      </c>
      <c r="Y301" s="22">
        <v>0</v>
      </c>
      <c r="Z301" s="22">
        <v>0</v>
      </c>
      <c r="AA301" s="22">
        <v>0</v>
      </c>
      <c r="AB301" s="22">
        <v>0</v>
      </c>
      <c r="AC301" s="22">
        <v>1069069</v>
      </c>
      <c r="AD301" s="22">
        <v>3492</v>
      </c>
      <c r="AE301" s="22">
        <v>18767</v>
      </c>
      <c r="AF301" s="22">
        <v>0</v>
      </c>
      <c r="AG301" s="22">
        <v>44923</v>
      </c>
      <c r="AH301" s="22">
        <v>0</v>
      </c>
      <c r="AI301" s="22">
        <v>1136251</v>
      </c>
      <c r="AJ301" s="22">
        <v>10833563</v>
      </c>
      <c r="AK301" s="22">
        <v>0</v>
      </c>
      <c r="AL301" s="22">
        <v>10833563</v>
      </c>
    </row>
    <row r="302" spans="1:3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326497</v>
      </c>
      <c r="F302" s="22">
        <v>0</v>
      </c>
      <c r="G302" s="22">
        <v>23492</v>
      </c>
      <c r="H302" s="22">
        <v>0</v>
      </c>
      <c r="I302" s="22">
        <v>0</v>
      </c>
      <c r="J302" s="22">
        <v>0</v>
      </c>
      <c r="K302" s="22">
        <v>5584</v>
      </c>
      <c r="L302" s="22">
        <v>0</v>
      </c>
      <c r="M302" s="22">
        <v>355573</v>
      </c>
      <c r="N302" s="22">
        <v>0</v>
      </c>
      <c r="O302" s="22">
        <v>200184</v>
      </c>
      <c r="P302" s="22">
        <v>95846</v>
      </c>
      <c r="Q302" s="22">
        <v>25442</v>
      </c>
      <c r="R302" s="22">
        <v>1127469</v>
      </c>
      <c r="S302" s="22">
        <v>72177</v>
      </c>
      <c r="T302" s="22">
        <v>1876691</v>
      </c>
      <c r="U302" s="22">
        <v>211510</v>
      </c>
      <c r="V302" s="22">
        <v>0</v>
      </c>
      <c r="W302" s="22">
        <v>157</v>
      </c>
      <c r="X302" s="22">
        <v>0</v>
      </c>
      <c r="Y302" s="22">
        <v>0</v>
      </c>
      <c r="Z302" s="22">
        <v>0</v>
      </c>
      <c r="AA302" s="22">
        <v>70</v>
      </c>
      <c r="AB302" s="22">
        <v>0</v>
      </c>
      <c r="AC302" s="22">
        <v>211737</v>
      </c>
      <c r="AD302" s="22">
        <v>78128</v>
      </c>
      <c r="AE302" s="22">
        <v>67427</v>
      </c>
      <c r="AF302" s="22">
        <v>0</v>
      </c>
      <c r="AG302" s="22">
        <v>250174</v>
      </c>
      <c r="AH302" s="22">
        <v>45412</v>
      </c>
      <c r="AI302" s="22">
        <v>652878</v>
      </c>
      <c r="AJ302" s="22">
        <v>1223813</v>
      </c>
      <c r="AK302" s="22">
        <v>0</v>
      </c>
      <c r="AL302" s="22">
        <v>1223813</v>
      </c>
    </row>
    <row r="303" spans="1:3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1309771</v>
      </c>
      <c r="F303" s="22">
        <v>0</v>
      </c>
      <c r="G303" s="22">
        <v>0</v>
      </c>
      <c r="H303" s="22">
        <v>935926</v>
      </c>
      <c r="I303" s="22">
        <v>0</v>
      </c>
      <c r="J303" s="22">
        <v>0</v>
      </c>
      <c r="K303" s="22">
        <v>0</v>
      </c>
      <c r="L303" s="22">
        <v>0</v>
      </c>
      <c r="M303" s="22">
        <v>2245697</v>
      </c>
      <c r="N303" s="22">
        <v>0</v>
      </c>
      <c r="O303" s="22">
        <v>423452</v>
      </c>
      <c r="P303" s="22">
        <v>131865</v>
      </c>
      <c r="Q303" s="22">
        <v>2094041</v>
      </c>
      <c r="R303" s="22">
        <v>124235</v>
      </c>
      <c r="S303" s="22">
        <v>60082</v>
      </c>
      <c r="T303" s="22">
        <v>5079372</v>
      </c>
      <c r="U303" s="22">
        <v>1244196</v>
      </c>
      <c r="V303" s="22">
        <v>0</v>
      </c>
      <c r="W303" s="22">
        <v>0</v>
      </c>
      <c r="X303" s="22">
        <v>57008</v>
      </c>
      <c r="Y303" s="22">
        <v>0</v>
      </c>
      <c r="Z303" s="22">
        <v>0</v>
      </c>
      <c r="AA303" s="22">
        <v>0</v>
      </c>
      <c r="AB303" s="22">
        <v>0</v>
      </c>
      <c r="AC303" s="22">
        <v>1301204</v>
      </c>
      <c r="AD303" s="22">
        <v>208805</v>
      </c>
      <c r="AE303" s="22">
        <v>95013</v>
      </c>
      <c r="AF303" s="22">
        <v>0</v>
      </c>
      <c r="AG303" s="22">
        <v>75371</v>
      </c>
      <c r="AH303" s="22">
        <v>18812</v>
      </c>
      <c r="AI303" s="22">
        <v>1699205</v>
      </c>
      <c r="AJ303" s="22">
        <v>3380167</v>
      </c>
      <c r="AK303" s="22">
        <v>0</v>
      </c>
      <c r="AL303" s="22">
        <v>3380167</v>
      </c>
    </row>
    <row r="304" spans="1:3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1923062</v>
      </c>
      <c r="F304" s="22">
        <v>0</v>
      </c>
      <c r="G304" s="22">
        <v>0</v>
      </c>
      <c r="H304" s="22">
        <v>240422</v>
      </c>
      <c r="I304" s="22">
        <v>0</v>
      </c>
      <c r="J304" s="22">
        <v>0</v>
      </c>
      <c r="K304" s="22">
        <v>0</v>
      </c>
      <c r="L304" s="22">
        <v>0</v>
      </c>
      <c r="M304" s="22">
        <v>2163484</v>
      </c>
      <c r="N304" s="22">
        <v>5443</v>
      </c>
      <c r="O304" s="22">
        <v>642545</v>
      </c>
      <c r="P304" s="22">
        <v>467403</v>
      </c>
      <c r="Q304" s="22">
        <v>222015</v>
      </c>
      <c r="R304" s="22">
        <v>74448</v>
      </c>
      <c r="S304" s="22">
        <v>55281</v>
      </c>
      <c r="T304" s="22">
        <v>3630619</v>
      </c>
      <c r="U304" s="22">
        <v>1247018</v>
      </c>
      <c r="V304" s="22">
        <v>0</v>
      </c>
      <c r="W304" s="22">
        <v>0</v>
      </c>
      <c r="X304" s="22">
        <v>162775</v>
      </c>
      <c r="Y304" s="22">
        <v>0</v>
      </c>
      <c r="Z304" s="22">
        <v>0</v>
      </c>
      <c r="AA304" s="22">
        <v>0</v>
      </c>
      <c r="AB304" s="22">
        <v>0</v>
      </c>
      <c r="AC304" s="22">
        <v>1409793</v>
      </c>
      <c r="AD304" s="22">
        <v>287580</v>
      </c>
      <c r="AE304" s="22">
        <v>307088</v>
      </c>
      <c r="AF304" s="22">
        <v>0</v>
      </c>
      <c r="AG304" s="22">
        <v>64184</v>
      </c>
      <c r="AH304" s="22">
        <v>37830</v>
      </c>
      <c r="AI304" s="22">
        <v>2106475</v>
      </c>
      <c r="AJ304" s="22">
        <v>1524144</v>
      </c>
      <c r="AK304" s="22">
        <v>0</v>
      </c>
      <c r="AL304" s="22">
        <v>1524144</v>
      </c>
    </row>
    <row r="305" spans="1:3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1992197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1992197</v>
      </c>
      <c r="N305" s="22">
        <v>0</v>
      </c>
      <c r="O305" s="22">
        <v>1862187</v>
      </c>
      <c r="P305" s="22">
        <v>192843</v>
      </c>
      <c r="Q305" s="22">
        <v>253330</v>
      </c>
      <c r="R305" s="22">
        <v>103254</v>
      </c>
      <c r="S305" s="22">
        <v>80399</v>
      </c>
      <c r="T305" s="22">
        <v>4484210</v>
      </c>
      <c r="U305" s="22">
        <v>893374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893374</v>
      </c>
      <c r="AD305" s="22">
        <v>491121</v>
      </c>
      <c r="AE305" s="22">
        <v>108855</v>
      </c>
      <c r="AF305" s="22">
        <v>0</v>
      </c>
      <c r="AG305" s="22">
        <v>69893</v>
      </c>
      <c r="AH305" s="22">
        <v>11335</v>
      </c>
      <c r="AI305" s="22">
        <v>1574578</v>
      </c>
      <c r="AJ305" s="22">
        <v>2909632</v>
      </c>
      <c r="AK305" s="22">
        <v>852464</v>
      </c>
      <c r="AL305" s="22">
        <v>2057168</v>
      </c>
    </row>
    <row r="306" spans="1:3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1748815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1748815</v>
      </c>
      <c r="N306" s="22">
        <v>0</v>
      </c>
      <c r="O306" s="22">
        <v>8500</v>
      </c>
      <c r="P306" s="22">
        <v>39368</v>
      </c>
      <c r="Q306" s="22">
        <v>1025380</v>
      </c>
      <c r="R306" s="22">
        <v>319434</v>
      </c>
      <c r="S306" s="22">
        <v>0</v>
      </c>
      <c r="T306" s="22">
        <v>3141497</v>
      </c>
      <c r="U306" s="22">
        <v>682910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682910</v>
      </c>
      <c r="AD306" s="22">
        <v>7650</v>
      </c>
      <c r="AE306" s="22">
        <v>30518</v>
      </c>
      <c r="AF306" s="22">
        <v>0</v>
      </c>
      <c r="AG306" s="22">
        <v>64141</v>
      </c>
      <c r="AH306" s="22">
        <v>0</v>
      </c>
      <c r="AI306" s="22">
        <v>785219</v>
      </c>
      <c r="AJ306" s="22">
        <v>2356278</v>
      </c>
      <c r="AK306" s="22">
        <v>0</v>
      </c>
      <c r="AL306" s="22">
        <v>2356278</v>
      </c>
    </row>
    <row r="307" spans="1:3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1442606</v>
      </c>
      <c r="F307" s="22">
        <v>0</v>
      </c>
      <c r="G307" s="22">
        <v>32056</v>
      </c>
      <c r="H307" s="22">
        <v>0</v>
      </c>
      <c r="I307" s="22">
        <v>327639</v>
      </c>
      <c r="J307" s="22">
        <v>0</v>
      </c>
      <c r="K307" s="22">
        <v>0</v>
      </c>
      <c r="L307" s="22">
        <v>0</v>
      </c>
      <c r="M307" s="22">
        <v>1802301</v>
      </c>
      <c r="N307" s="22">
        <v>0</v>
      </c>
      <c r="O307" s="22">
        <v>62403</v>
      </c>
      <c r="P307" s="22">
        <v>102891</v>
      </c>
      <c r="Q307" s="22">
        <v>627323</v>
      </c>
      <c r="R307" s="22">
        <v>99964</v>
      </c>
      <c r="S307" s="22">
        <v>68896</v>
      </c>
      <c r="T307" s="22">
        <v>2763778</v>
      </c>
      <c r="U307" s="22">
        <v>795036</v>
      </c>
      <c r="V307" s="22">
        <v>0</v>
      </c>
      <c r="W307" s="22">
        <v>14750</v>
      </c>
      <c r="X307" s="22">
        <v>0</v>
      </c>
      <c r="Y307" s="22">
        <v>28526</v>
      </c>
      <c r="Z307" s="22">
        <v>0</v>
      </c>
      <c r="AA307" s="22">
        <v>0</v>
      </c>
      <c r="AB307" s="22">
        <v>0</v>
      </c>
      <c r="AC307" s="22">
        <v>838312</v>
      </c>
      <c r="AD307" s="22">
        <v>51556</v>
      </c>
      <c r="AE307" s="22">
        <v>88255</v>
      </c>
      <c r="AF307" s="22">
        <v>0</v>
      </c>
      <c r="AG307" s="22">
        <v>80240</v>
      </c>
      <c r="AH307" s="22">
        <v>17224</v>
      </c>
      <c r="AI307" s="22">
        <v>1075587</v>
      </c>
      <c r="AJ307" s="22">
        <v>1688191</v>
      </c>
      <c r="AK307" s="22">
        <v>0</v>
      </c>
      <c r="AL307" s="22">
        <v>1688191</v>
      </c>
    </row>
    <row r="308" spans="1:3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305849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305849</v>
      </c>
      <c r="N308" s="22">
        <v>0</v>
      </c>
      <c r="O308" s="22">
        <v>0</v>
      </c>
      <c r="P308" s="22">
        <v>20646</v>
      </c>
      <c r="Q308" s="22">
        <v>861810</v>
      </c>
      <c r="R308" s="22">
        <v>0</v>
      </c>
      <c r="S308" s="22">
        <v>0</v>
      </c>
      <c r="T308" s="22">
        <v>1188305</v>
      </c>
      <c r="U308" s="22">
        <v>38341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38341</v>
      </c>
      <c r="AD308" s="22">
        <v>0</v>
      </c>
      <c r="AE308" s="22">
        <v>4356</v>
      </c>
      <c r="AF308" s="22">
        <v>0</v>
      </c>
      <c r="AG308" s="22">
        <v>0</v>
      </c>
      <c r="AH308" s="22">
        <v>0</v>
      </c>
      <c r="AI308" s="22">
        <v>42697</v>
      </c>
      <c r="AJ308" s="22">
        <v>1145608</v>
      </c>
      <c r="AK308" s="22">
        <v>0</v>
      </c>
      <c r="AL308" s="22">
        <v>1145608</v>
      </c>
    </row>
    <row r="309" spans="1:3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922382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922382</v>
      </c>
      <c r="N309" s="22">
        <v>0</v>
      </c>
      <c r="O309" s="22">
        <v>10702</v>
      </c>
      <c r="P309" s="22">
        <v>33049</v>
      </c>
      <c r="Q309" s="22">
        <v>173252</v>
      </c>
      <c r="R309" s="22">
        <v>84493</v>
      </c>
      <c r="S309" s="22">
        <v>0</v>
      </c>
      <c r="T309" s="22">
        <v>1223878</v>
      </c>
      <c r="U309" s="22">
        <v>415471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415471</v>
      </c>
      <c r="AD309" s="22">
        <v>4919</v>
      </c>
      <c r="AE309" s="22">
        <v>15574</v>
      </c>
      <c r="AF309" s="22">
        <v>0</v>
      </c>
      <c r="AG309" s="22">
        <v>65022</v>
      </c>
      <c r="AH309" s="22">
        <v>0</v>
      </c>
      <c r="AI309" s="22">
        <v>500986</v>
      </c>
      <c r="AJ309" s="22">
        <v>722892</v>
      </c>
      <c r="AK309" s="22">
        <v>0</v>
      </c>
      <c r="AL309" s="22">
        <v>722892</v>
      </c>
    </row>
    <row r="310" spans="1:3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513365</v>
      </c>
      <c r="F310" s="22">
        <v>0</v>
      </c>
      <c r="G310" s="22">
        <v>0</v>
      </c>
      <c r="H310" s="22">
        <v>3296279</v>
      </c>
      <c r="I310" s="22">
        <v>0</v>
      </c>
      <c r="J310" s="22">
        <v>0</v>
      </c>
      <c r="K310" s="22">
        <v>0</v>
      </c>
      <c r="L310" s="22">
        <v>0</v>
      </c>
      <c r="M310" s="22">
        <v>3809644</v>
      </c>
      <c r="N310" s="22">
        <v>0</v>
      </c>
      <c r="O310" s="22">
        <v>315525</v>
      </c>
      <c r="P310" s="22">
        <v>26678</v>
      </c>
      <c r="Q310" s="22">
        <v>179100</v>
      </c>
      <c r="R310" s="22">
        <v>350354</v>
      </c>
      <c r="S310" s="22">
        <v>0</v>
      </c>
      <c r="T310" s="22">
        <v>4681301</v>
      </c>
      <c r="U310" s="22">
        <v>450006</v>
      </c>
      <c r="V310" s="22">
        <v>0</v>
      </c>
      <c r="W310" s="22">
        <v>0</v>
      </c>
      <c r="X310" s="22">
        <v>2520</v>
      </c>
      <c r="Y310" s="22">
        <v>0</v>
      </c>
      <c r="Z310" s="22">
        <v>0</v>
      </c>
      <c r="AA310" s="22">
        <v>0</v>
      </c>
      <c r="AB310" s="22">
        <v>0</v>
      </c>
      <c r="AC310" s="22">
        <v>452526</v>
      </c>
      <c r="AD310" s="22">
        <v>43085</v>
      </c>
      <c r="AE310" s="22">
        <v>14197</v>
      </c>
      <c r="AF310" s="22">
        <v>0</v>
      </c>
      <c r="AG310" s="22">
        <v>155074</v>
      </c>
      <c r="AH310" s="22">
        <v>0</v>
      </c>
      <c r="AI310" s="22">
        <v>664882</v>
      </c>
      <c r="AJ310" s="22">
        <v>4016419</v>
      </c>
      <c r="AK310" s="22">
        <v>797692</v>
      </c>
      <c r="AL310" s="22">
        <v>3218727</v>
      </c>
    </row>
    <row r="311" spans="1:3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381088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381088</v>
      </c>
      <c r="N311" s="22">
        <v>0</v>
      </c>
      <c r="O311" s="22">
        <v>750779</v>
      </c>
      <c r="P311" s="22">
        <v>137176</v>
      </c>
      <c r="Q311" s="22">
        <v>904200</v>
      </c>
      <c r="R311" s="22">
        <v>405253</v>
      </c>
      <c r="S311" s="22">
        <v>0</v>
      </c>
      <c r="T311" s="22">
        <v>2578496</v>
      </c>
      <c r="U311" s="22">
        <v>215656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215656</v>
      </c>
      <c r="AD311" s="22">
        <v>347101</v>
      </c>
      <c r="AE311" s="22">
        <v>72067</v>
      </c>
      <c r="AF311" s="22">
        <v>0</v>
      </c>
      <c r="AG311" s="22">
        <v>57259</v>
      </c>
      <c r="AH311" s="22">
        <v>0</v>
      </c>
      <c r="AI311" s="22">
        <v>692083</v>
      </c>
      <c r="AJ311" s="22">
        <v>1886413</v>
      </c>
      <c r="AK311" s="22">
        <v>0</v>
      </c>
      <c r="AL311" s="22">
        <v>1886413</v>
      </c>
    </row>
    <row r="312" spans="1:3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1770530</v>
      </c>
      <c r="F312" s="22">
        <v>0</v>
      </c>
      <c r="G312" s="22">
        <v>108584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1879114</v>
      </c>
      <c r="N312" s="22">
        <v>0</v>
      </c>
      <c r="O312" s="22">
        <v>53760</v>
      </c>
      <c r="P312" s="22">
        <v>83693</v>
      </c>
      <c r="Q312" s="22">
        <v>396025</v>
      </c>
      <c r="R312" s="22">
        <v>0</v>
      </c>
      <c r="S312" s="22">
        <v>18625</v>
      </c>
      <c r="T312" s="22">
        <v>2431217</v>
      </c>
      <c r="U312" s="22">
        <v>1151721</v>
      </c>
      <c r="V312" s="22">
        <v>0</v>
      </c>
      <c r="W312" s="22">
        <v>20270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1171991</v>
      </c>
      <c r="AD312" s="22">
        <v>34833</v>
      </c>
      <c r="AE312" s="22">
        <v>56556</v>
      </c>
      <c r="AF312" s="22">
        <v>0</v>
      </c>
      <c r="AG312" s="22">
        <v>0</v>
      </c>
      <c r="AH312" s="22">
        <v>18625</v>
      </c>
      <c r="AI312" s="22">
        <v>1282005</v>
      </c>
      <c r="AJ312" s="22">
        <v>1149212</v>
      </c>
      <c r="AK312" s="22">
        <v>0</v>
      </c>
      <c r="AL312" s="22">
        <v>1149212</v>
      </c>
    </row>
    <row r="313" spans="1:3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1207558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1207558</v>
      </c>
      <c r="N313" s="22">
        <v>0</v>
      </c>
      <c r="O313" s="22">
        <v>33275</v>
      </c>
      <c r="P313" s="22">
        <v>7428</v>
      </c>
      <c r="Q313" s="22">
        <v>334641</v>
      </c>
      <c r="R313" s="22">
        <v>24097</v>
      </c>
      <c r="S313" s="22">
        <v>0</v>
      </c>
      <c r="T313" s="22">
        <v>1606999</v>
      </c>
      <c r="U313" s="22">
        <v>557144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557144</v>
      </c>
      <c r="AD313" s="22">
        <v>11122</v>
      </c>
      <c r="AE313" s="22">
        <v>2600</v>
      </c>
      <c r="AF313" s="22">
        <v>0</v>
      </c>
      <c r="AG313" s="22">
        <v>8103</v>
      </c>
      <c r="AH313" s="22">
        <v>0</v>
      </c>
      <c r="AI313" s="22">
        <v>578969</v>
      </c>
      <c r="AJ313" s="22">
        <v>1028030</v>
      </c>
      <c r="AK313" s="22">
        <v>0</v>
      </c>
      <c r="AL313" s="22">
        <v>1028030</v>
      </c>
    </row>
    <row r="314" spans="1:3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1419934</v>
      </c>
      <c r="F314" s="22">
        <v>0</v>
      </c>
      <c r="G314" s="22">
        <v>0</v>
      </c>
      <c r="H314" s="22">
        <v>0</v>
      </c>
      <c r="I314" s="22">
        <v>434207</v>
      </c>
      <c r="J314" s="22">
        <v>0</v>
      </c>
      <c r="K314" s="22">
        <v>0</v>
      </c>
      <c r="L314" s="22">
        <v>0</v>
      </c>
      <c r="M314" s="22">
        <v>1854141</v>
      </c>
      <c r="N314" s="22">
        <v>0</v>
      </c>
      <c r="O314" s="22">
        <v>160772</v>
      </c>
      <c r="P314" s="22">
        <v>24184</v>
      </c>
      <c r="Q314" s="22">
        <v>517004</v>
      </c>
      <c r="R314" s="22">
        <v>0</v>
      </c>
      <c r="S314" s="22">
        <v>0</v>
      </c>
      <c r="T314" s="22">
        <v>2556101</v>
      </c>
      <c r="U314" s="22">
        <v>1155371</v>
      </c>
      <c r="V314" s="22">
        <v>0</v>
      </c>
      <c r="W314" s="22">
        <v>0</v>
      </c>
      <c r="X314" s="22">
        <v>0</v>
      </c>
      <c r="Y314" s="22">
        <v>33761</v>
      </c>
      <c r="Z314" s="22">
        <v>0</v>
      </c>
      <c r="AA314" s="22">
        <v>0</v>
      </c>
      <c r="AB314" s="22">
        <v>0</v>
      </c>
      <c r="AC314" s="22">
        <v>1189132</v>
      </c>
      <c r="AD314" s="22">
        <v>38453</v>
      </c>
      <c r="AE314" s="22">
        <v>10358</v>
      </c>
      <c r="AF314" s="22">
        <v>0</v>
      </c>
      <c r="AG314" s="22">
        <v>0</v>
      </c>
      <c r="AH314" s="22">
        <v>0</v>
      </c>
      <c r="AI314" s="22">
        <v>1237943</v>
      </c>
      <c r="AJ314" s="22">
        <v>1318158</v>
      </c>
      <c r="AK314" s="22">
        <v>0</v>
      </c>
      <c r="AL314" s="22">
        <v>1318158</v>
      </c>
    </row>
    <row r="315" spans="1:3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593799</v>
      </c>
      <c r="F315" s="22">
        <v>0</v>
      </c>
      <c r="G315" s="22">
        <v>693133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1286932</v>
      </c>
      <c r="N315" s="22">
        <v>0</v>
      </c>
      <c r="O315" s="22">
        <v>63420</v>
      </c>
      <c r="P315" s="22">
        <v>13934</v>
      </c>
      <c r="Q315" s="22">
        <v>625351</v>
      </c>
      <c r="R315" s="22">
        <v>209196</v>
      </c>
      <c r="S315" s="22">
        <v>0</v>
      </c>
      <c r="T315" s="22">
        <v>2198833</v>
      </c>
      <c r="U315" s="22">
        <v>395542</v>
      </c>
      <c r="V315" s="22">
        <v>0</v>
      </c>
      <c r="W315" s="22">
        <v>11552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407094</v>
      </c>
      <c r="AD315" s="22">
        <v>13953</v>
      </c>
      <c r="AE315" s="22">
        <v>3954</v>
      </c>
      <c r="AF315" s="22">
        <v>0</v>
      </c>
      <c r="AG315" s="22">
        <v>64328</v>
      </c>
      <c r="AH315" s="22">
        <v>0</v>
      </c>
      <c r="AI315" s="22">
        <v>489329</v>
      </c>
      <c r="AJ315" s="22">
        <v>1709504</v>
      </c>
      <c r="AK315" s="22">
        <v>0</v>
      </c>
      <c r="AL315" s="22">
        <v>1709504</v>
      </c>
    </row>
    <row r="316" spans="1:3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329156</v>
      </c>
      <c r="F316" s="22">
        <v>0</v>
      </c>
      <c r="G316" s="22">
        <v>55157</v>
      </c>
      <c r="H316" s="22">
        <v>0</v>
      </c>
      <c r="I316" s="22">
        <v>98635</v>
      </c>
      <c r="J316" s="22">
        <v>0</v>
      </c>
      <c r="K316" s="22">
        <v>0</v>
      </c>
      <c r="L316" s="22">
        <v>0</v>
      </c>
      <c r="M316" s="22">
        <v>482948</v>
      </c>
      <c r="N316" s="22">
        <v>0</v>
      </c>
      <c r="O316" s="22">
        <v>390735</v>
      </c>
      <c r="P316" s="22">
        <v>55296</v>
      </c>
      <c r="Q316" s="22">
        <v>158611</v>
      </c>
      <c r="R316" s="22">
        <v>77054</v>
      </c>
      <c r="S316" s="22">
        <v>0</v>
      </c>
      <c r="T316" s="22">
        <v>1164644</v>
      </c>
      <c r="U316" s="22">
        <v>140888</v>
      </c>
      <c r="V316" s="22">
        <v>0</v>
      </c>
      <c r="W316" s="22">
        <v>47190</v>
      </c>
      <c r="X316" s="22">
        <v>0</v>
      </c>
      <c r="Y316" s="22">
        <v>15561</v>
      </c>
      <c r="Z316" s="22">
        <v>0</v>
      </c>
      <c r="AA316" s="22">
        <v>0</v>
      </c>
      <c r="AB316" s="22">
        <v>0</v>
      </c>
      <c r="AC316" s="22">
        <v>203639</v>
      </c>
      <c r="AD316" s="22">
        <v>133665</v>
      </c>
      <c r="AE316" s="22">
        <v>31128</v>
      </c>
      <c r="AF316" s="22">
        <v>0</v>
      </c>
      <c r="AG316" s="22">
        <v>8035</v>
      </c>
      <c r="AH316" s="22">
        <v>0</v>
      </c>
      <c r="AI316" s="22">
        <v>376467</v>
      </c>
      <c r="AJ316" s="22">
        <v>788177</v>
      </c>
      <c r="AK316" s="22">
        <v>0</v>
      </c>
      <c r="AL316" s="22">
        <v>788177</v>
      </c>
    </row>
    <row r="317" spans="1:3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596543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596543</v>
      </c>
      <c r="N317" s="22">
        <v>0</v>
      </c>
      <c r="O317" s="22">
        <v>71185</v>
      </c>
      <c r="P317" s="22">
        <v>0</v>
      </c>
      <c r="Q317" s="22">
        <v>0</v>
      </c>
      <c r="R317" s="22">
        <v>0</v>
      </c>
      <c r="S317" s="22">
        <v>0</v>
      </c>
      <c r="T317" s="22">
        <v>667728</v>
      </c>
      <c r="U317" s="22">
        <v>385577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385577</v>
      </c>
      <c r="AD317" s="22">
        <v>0</v>
      </c>
      <c r="AE317" s="22">
        <v>37762</v>
      </c>
      <c r="AF317" s="22">
        <v>0</v>
      </c>
      <c r="AG317" s="22">
        <v>0</v>
      </c>
      <c r="AH317" s="22">
        <v>0</v>
      </c>
      <c r="AI317" s="22">
        <v>423339</v>
      </c>
      <c r="AJ317" s="22">
        <v>244389</v>
      </c>
      <c r="AK317" s="22">
        <v>0</v>
      </c>
      <c r="AL317" s="22">
        <v>244389</v>
      </c>
    </row>
    <row r="318" spans="1:3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2211011</v>
      </c>
      <c r="F318" s="22">
        <v>0</v>
      </c>
      <c r="G318" s="22">
        <v>382198</v>
      </c>
      <c r="H318" s="22">
        <v>0</v>
      </c>
      <c r="I318" s="22">
        <v>430935</v>
      </c>
      <c r="J318" s="22">
        <v>0</v>
      </c>
      <c r="K318" s="22">
        <v>0</v>
      </c>
      <c r="L318" s="22">
        <v>0</v>
      </c>
      <c r="M318" s="22">
        <v>3024144</v>
      </c>
      <c r="N318" s="22">
        <v>0</v>
      </c>
      <c r="O318" s="22">
        <v>305112</v>
      </c>
      <c r="P318" s="22">
        <v>55966</v>
      </c>
      <c r="Q318" s="22">
        <v>1030271</v>
      </c>
      <c r="R318" s="22">
        <v>101757</v>
      </c>
      <c r="S318" s="22">
        <v>0</v>
      </c>
      <c r="T318" s="22">
        <v>4517250</v>
      </c>
      <c r="U318" s="22">
        <v>1786510</v>
      </c>
      <c r="V318" s="22">
        <v>0</v>
      </c>
      <c r="W318" s="22">
        <v>208984</v>
      </c>
      <c r="X318" s="22">
        <v>0</v>
      </c>
      <c r="Y318" s="22">
        <v>11268</v>
      </c>
      <c r="Z318" s="22">
        <v>0</v>
      </c>
      <c r="AA318" s="22">
        <v>0</v>
      </c>
      <c r="AB318" s="22">
        <v>0</v>
      </c>
      <c r="AC318" s="22">
        <v>2006762</v>
      </c>
      <c r="AD318" s="22">
        <v>64239</v>
      </c>
      <c r="AE318" s="22">
        <v>55966</v>
      </c>
      <c r="AF318" s="22">
        <v>0</v>
      </c>
      <c r="AG318" s="22">
        <v>53780</v>
      </c>
      <c r="AH318" s="22">
        <v>0</v>
      </c>
      <c r="AI318" s="22">
        <v>2180747</v>
      </c>
      <c r="AJ318" s="22">
        <v>2336503</v>
      </c>
      <c r="AK318" s="22">
        <v>0</v>
      </c>
      <c r="AL318" s="22">
        <v>2336503</v>
      </c>
    </row>
    <row r="319" spans="1:3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1030204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1030204</v>
      </c>
      <c r="N319" s="22">
        <v>0</v>
      </c>
      <c r="O319" s="22">
        <v>99809</v>
      </c>
      <c r="P319" s="22">
        <v>115033</v>
      </c>
      <c r="Q319" s="22">
        <v>162000</v>
      </c>
      <c r="R319" s="22">
        <v>81028</v>
      </c>
      <c r="S319" s="22">
        <v>32196</v>
      </c>
      <c r="T319" s="22">
        <v>1520270</v>
      </c>
      <c r="U319" s="22">
        <v>410787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410787</v>
      </c>
      <c r="AD319" s="22">
        <v>18484</v>
      </c>
      <c r="AE319" s="22">
        <v>73829</v>
      </c>
      <c r="AF319" s="22">
        <v>0</v>
      </c>
      <c r="AG319" s="22">
        <v>49169</v>
      </c>
      <c r="AH319" s="22">
        <v>17283</v>
      </c>
      <c r="AI319" s="22">
        <v>569552</v>
      </c>
      <c r="AJ319" s="22">
        <v>950718</v>
      </c>
      <c r="AK319" s="22">
        <v>0</v>
      </c>
      <c r="AL319" s="22">
        <v>950718</v>
      </c>
    </row>
    <row r="320" spans="1:3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330294</v>
      </c>
      <c r="F320" s="22">
        <v>0</v>
      </c>
      <c r="G320" s="22">
        <v>58715</v>
      </c>
      <c r="H320" s="22">
        <v>0</v>
      </c>
      <c r="I320" s="22">
        <v>230303</v>
      </c>
      <c r="J320" s="22">
        <v>0</v>
      </c>
      <c r="K320" s="22">
        <v>0</v>
      </c>
      <c r="L320" s="22">
        <v>0</v>
      </c>
      <c r="M320" s="22">
        <v>619312</v>
      </c>
      <c r="N320" s="22">
        <v>0</v>
      </c>
      <c r="O320" s="22">
        <v>470827</v>
      </c>
      <c r="P320" s="22">
        <v>169508</v>
      </c>
      <c r="Q320" s="22">
        <v>20300</v>
      </c>
      <c r="R320" s="22">
        <v>157113</v>
      </c>
      <c r="S320" s="22">
        <v>27615</v>
      </c>
      <c r="T320" s="22">
        <v>1464675</v>
      </c>
      <c r="U320" s="22">
        <v>195270</v>
      </c>
      <c r="V320" s="22">
        <v>0</v>
      </c>
      <c r="W320" s="22">
        <v>5596</v>
      </c>
      <c r="X320" s="22">
        <v>0</v>
      </c>
      <c r="Y320" s="22">
        <v>53150</v>
      </c>
      <c r="Z320" s="22">
        <v>0</v>
      </c>
      <c r="AA320" s="22">
        <v>0</v>
      </c>
      <c r="AB320" s="22">
        <v>0</v>
      </c>
      <c r="AC320" s="22">
        <v>254016</v>
      </c>
      <c r="AD320" s="22">
        <v>89678</v>
      </c>
      <c r="AE320" s="22">
        <v>95689</v>
      </c>
      <c r="AF320" s="22">
        <v>0</v>
      </c>
      <c r="AG320" s="22">
        <v>102046</v>
      </c>
      <c r="AH320" s="22">
        <v>19330</v>
      </c>
      <c r="AI320" s="22">
        <v>560759</v>
      </c>
      <c r="AJ320" s="22">
        <v>903916</v>
      </c>
      <c r="AK320" s="22">
        <v>0</v>
      </c>
      <c r="AL320" s="22">
        <v>903916</v>
      </c>
    </row>
    <row r="321" spans="1:3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179735</v>
      </c>
      <c r="F321" s="22">
        <v>0</v>
      </c>
      <c r="G321" s="22">
        <v>0</v>
      </c>
      <c r="H321" s="22">
        <v>0</v>
      </c>
      <c r="I321" s="22">
        <v>172185</v>
      </c>
      <c r="J321" s="22">
        <v>0</v>
      </c>
      <c r="K321" s="22">
        <v>0</v>
      </c>
      <c r="L321" s="22">
        <v>0</v>
      </c>
      <c r="M321" s="22">
        <v>351920</v>
      </c>
      <c r="N321" s="22">
        <v>5300</v>
      </c>
      <c r="O321" s="22">
        <v>137261</v>
      </c>
      <c r="P321" s="22">
        <v>57424</v>
      </c>
      <c r="Q321" s="22">
        <v>272094</v>
      </c>
      <c r="R321" s="22">
        <v>65850</v>
      </c>
      <c r="S321" s="22">
        <v>11000</v>
      </c>
      <c r="T321" s="22">
        <v>900849</v>
      </c>
      <c r="U321" s="22">
        <v>142305</v>
      </c>
      <c r="V321" s="22">
        <v>0</v>
      </c>
      <c r="W321" s="22">
        <v>0</v>
      </c>
      <c r="X321" s="22">
        <v>0</v>
      </c>
      <c r="Y321" s="22">
        <v>56852</v>
      </c>
      <c r="Z321" s="22">
        <v>0</v>
      </c>
      <c r="AA321" s="22">
        <v>0</v>
      </c>
      <c r="AB321" s="22">
        <v>0</v>
      </c>
      <c r="AC321" s="22">
        <v>199157</v>
      </c>
      <c r="AD321" s="22">
        <v>48915</v>
      </c>
      <c r="AE321" s="22">
        <v>18538</v>
      </c>
      <c r="AF321" s="22">
        <v>0</v>
      </c>
      <c r="AG321" s="22">
        <v>55594</v>
      </c>
      <c r="AH321" s="22">
        <v>9295</v>
      </c>
      <c r="AI321" s="22">
        <v>331499</v>
      </c>
      <c r="AJ321" s="22">
        <v>569350</v>
      </c>
      <c r="AK321" s="22">
        <v>0</v>
      </c>
      <c r="AL321" s="22">
        <v>569350</v>
      </c>
    </row>
    <row r="322" spans="1:3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105000</v>
      </c>
      <c r="Q322" s="22">
        <v>0</v>
      </c>
      <c r="R322" s="22">
        <v>0</v>
      </c>
      <c r="S322" s="22">
        <v>0</v>
      </c>
      <c r="T322" s="22">
        <v>105000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105000</v>
      </c>
      <c r="AF322" s="22">
        <v>0</v>
      </c>
      <c r="AG322" s="22">
        <v>0</v>
      </c>
      <c r="AH322" s="22">
        <v>0</v>
      </c>
      <c r="AI322" s="22">
        <v>105000</v>
      </c>
      <c r="AJ322" s="22">
        <v>0</v>
      </c>
      <c r="AK322" s="22">
        <v>0</v>
      </c>
      <c r="AL322" s="22">
        <v>0</v>
      </c>
    </row>
    <row r="323" spans="1:3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6904218</v>
      </c>
      <c r="P323" s="22">
        <v>11873</v>
      </c>
      <c r="Q323" s="22">
        <v>0</v>
      </c>
      <c r="R323" s="22">
        <v>388316</v>
      </c>
      <c r="S323" s="22">
        <v>0</v>
      </c>
      <c r="T323" s="22">
        <v>7304407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1838773</v>
      </c>
      <c r="AE323" s="22">
        <v>11873</v>
      </c>
      <c r="AF323" s="22">
        <v>0</v>
      </c>
      <c r="AG323" s="22">
        <v>169265</v>
      </c>
      <c r="AH323" s="22">
        <v>0</v>
      </c>
      <c r="AI323" s="22">
        <v>2019911</v>
      </c>
      <c r="AJ323" s="22">
        <v>5284496</v>
      </c>
      <c r="AK323" s="22">
        <v>0</v>
      </c>
      <c r="AL323" s="22">
        <v>5284496</v>
      </c>
    </row>
    <row r="324" spans="1:3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</row>
    <row r="325" spans="1:3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</row>
    <row r="326" spans="1:3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</row>
    <row r="327" spans="1:3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</row>
    <row r="328" spans="1:3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235969</v>
      </c>
      <c r="H328" s="22">
        <v>383540</v>
      </c>
      <c r="I328" s="22">
        <v>0</v>
      </c>
      <c r="J328" s="22">
        <v>0</v>
      </c>
      <c r="K328" s="22">
        <v>22661</v>
      </c>
      <c r="L328" s="22">
        <v>0</v>
      </c>
      <c r="M328" s="22">
        <v>642170</v>
      </c>
      <c r="N328" s="22">
        <v>0</v>
      </c>
      <c r="O328" s="22">
        <v>48946</v>
      </c>
      <c r="P328" s="22">
        <v>549249</v>
      </c>
      <c r="Q328" s="22">
        <v>0</v>
      </c>
      <c r="R328" s="22">
        <v>108199</v>
      </c>
      <c r="S328" s="22">
        <v>1966655</v>
      </c>
      <c r="T328" s="22">
        <v>3315219</v>
      </c>
      <c r="U328" s="22">
        <v>0</v>
      </c>
      <c r="V328" s="22">
        <v>0</v>
      </c>
      <c r="W328" s="22">
        <v>143380</v>
      </c>
      <c r="X328" s="22">
        <v>228254</v>
      </c>
      <c r="Y328" s="22">
        <v>0</v>
      </c>
      <c r="Z328" s="22">
        <v>0</v>
      </c>
      <c r="AA328" s="22">
        <v>22661</v>
      </c>
      <c r="AB328" s="22">
        <v>0</v>
      </c>
      <c r="AC328" s="22">
        <v>394295</v>
      </c>
      <c r="AD328" s="22">
        <v>31815</v>
      </c>
      <c r="AE328" s="22">
        <v>335929</v>
      </c>
      <c r="AF328" s="22">
        <v>0</v>
      </c>
      <c r="AG328" s="22">
        <v>41163</v>
      </c>
      <c r="AH328" s="22">
        <v>1095129</v>
      </c>
      <c r="AI328" s="22">
        <v>1898331</v>
      </c>
      <c r="AJ328" s="22">
        <v>1416888</v>
      </c>
      <c r="AK328" s="22">
        <v>0</v>
      </c>
      <c r="AL328" s="22">
        <v>1416888</v>
      </c>
    </row>
    <row r="329" spans="1:3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240157624</v>
      </c>
      <c r="F329" s="22">
        <v>0</v>
      </c>
      <c r="G329" s="22">
        <v>3121124</v>
      </c>
      <c r="H329" s="22">
        <v>5902</v>
      </c>
      <c r="I329" s="22">
        <v>0</v>
      </c>
      <c r="J329" s="22">
        <v>0</v>
      </c>
      <c r="K329" s="22">
        <v>0</v>
      </c>
      <c r="L329" s="22">
        <v>0</v>
      </c>
      <c r="M329" s="22">
        <v>243284650</v>
      </c>
      <c r="N329" s="22">
        <v>0</v>
      </c>
      <c r="O329" s="22">
        <v>37511480</v>
      </c>
      <c r="P329" s="22">
        <v>57329300</v>
      </c>
      <c r="Q329" s="22">
        <v>1409108</v>
      </c>
      <c r="R329" s="22">
        <v>0</v>
      </c>
      <c r="S329" s="22">
        <v>24099318</v>
      </c>
      <c r="T329" s="22">
        <v>363633856</v>
      </c>
      <c r="U329" s="22">
        <v>62310910</v>
      </c>
      <c r="V329" s="22">
        <v>0</v>
      </c>
      <c r="W329" s="22">
        <v>843886</v>
      </c>
      <c r="X329" s="22">
        <v>5902</v>
      </c>
      <c r="Y329" s="22">
        <v>0</v>
      </c>
      <c r="Z329" s="22">
        <v>0</v>
      </c>
      <c r="AA329" s="22">
        <v>0</v>
      </c>
      <c r="AB329" s="22">
        <v>0</v>
      </c>
      <c r="AC329" s="22">
        <v>63160698</v>
      </c>
      <c r="AD329" s="22">
        <v>13917276</v>
      </c>
      <c r="AE329" s="22">
        <v>25644940</v>
      </c>
      <c r="AF329" s="22">
        <v>194533</v>
      </c>
      <c r="AG329" s="22">
        <v>0</v>
      </c>
      <c r="AH329" s="22">
        <v>19241098</v>
      </c>
      <c r="AI329" s="22">
        <v>122158545</v>
      </c>
      <c r="AJ329" s="22">
        <v>241475311</v>
      </c>
      <c r="AK329" s="22">
        <v>0</v>
      </c>
      <c r="AL329" s="22">
        <v>241475311</v>
      </c>
    </row>
    <row r="330" spans="1:3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B8D49-C1B9-4410-986F-B2F5BE09C7C8}">
  <dimension ref="A1:AL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38" width="15.7109375" customWidth="1"/>
  </cols>
  <sheetData>
    <row r="1" spans="1:38" ht="24" customHeight="1" x14ac:dyDescent="0.3">
      <c r="A1" s="4" t="str">
        <f>HYPERLINK("#'Index'!A1", "&lt;&lt; Index")</f>
        <v>&lt;&lt; Index</v>
      </c>
      <c r="B1" s="20" t="s">
        <v>1108</v>
      </c>
      <c r="D1" s="20" t="s">
        <v>1164</v>
      </c>
    </row>
    <row r="2" spans="1:3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1110</v>
      </c>
      <c r="F2" s="21" t="s">
        <v>1111</v>
      </c>
      <c r="G2" s="21" t="s">
        <v>1112</v>
      </c>
      <c r="H2" s="21" t="s">
        <v>1113</v>
      </c>
      <c r="I2" s="21" t="s">
        <v>1114</v>
      </c>
      <c r="J2" s="21" t="s">
        <v>1115</v>
      </c>
      <c r="K2" s="21" t="s">
        <v>1116</v>
      </c>
      <c r="L2" s="21" t="s">
        <v>1117</v>
      </c>
      <c r="M2" s="21" t="s">
        <v>1118</v>
      </c>
      <c r="N2" s="21" t="s">
        <v>1119</v>
      </c>
      <c r="O2" s="21" t="s">
        <v>1120</v>
      </c>
      <c r="P2" s="21" t="s">
        <v>1121</v>
      </c>
      <c r="Q2" s="21" t="s">
        <v>56</v>
      </c>
      <c r="R2" s="21" t="s">
        <v>1122</v>
      </c>
      <c r="S2" s="21" t="s">
        <v>1123</v>
      </c>
      <c r="T2" s="21" t="s">
        <v>1124</v>
      </c>
      <c r="U2" s="21" t="s">
        <v>1110</v>
      </c>
      <c r="V2" s="21" t="s">
        <v>1111</v>
      </c>
      <c r="W2" s="21" t="s">
        <v>1112</v>
      </c>
      <c r="X2" s="21" t="s">
        <v>1113</v>
      </c>
      <c r="Y2" s="21" t="s">
        <v>1114</v>
      </c>
      <c r="Z2" s="21" t="s">
        <v>1115</v>
      </c>
      <c r="AA2" s="21" t="s">
        <v>1116</v>
      </c>
      <c r="AB2" s="21" t="s">
        <v>1117</v>
      </c>
      <c r="AC2" s="21" t="s">
        <v>1125</v>
      </c>
      <c r="AD2" s="21" t="s">
        <v>1120</v>
      </c>
      <c r="AE2" s="21" t="s">
        <v>1121</v>
      </c>
      <c r="AF2" s="21" t="s">
        <v>56</v>
      </c>
      <c r="AG2" s="21" t="s">
        <v>1122</v>
      </c>
      <c r="AH2" s="21" t="s">
        <v>1123</v>
      </c>
      <c r="AI2" s="21" t="s">
        <v>1126</v>
      </c>
      <c r="AJ2" s="21" t="s">
        <v>1127</v>
      </c>
      <c r="AK2" s="21" t="s">
        <v>1128</v>
      </c>
      <c r="AL2" s="21" t="s">
        <v>1129</v>
      </c>
    </row>
    <row r="3" spans="1:38" x14ac:dyDescent="0.25">
      <c r="A3" s="21"/>
      <c r="B3" s="21"/>
      <c r="C3" s="21"/>
      <c r="D3" s="21" t="s">
        <v>81</v>
      </c>
      <c r="E3" s="21" t="s">
        <v>1130</v>
      </c>
      <c r="F3" s="21" t="s">
        <v>1131</v>
      </c>
      <c r="G3" s="21" t="s">
        <v>1132</v>
      </c>
      <c r="H3" s="21" t="s">
        <v>1133</v>
      </c>
      <c r="I3" s="21" t="s">
        <v>1134</v>
      </c>
      <c r="J3" s="21" t="s">
        <v>1135</v>
      </c>
      <c r="K3" s="21" t="s">
        <v>1136</v>
      </c>
      <c r="L3" s="21" t="s">
        <v>1137</v>
      </c>
      <c r="M3" s="21" t="s">
        <v>1138</v>
      </c>
      <c r="N3" s="21" t="s">
        <v>1139</v>
      </c>
      <c r="O3" s="21" t="s">
        <v>1140</v>
      </c>
      <c r="P3" s="21" t="s">
        <v>1141</v>
      </c>
      <c r="Q3" s="21" t="s">
        <v>1142</v>
      </c>
      <c r="R3" s="21" t="s">
        <v>1143</v>
      </c>
      <c r="S3" s="21" t="s">
        <v>1144</v>
      </c>
      <c r="T3" s="21" t="s">
        <v>1145</v>
      </c>
      <c r="U3" s="21" t="s">
        <v>1146</v>
      </c>
      <c r="V3" s="21" t="s">
        <v>1147</v>
      </c>
      <c r="W3" s="21" t="s">
        <v>1148</v>
      </c>
      <c r="X3" s="21" t="s">
        <v>1149</v>
      </c>
      <c r="Y3" s="21" t="s">
        <v>1150</v>
      </c>
      <c r="Z3" s="21" t="s">
        <v>1151</v>
      </c>
      <c r="AA3" s="21" t="s">
        <v>1152</v>
      </c>
      <c r="AB3" s="21" t="s">
        <v>1153</v>
      </c>
      <c r="AC3" s="21" t="s">
        <v>1154</v>
      </c>
      <c r="AD3" s="21" t="s">
        <v>1155</v>
      </c>
      <c r="AE3" s="21" t="s">
        <v>1156</v>
      </c>
      <c r="AF3" s="21" t="s">
        <v>1157</v>
      </c>
      <c r="AG3" s="21" t="s">
        <v>1158</v>
      </c>
      <c r="AH3" s="21" t="s">
        <v>1159</v>
      </c>
      <c r="AI3" s="21" t="s">
        <v>1160</v>
      </c>
      <c r="AJ3" s="21" t="s">
        <v>1161</v>
      </c>
      <c r="AK3" s="21" t="s">
        <v>1162</v>
      </c>
      <c r="AL3" s="21" t="s">
        <v>1163</v>
      </c>
    </row>
    <row r="4" spans="1:3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11903108</v>
      </c>
      <c r="F4" s="22">
        <v>0</v>
      </c>
      <c r="G4" s="22">
        <v>2034694</v>
      </c>
      <c r="H4" s="22">
        <v>2091189</v>
      </c>
      <c r="I4" s="22">
        <v>2971609</v>
      </c>
      <c r="J4" s="22">
        <v>0</v>
      </c>
      <c r="K4" s="22">
        <v>0</v>
      </c>
      <c r="L4" s="22">
        <v>0</v>
      </c>
      <c r="M4" s="22">
        <v>19000600</v>
      </c>
      <c r="N4" s="22">
        <v>31437451</v>
      </c>
      <c r="O4" s="22">
        <v>1890566</v>
      </c>
      <c r="P4" s="22">
        <v>3405198</v>
      </c>
      <c r="Q4" s="22">
        <v>3971000</v>
      </c>
      <c r="R4" s="22">
        <v>3966728</v>
      </c>
      <c r="S4" s="22">
        <v>1545701</v>
      </c>
      <c r="T4" s="22">
        <v>65217244</v>
      </c>
      <c r="U4" s="22">
        <v>14290221</v>
      </c>
      <c r="V4" s="22">
        <v>0</v>
      </c>
      <c r="W4" s="22">
        <v>1852123</v>
      </c>
      <c r="X4" s="22">
        <v>1949037</v>
      </c>
      <c r="Y4" s="22">
        <v>1800036</v>
      </c>
      <c r="Z4" s="22">
        <v>48214</v>
      </c>
      <c r="AA4" s="22">
        <v>0</v>
      </c>
      <c r="AB4" s="22">
        <v>0</v>
      </c>
      <c r="AC4" s="22">
        <v>19939631</v>
      </c>
      <c r="AD4" s="22">
        <v>3686928</v>
      </c>
      <c r="AE4" s="22">
        <v>2786316</v>
      </c>
      <c r="AF4" s="22">
        <v>0</v>
      </c>
      <c r="AG4" s="22">
        <v>3322629</v>
      </c>
      <c r="AH4" s="22">
        <v>2285468</v>
      </c>
      <c r="AI4" s="22">
        <v>32020972</v>
      </c>
      <c r="AJ4" s="22">
        <v>0</v>
      </c>
      <c r="AK4" s="22">
        <v>0</v>
      </c>
      <c r="AL4" s="22">
        <v>0</v>
      </c>
    </row>
    <row r="5" spans="1:3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4973223</v>
      </c>
      <c r="F5" s="22">
        <v>0</v>
      </c>
      <c r="G5" s="22">
        <v>1788889</v>
      </c>
      <c r="H5" s="22">
        <v>912304</v>
      </c>
      <c r="I5" s="22">
        <v>1761849</v>
      </c>
      <c r="J5" s="22">
        <v>0</v>
      </c>
      <c r="K5" s="22">
        <v>0</v>
      </c>
      <c r="L5" s="22">
        <v>0</v>
      </c>
      <c r="M5" s="22">
        <v>9436265</v>
      </c>
      <c r="N5" s="22">
        <v>-5917416</v>
      </c>
      <c r="O5" s="22">
        <v>629651</v>
      </c>
      <c r="P5" s="22">
        <v>1283578</v>
      </c>
      <c r="Q5" s="22">
        <v>475827</v>
      </c>
      <c r="R5" s="22">
        <v>9346026</v>
      </c>
      <c r="S5" s="22">
        <v>511863</v>
      </c>
      <c r="T5" s="22">
        <v>15765794</v>
      </c>
      <c r="U5" s="22">
        <v>5857623</v>
      </c>
      <c r="V5" s="22">
        <v>0</v>
      </c>
      <c r="W5" s="22">
        <v>472780</v>
      </c>
      <c r="X5" s="22">
        <v>235191</v>
      </c>
      <c r="Y5" s="22">
        <v>578633</v>
      </c>
      <c r="Z5" s="22">
        <v>0</v>
      </c>
      <c r="AA5" s="22">
        <v>0</v>
      </c>
      <c r="AB5" s="22">
        <v>0</v>
      </c>
      <c r="AC5" s="22">
        <v>7144227</v>
      </c>
      <c r="AD5" s="22">
        <v>1868806</v>
      </c>
      <c r="AE5" s="22">
        <v>582850</v>
      </c>
      <c r="AF5" s="22">
        <v>0</v>
      </c>
      <c r="AG5" s="22">
        <v>768711</v>
      </c>
      <c r="AH5" s="22">
        <v>271219</v>
      </c>
      <c r="AI5" s="22">
        <v>10635813</v>
      </c>
      <c r="AJ5" s="22">
        <v>0</v>
      </c>
      <c r="AK5" s="22">
        <v>0</v>
      </c>
      <c r="AL5" s="22">
        <v>0</v>
      </c>
    </row>
    <row r="6" spans="1:3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1379290</v>
      </c>
      <c r="F6" s="22">
        <v>0</v>
      </c>
      <c r="G6" s="22">
        <v>318730</v>
      </c>
      <c r="H6" s="22">
        <v>5412576</v>
      </c>
      <c r="I6" s="22">
        <v>0</v>
      </c>
      <c r="J6" s="22">
        <v>0</v>
      </c>
      <c r="K6" s="22">
        <v>0</v>
      </c>
      <c r="L6" s="22">
        <v>0</v>
      </c>
      <c r="M6" s="22">
        <v>7110596</v>
      </c>
      <c r="N6" s="22">
        <v>-2481000</v>
      </c>
      <c r="O6" s="22">
        <v>0</v>
      </c>
      <c r="P6" s="22">
        <v>424516</v>
      </c>
      <c r="Q6" s="22">
        <v>1251000</v>
      </c>
      <c r="R6" s="22">
        <v>422265</v>
      </c>
      <c r="S6" s="22">
        <v>688271</v>
      </c>
      <c r="T6" s="22">
        <v>7415648</v>
      </c>
      <c r="U6" s="22">
        <v>2461260</v>
      </c>
      <c r="V6" s="22">
        <v>0</v>
      </c>
      <c r="W6" s="22">
        <v>385644</v>
      </c>
      <c r="X6" s="22">
        <v>389892</v>
      </c>
      <c r="Y6" s="22">
        <v>113374</v>
      </c>
      <c r="Z6" s="22">
        <v>0</v>
      </c>
      <c r="AA6" s="22">
        <v>0</v>
      </c>
      <c r="AB6" s="22">
        <v>0</v>
      </c>
      <c r="AC6" s="22">
        <v>3350170</v>
      </c>
      <c r="AD6" s="22">
        <v>1777842</v>
      </c>
      <c r="AE6" s="22">
        <v>396614</v>
      </c>
      <c r="AF6" s="22">
        <v>0</v>
      </c>
      <c r="AG6" s="22">
        <v>643506</v>
      </c>
      <c r="AH6" s="22">
        <v>341546</v>
      </c>
      <c r="AI6" s="22">
        <v>6509678</v>
      </c>
      <c r="AJ6" s="22">
        <v>0</v>
      </c>
      <c r="AK6" s="22">
        <v>0</v>
      </c>
      <c r="AL6" s="22">
        <v>0</v>
      </c>
    </row>
    <row r="7" spans="1:3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276921000</v>
      </c>
      <c r="F7" s="22">
        <v>7106000</v>
      </c>
      <c r="G7" s="22">
        <v>94149000</v>
      </c>
      <c r="H7" s="22">
        <v>139016000</v>
      </c>
      <c r="I7" s="22">
        <v>146504000</v>
      </c>
      <c r="J7" s="22">
        <v>5861000</v>
      </c>
      <c r="K7" s="22">
        <v>0</v>
      </c>
      <c r="L7" s="22">
        <v>0</v>
      </c>
      <c r="M7" s="22">
        <v>669557000</v>
      </c>
      <c r="N7" s="22">
        <v>147827000</v>
      </c>
      <c r="O7" s="22">
        <v>85265000</v>
      </c>
      <c r="P7" s="22">
        <v>34872000</v>
      </c>
      <c r="Q7" s="22">
        <v>48218000</v>
      </c>
      <c r="R7" s="22">
        <v>84074000</v>
      </c>
      <c r="S7" s="22">
        <v>59950000</v>
      </c>
      <c r="T7" s="22">
        <v>1129763000</v>
      </c>
      <c r="U7" s="22">
        <v>179153000</v>
      </c>
      <c r="V7" s="22">
        <v>59330000</v>
      </c>
      <c r="W7" s="22">
        <v>52125000</v>
      </c>
      <c r="X7" s="22">
        <v>71325000</v>
      </c>
      <c r="Y7" s="22">
        <v>38487000</v>
      </c>
      <c r="Z7" s="22">
        <v>3717000</v>
      </c>
      <c r="AA7" s="22">
        <v>0</v>
      </c>
      <c r="AB7" s="22">
        <v>0</v>
      </c>
      <c r="AC7" s="22">
        <v>404137000</v>
      </c>
      <c r="AD7" s="22">
        <v>119869000</v>
      </c>
      <c r="AE7" s="22">
        <v>53946000</v>
      </c>
      <c r="AF7" s="22">
        <v>0</v>
      </c>
      <c r="AG7" s="22">
        <v>50779000</v>
      </c>
      <c r="AH7" s="22">
        <v>87952000</v>
      </c>
      <c r="AI7" s="22">
        <v>716683000</v>
      </c>
      <c r="AJ7" s="22">
        <v>0</v>
      </c>
      <c r="AK7" s="22">
        <v>0</v>
      </c>
      <c r="AL7" s="22">
        <v>0</v>
      </c>
    </row>
    <row r="8" spans="1:3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3497945</v>
      </c>
      <c r="F8" s="22">
        <v>0</v>
      </c>
      <c r="G8" s="22">
        <v>131770</v>
      </c>
      <c r="H8" s="22">
        <v>523941</v>
      </c>
      <c r="I8" s="22">
        <v>25978</v>
      </c>
      <c r="J8" s="22">
        <v>41767</v>
      </c>
      <c r="K8" s="22">
        <v>0</v>
      </c>
      <c r="L8" s="22">
        <v>0</v>
      </c>
      <c r="M8" s="22">
        <v>4221401</v>
      </c>
      <c r="N8" s="22">
        <v>16178628</v>
      </c>
      <c r="O8" s="22">
        <v>10968156</v>
      </c>
      <c r="P8" s="22">
        <v>1074654</v>
      </c>
      <c r="Q8" s="22">
        <v>0</v>
      </c>
      <c r="R8" s="22">
        <v>2582828</v>
      </c>
      <c r="S8" s="22">
        <v>268543</v>
      </c>
      <c r="T8" s="22">
        <v>35294210</v>
      </c>
      <c r="U8" s="22">
        <v>3107925</v>
      </c>
      <c r="V8" s="22">
        <v>0</v>
      </c>
      <c r="W8" s="22">
        <v>1063043</v>
      </c>
      <c r="X8" s="22">
        <v>563159</v>
      </c>
      <c r="Y8" s="22">
        <v>435509</v>
      </c>
      <c r="Z8" s="22">
        <v>34257</v>
      </c>
      <c r="AA8" s="22">
        <v>0</v>
      </c>
      <c r="AB8" s="22">
        <v>0</v>
      </c>
      <c r="AC8" s="22">
        <v>5203893</v>
      </c>
      <c r="AD8" s="22">
        <v>2531711</v>
      </c>
      <c r="AE8" s="22">
        <v>1046881</v>
      </c>
      <c r="AF8" s="22">
        <v>0</v>
      </c>
      <c r="AG8" s="22">
        <v>771915</v>
      </c>
      <c r="AH8" s="22">
        <v>483794</v>
      </c>
      <c r="AI8" s="22">
        <v>10038194</v>
      </c>
      <c r="AJ8" s="22">
        <v>0</v>
      </c>
      <c r="AK8" s="22">
        <v>0</v>
      </c>
      <c r="AL8" s="22">
        <v>0</v>
      </c>
    </row>
    <row r="9" spans="1:3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980847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980847</v>
      </c>
      <c r="N9" s="22">
        <v>635083</v>
      </c>
      <c r="O9" s="22">
        <v>142325</v>
      </c>
      <c r="P9" s="22">
        <v>1771870</v>
      </c>
      <c r="Q9" s="22">
        <v>403000</v>
      </c>
      <c r="R9" s="22">
        <v>378292</v>
      </c>
      <c r="S9" s="22">
        <v>368036</v>
      </c>
      <c r="T9" s="22">
        <v>4679453</v>
      </c>
      <c r="U9" s="22">
        <v>4589279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4589279</v>
      </c>
      <c r="AD9" s="22">
        <v>562306</v>
      </c>
      <c r="AE9" s="22">
        <v>1011863</v>
      </c>
      <c r="AF9" s="22">
        <v>0</v>
      </c>
      <c r="AG9" s="22">
        <v>713770</v>
      </c>
      <c r="AH9" s="22">
        <v>500392</v>
      </c>
      <c r="AI9" s="22">
        <v>7377610</v>
      </c>
      <c r="AJ9" s="22">
        <v>0</v>
      </c>
      <c r="AK9" s="22">
        <v>0</v>
      </c>
      <c r="AL9" s="22">
        <v>0</v>
      </c>
    </row>
    <row r="10" spans="1:3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5422629</v>
      </c>
      <c r="F10" s="22">
        <v>0</v>
      </c>
      <c r="G10" s="22">
        <v>507161</v>
      </c>
      <c r="H10" s="22">
        <v>3808069</v>
      </c>
      <c r="I10" s="22">
        <v>0</v>
      </c>
      <c r="J10" s="22">
        <v>0</v>
      </c>
      <c r="K10" s="22">
        <v>0</v>
      </c>
      <c r="L10" s="22">
        <v>0</v>
      </c>
      <c r="M10" s="22">
        <v>9737859</v>
      </c>
      <c r="N10" s="22">
        <v>6667321</v>
      </c>
      <c r="O10" s="22">
        <v>0</v>
      </c>
      <c r="P10" s="22">
        <v>1713159</v>
      </c>
      <c r="Q10" s="22">
        <v>268386</v>
      </c>
      <c r="R10" s="22">
        <v>805456</v>
      </c>
      <c r="S10" s="22">
        <v>1924494</v>
      </c>
      <c r="T10" s="22">
        <v>21116675</v>
      </c>
      <c r="U10" s="22">
        <v>4059582</v>
      </c>
      <c r="V10" s="22">
        <v>0</v>
      </c>
      <c r="W10" s="22">
        <v>685732</v>
      </c>
      <c r="X10" s="22">
        <v>1297586</v>
      </c>
      <c r="Y10" s="22">
        <v>0</v>
      </c>
      <c r="Z10" s="22">
        <v>0</v>
      </c>
      <c r="AA10" s="22">
        <v>0</v>
      </c>
      <c r="AB10" s="22">
        <v>0</v>
      </c>
      <c r="AC10" s="22">
        <v>6042900</v>
      </c>
      <c r="AD10" s="22">
        <v>2514989</v>
      </c>
      <c r="AE10" s="22">
        <v>1615032</v>
      </c>
      <c r="AF10" s="22">
        <v>0</v>
      </c>
      <c r="AG10" s="22">
        <v>1176068</v>
      </c>
      <c r="AH10" s="22">
        <v>672142</v>
      </c>
      <c r="AI10" s="22">
        <v>12021131</v>
      </c>
      <c r="AJ10" s="22">
        <v>0</v>
      </c>
      <c r="AK10" s="22">
        <v>0</v>
      </c>
      <c r="AL10" s="22">
        <v>0</v>
      </c>
    </row>
    <row r="11" spans="1:3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334882000</v>
      </c>
      <c r="F11" s="22">
        <v>74880000</v>
      </c>
      <c r="G11" s="22">
        <v>0</v>
      </c>
      <c r="H11" s="22">
        <v>0</v>
      </c>
      <c r="I11" s="22">
        <v>0</v>
      </c>
      <c r="J11" s="22">
        <v>1263000</v>
      </c>
      <c r="K11" s="22">
        <v>0</v>
      </c>
      <c r="L11" s="22">
        <v>1661000</v>
      </c>
      <c r="M11" s="22">
        <v>412686000</v>
      </c>
      <c r="N11" s="22">
        <v>308994000</v>
      </c>
      <c r="O11" s="22">
        <v>140442000</v>
      </c>
      <c r="P11" s="22">
        <v>54456000</v>
      </c>
      <c r="Q11" s="22">
        <v>148378000</v>
      </c>
      <c r="R11" s="22">
        <v>129829000</v>
      </c>
      <c r="S11" s="22">
        <v>201873000</v>
      </c>
      <c r="T11" s="22">
        <v>1396658000</v>
      </c>
      <c r="U11" s="22">
        <v>242214000</v>
      </c>
      <c r="V11" s="22">
        <v>46130000</v>
      </c>
      <c r="W11" s="22">
        <v>0</v>
      </c>
      <c r="X11" s="22">
        <v>0</v>
      </c>
      <c r="Y11" s="22">
        <v>491000</v>
      </c>
      <c r="Z11" s="22">
        <v>505000</v>
      </c>
      <c r="AA11" s="22">
        <v>0</v>
      </c>
      <c r="AB11" s="22">
        <v>258000</v>
      </c>
      <c r="AC11" s="22">
        <v>289598000</v>
      </c>
      <c r="AD11" s="22">
        <v>147278000</v>
      </c>
      <c r="AE11" s="22">
        <v>78425000</v>
      </c>
      <c r="AF11" s="22">
        <v>0</v>
      </c>
      <c r="AG11" s="22">
        <v>63767000</v>
      </c>
      <c r="AH11" s="22">
        <v>73445000</v>
      </c>
      <c r="AI11" s="22">
        <v>652513000</v>
      </c>
      <c r="AJ11" s="22">
        <v>0</v>
      </c>
      <c r="AK11" s="22">
        <v>0</v>
      </c>
      <c r="AL11" s="22">
        <v>0</v>
      </c>
    </row>
    <row r="12" spans="1:3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9828000</v>
      </c>
      <c r="F12" s="22">
        <v>0</v>
      </c>
      <c r="G12" s="22">
        <v>4497000</v>
      </c>
      <c r="H12" s="22">
        <v>2978000</v>
      </c>
      <c r="I12" s="22">
        <v>4815000</v>
      </c>
      <c r="J12" s="22">
        <v>6000</v>
      </c>
      <c r="K12" s="22">
        <v>0</v>
      </c>
      <c r="L12" s="22">
        <v>0</v>
      </c>
      <c r="M12" s="22">
        <v>22124000</v>
      </c>
      <c r="N12" s="22">
        <v>-7548000</v>
      </c>
      <c r="O12" s="22">
        <v>1099000</v>
      </c>
      <c r="P12" s="22">
        <v>1898000</v>
      </c>
      <c r="Q12" s="22">
        <v>51000</v>
      </c>
      <c r="R12" s="22">
        <v>2932000</v>
      </c>
      <c r="S12" s="22">
        <v>208000</v>
      </c>
      <c r="T12" s="22">
        <v>20764000</v>
      </c>
      <c r="U12" s="22">
        <v>7799000</v>
      </c>
      <c r="V12" s="22">
        <v>0</v>
      </c>
      <c r="W12" s="22">
        <v>987000</v>
      </c>
      <c r="X12" s="22">
        <v>1131000</v>
      </c>
      <c r="Y12" s="22">
        <v>1111000</v>
      </c>
      <c r="Z12" s="22">
        <v>23000</v>
      </c>
      <c r="AA12" s="22">
        <v>0</v>
      </c>
      <c r="AB12" s="22">
        <v>0</v>
      </c>
      <c r="AC12" s="22">
        <v>11051000</v>
      </c>
      <c r="AD12" s="22">
        <v>2183000</v>
      </c>
      <c r="AE12" s="22">
        <v>1782000</v>
      </c>
      <c r="AF12" s="22">
        <v>0</v>
      </c>
      <c r="AG12" s="22">
        <v>986000</v>
      </c>
      <c r="AH12" s="22">
        <v>595000</v>
      </c>
      <c r="AI12" s="22">
        <v>16597000</v>
      </c>
      <c r="AJ12" s="22">
        <v>0</v>
      </c>
      <c r="AK12" s="22">
        <v>0</v>
      </c>
      <c r="AL12" s="22">
        <v>0</v>
      </c>
    </row>
    <row r="13" spans="1:3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33220955</v>
      </c>
      <c r="F13" s="22">
        <v>0</v>
      </c>
      <c r="G13" s="22">
        <v>0</v>
      </c>
      <c r="H13" s="22">
        <v>0</v>
      </c>
      <c r="I13" s="22">
        <v>6404132</v>
      </c>
      <c r="J13" s="22">
        <v>0</v>
      </c>
      <c r="K13" s="22">
        <v>0</v>
      </c>
      <c r="L13" s="22">
        <v>0</v>
      </c>
      <c r="M13" s="22">
        <v>39625087</v>
      </c>
      <c r="N13" s="22">
        <v>0</v>
      </c>
      <c r="O13" s="22">
        <v>1309278</v>
      </c>
      <c r="P13" s="22">
        <v>5617440</v>
      </c>
      <c r="Q13" s="22">
        <v>167176</v>
      </c>
      <c r="R13" s="22">
        <v>4683734</v>
      </c>
      <c r="S13" s="22">
        <v>1998669</v>
      </c>
      <c r="T13" s="22">
        <v>53401384</v>
      </c>
      <c r="U13" s="22">
        <v>17082700</v>
      </c>
      <c r="V13" s="22">
        <v>0</v>
      </c>
      <c r="W13" s="22">
        <v>0</v>
      </c>
      <c r="X13" s="22">
        <v>0</v>
      </c>
      <c r="Y13" s="22">
        <v>1522150</v>
      </c>
      <c r="Z13" s="22">
        <v>12247</v>
      </c>
      <c r="AA13" s="22">
        <v>0</v>
      </c>
      <c r="AB13" s="22">
        <v>0</v>
      </c>
      <c r="AC13" s="22">
        <v>18617097</v>
      </c>
      <c r="AD13" s="22">
        <v>6664184</v>
      </c>
      <c r="AE13" s="22">
        <v>3476980</v>
      </c>
      <c r="AF13" s="22">
        <v>0</v>
      </c>
      <c r="AG13" s="22">
        <v>3756938</v>
      </c>
      <c r="AH13" s="22">
        <v>1440929</v>
      </c>
      <c r="AI13" s="22">
        <v>33956128</v>
      </c>
      <c r="AJ13" s="22">
        <v>0</v>
      </c>
      <c r="AK13" s="22">
        <v>0</v>
      </c>
      <c r="AL13" s="22">
        <v>0</v>
      </c>
    </row>
    <row r="14" spans="1:3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3142621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3142621</v>
      </c>
      <c r="N14" s="22">
        <v>1725391</v>
      </c>
      <c r="O14" s="22">
        <v>598885</v>
      </c>
      <c r="P14" s="22">
        <v>142085</v>
      </c>
      <c r="Q14" s="22">
        <v>2173374</v>
      </c>
      <c r="R14" s="22">
        <v>662748</v>
      </c>
      <c r="S14" s="22">
        <v>739197</v>
      </c>
      <c r="T14" s="22">
        <v>9184301</v>
      </c>
      <c r="U14" s="22">
        <v>4671322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4671322</v>
      </c>
      <c r="AD14" s="22">
        <v>1324161</v>
      </c>
      <c r="AE14" s="22">
        <v>607654</v>
      </c>
      <c r="AF14" s="22">
        <v>0</v>
      </c>
      <c r="AG14" s="22">
        <v>445752</v>
      </c>
      <c r="AH14" s="22">
        <v>392256</v>
      </c>
      <c r="AI14" s="22">
        <v>7441145</v>
      </c>
      <c r="AJ14" s="22">
        <v>0</v>
      </c>
      <c r="AK14" s="22">
        <v>0</v>
      </c>
      <c r="AL14" s="22">
        <v>0</v>
      </c>
    </row>
    <row r="15" spans="1:3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13269773</v>
      </c>
      <c r="F15" s="22">
        <v>0</v>
      </c>
      <c r="G15" s="22">
        <v>2791884</v>
      </c>
      <c r="H15" s="22">
        <v>3301430</v>
      </c>
      <c r="I15" s="22">
        <v>3076520</v>
      </c>
      <c r="J15" s="22">
        <v>0</v>
      </c>
      <c r="K15" s="22">
        <v>0</v>
      </c>
      <c r="L15" s="22">
        <v>0</v>
      </c>
      <c r="M15" s="22">
        <v>22439607</v>
      </c>
      <c r="N15" s="22">
        <v>1170766</v>
      </c>
      <c r="O15" s="22">
        <v>109255</v>
      </c>
      <c r="P15" s="22">
        <v>1566455</v>
      </c>
      <c r="Q15" s="22">
        <v>2584200</v>
      </c>
      <c r="R15" s="22">
        <v>796842</v>
      </c>
      <c r="S15" s="22">
        <v>1770531</v>
      </c>
      <c r="T15" s="22">
        <v>30437656</v>
      </c>
      <c r="U15" s="22">
        <v>10572216</v>
      </c>
      <c r="V15" s="22">
        <v>0</v>
      </c>
      <c r="W15" s="22">
        <v>2486808</v>
      </c>
      <c r="X15" s="22">
        <v>2182253</v>
      </c>
      <c r="Y15" s="22">
        <v>3041368</v>
      </c>
      <c r="Z15" s="22">
        <v>0</v>
      </c>
      <c r="AA15" s="22">
        <v>0</v>
      </c>
      <c r="AB15" s="22">
        <v>0</v>
      </c>
      <c r="AC15" s="22">
        <v>18282645</v>
      </c>
      <c r="AD15" s="22">
        <v>3747340</v>
      </c>
      <c r="AE15" s="22">
        <v>2020421</v>
      </c>
      <c r="AF15" s="22">
        <v>0</v>
      </c>
      <c r="AG15" s="22">
        <v>1626168</v>
      </c>
      <c r="AH15" s="22">
        <v>1036762</v>
      </c>
      <c r="AI15" s="22">
        <v>26713336</v>
      </c>
      <c r="AJ15" s="22">
        <v>0</v>
      </c>
      <c r="AK15" s="22">
        <v>0</v>
      </c>
      <c r="AL15" s="22">
        <v>0</v>
      </c>
    </row>
    <row r="16" spans="1:3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31561000</v>
      </c>
      <c r="F16" s="22">
        <v>0</v>
      </c>
      <c r="G16" s="22">
        <v>6354000</v>
      </c>
      <c r="H16" s="22">
        <v>4320000</v>
      </c>
      <c r="I16" s="22">
        <v>2919000</v>
      </c>
      <c r="J16" s="22">
        <v>6463000</v>
      </c>
      <c r="K16" s="22">
        <v>11192000</v>
      </c>
      <c r="L16" s="22">
        <v>0</v>
      </c>
      <c r="M16" s="22">
        <v>62809000</v>
      </c>
      <c r="N16" s="22">
        <v>-18229000</v>
      </c>
      <c r="O16" s="22">
        <v>4798000</v>
      </c>
      <c r="P16" s="22">
        <v>9780000</v>
      </c>
      <c r="Q16" s="22">
        <v>433000</v>
      </c>
      <c r="R16" s="22">
        <v>9568000</v>
      </c>
      <c r="S16" s="22">
        <v>6135000</v>
      </c>
      <c r="T16" s="22">
        <v>75294000</v>
      </c>
      <c r="U16" s="22">
        <v>16291000</v>
      </c>
      <c r="V16" s="22">
        <v>0</v>
      </c>
      <c r="W16" s="22">
        <v>3909000</v>
      </c>
      <c r="X16" s="22">
        <v>3353000</v>
      </c>
      <c r="Y16" s="22">
        <v>3175000</v>
      </c>
      <c r="Z16" s="22">
        <v>172000</v>
      </c>
      <c r="AA16" s="22">
        <v>8540000</v>
      </c>
      <c r="AB16" s="22">
        <v>0</v>
      </c>
      <c r="AC16" s="22">
        <v>35440000</v>
      </c>
      <c r="AD16" s="22">
        <v>12085000</v>
      </c>
      <c r="AE16" s="22">
        <v>8329000</v>
      </c>
      <c r="AF16" s="22">
        <v>0</v>
      </c>
      <c r="AG16" s="22">
        <v>5159000</v>
      </c>
      <c r="AH16" s="22">
        <v>6883000</v>
      </c>
      <c r="AI16" s="22">
        <v>67896000</v>
      </c>
      <c r="AJ16" s="22">
        <v>0</v>
      </c>
      <c r="AK16" s="22">
        <v>0</v>
      </c>
      <c r="AL16" s="22">
        <v>0</v>
      </c>
    </row>
    <row r="17" spans="1:3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4892151</v>
      </c>
      <c r="F17" s="22">
        <v>0</v>
      </c>
      <c r="G17" s="22">
        <v>1317543</v>
      </c>
      <c r="H17" s="22">
        <v>993841</v>
      </c>
      <c r="I17" s="22">
        <v>878616</v>
      </c>
      <c r="J17" s="22">
        <v>0</v>
      </c>
      <c r="K17" s="22">
        <v>0</v>
      </c>
      <c r="L17" s="22">
        <v>0</v>
      </c>
      <c r="M17" s="22">
        <v>8082151</v>
      </c>
      <c r="N17" s="22">
        <v>39363770</v>
      </c>
      <c r="O17" s="22">
        <v>9378950</v>
      </c>
      <c r="P17" s="22">
        <v>4076315</v>
      </c>
      <c r="Q17" s="22">
        <v>348157</v>
      </c>
      <c r="R17" s="22">
        <v>4387016</v>
      </c>
      <c r="S17" s="22">
        <v>482874</v>
      </c>
      <c r="T17" s="22">
        <v>66119233</v>
      </c>
      <c r="U17" s="22">
        <v>7308651</v>
      </c>
      <c r="V17" s="22">
        <v>0</v>
      </c>
      <c r="W17" s="22">
        <v>2820405</v>
      </c>
      <c r="X17" s="22">
        <v>1077565</v>
      </c>
      <c r="Y17" s="22">
        <v>1670228</v>
      </c>
      <c r="Z17" s="22">
        <v>0</v>
      </c>
      <c r="AA17" s="22">
        <v>0</v>
      </c>
      <c r="AB17" s="22">
        <v>0</v>
      </c>
      <c r="AC17" s="22">
        <v>12876849</v>
      </c>
      <c r="AD17" s="22">
        <v>4042976</v>
      </c>
      <c r="AE17" s="22">
        <v>2508721</v>
      </c>
      <c r="AF17" s="22">
        <v>0</v>
      </c>
      <c r="AG17" s="22">
        <v>3441976</v>
      </c>
      <c r="AH17" s="22">
        <v>433852</v>
      </c>
      <c r="AI17" s="22">
        <v>23304374</v>
      </c>
      <c r="AJ17" s="22">
        <v>0</v>
      </c>
      <c r="AK17" s="22">
        <v>0</v>
      </c>
      <c r="AL17" s="22">
        <v>0</v>
      </c>
    </row>
    <row r="18" spans="1:3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11160000</v>
      </c>
      <c r="F18" s="22">
        <v>0</v>
      </c>
      <c r="G18" s="22">
        <v>7329000</v>
      </c>
      <c r="H18" s="22">
        <v>9696000</v>
      </c>
      <c r="I18" s="22">
        <v>1465000</v>
      </c>
      <c r="J18" s="22">
        <v>0</v>
      </c>
      <c r="K18" s="22">
        <v>62145000</v>
      </c>
      <c r="L18" s="22">
        <v>27000</v>
      </c>
      <c r="M18" s="22">
        <v>91822000</v>
      </c>
      <c r="N18" s="22">
        <v>-40829000</v>
      </c>
      <c r="O18" s="22">
        <v>11953000</v>
      </c>
      <c r="P18" s="22">
        <v>3152000</v>
      </c>
      <c r="Q18" s="22">
        <v>0</v>
      </c>
      <c r="R18" s="22">
        <v>9553000</v>
      </c>
      <c r="S18" s="22">
        <v>791000</v>
      </c>
      <c r="T18" s="22">
        <v>76442000</v>
      </c>
      <c r="U18" s="22">
        <v>11472000</v>
      </c>
      <c r="V18" s="22">
        <v>0</v>
      </c>
      <c r="W18" s="22">
        <v>4146000</v>
      </c>
      <c r="X18" s="22">
        <v>4428000</v>
      </c>
      <c r="Y18" s="22">
        <v>3578000</v>
      </c>
      <c r="Z18" s="22">
        <v>0</v>
      </c>
      <c r="AA18" s="22">
        <v>24350000</v>
      </c>
      <c r="AB18" s="22">
        <v>8729000</v>
      </c>
      <c r="AC18" s="22">
        <v>56703000</v>
      </c>
      <c r="AD18" s="22">
        <v>10019000</v>
      </c>
      <c r="AE18" s="22">
        <v>9991000</v>
      </c>
      <c r="AF18" s="22">
        <v>0</v>
      </c>
      <c r="AG18" s="22">
        <v>7436000</v>
      </c>
      <c r="AH18" s="22">
        <v>4171000</v>
      </c>
      <c r="AI18" s="22">
        <v>88320000</v>
      </c>
      <c r="AJ18" s="22">
        <v>0</v>
      </c>
      <c r="AK18" s="22">
        <v>0</v>
      </c>
      <c r="AL18" s="22">
        <v>0</v>
      </c>
    </row>
    <row r="19" spans="1:3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19131197</v>
      </c>
      <c r="F19" s="22">
        <v>0</v>
      </c>
      <c r="G19" s="22">
        <v>45777064</v>
      </c>
      <c r="H19" s="22">
        <v>8924207</v>
      </c>
      <c r="I19" s="22">
        <v>7021299</v>
      </c>
      <c r="J19" s="22">
        <v>47719</v>
      </c>
      <c r="K19" s="22">
        <v>8087743</v>
      </c>
      <c r="L19" s="22">
        <v>0</v>
      </c>
      <c r="M19" s="22">
        <v>88989229</v>
      </c>
      <c r="N19" s="22">
        <v>-11444213</v>
      </c>
      <c r="O19" s="22">
        <v>15582490</v>
      </c>
      <c r="P19" s="22">
        <v>5335469</v>
      </c>
      <c r="Q19" s="22">
        <v>140000</v>
      </c>
      <c r="R19" s="22">
        <v>4150975</v>
      </c>
      <c r="S19" s="22">
        <v>4130626</v>
      </c>
      <c r="T19" s="22">
        <v>106884576</v>
      </c>
      <c r="U19" s="22">
        <v>24930738</v>
      </c>
      <c r="V19" s="22">
        <v>0</v>
      </c>
      <c r="W19" s="22">
        <v>7085790</v>
      </c>
      <c r="X19" s="22">
        <v>9299081</v>
      </c>
      <c r="Y19" s="22">
        <v>4278722</v>
      </c>
      <c r="Z19" s="22">
        <v>80376</v>
      </c>
      <c r="AA19" s="22">
        <v>3931516</v>
      </c>
      <c r="AB19" s="22">
        <v>0</v>
      </c>
      <c r="AC19" s="22">
        <v>49606223</v>
      </c>
      <c r="AD19" s="22">
        <v>11843299</v>
      </c>
      <c r="AE19" s="22">
        <v>8260482</v>
      </c>
      <c r="AF19" s="22">
        <v>0</v>
      </c>
      <c r="AG19" s="22">
        <v>5539009</v>
      </c>
      <c r="AH19" s="22">
        <v>4585998</v>
      </c>
      <c r="AI19" s="22">
        <v>79835011</v>
      </c>
      <c r="AJ19" s="22">
        <v>0</v>
      </c>
      <c r="AK19" s="22">
        <v>0</v>
      </c>
      <c r="AL19" s="22">
        <v>0</v>
      </c>
    </row>
    <row r="20" spans="1:3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3387160</v>
      </c>
      <c r="F20" s="22">
        <v>0</v>
      </c>
      <c r="G20" s="22">
        <v>1264451</v>
      </c>
      <c r="H20" s="22">
        <v>1116170</v>
      </c>
      <c r="I20" s="22">
        <v>1893035</v>
      </c>
      <c r="J20" s="22">
        <v>0</v>
      </c>
      <c r="K20" s="22">
        <v>0</v>
      </c>
      <c r="L20" s="22">
        <v>0</v>
      </c>
      <c r="M20" s="22">
        <v>7660816</v>
      </c>
      <c r="N20" s="22">
        <v>15131413</v>
      </c>
      <c r="O20" s="22">
        <v>186342</v>
      </c>
      <c r="P20" s="22">
        <v>1722822</v>
      </c>
      <c r="Q20" s="22">
        <v>1680518</v>
      </c>
      <c r="R20" s="22">
        <v>731598</v>
      </c>
      <c r="S20" s="22">
        <v>226130</v>
      </c>
      <c r="T20" s="22">
        <v>27339638</v>
      </c>
      <c r="U20" s="22">
        <v>6636808</v>
      </c>
      <c r="V20" s="22">
        <v>0</v>
      </c>
      <c r="W20" s="22">
        <v>2469812</v>
      </c>
      <c r="X20" s="22">
        <v>879866</v>
      </c>
      <c r="Y20" s="22">
        <v>1620333</v>
      </c>
      <c r="Z20" s="22">
        <v>0</v>
      </c>
      <c r="AA20" s="22">
        <v>0</v>
      </c>
      <c r="AB20" s="22">
        <v>0</v>
      </c>
      <c r="AC20" s="22">
        <v>11606819</v>
      </c>
      <c r="AD20" s="22">
        <v>2162168</v>
      </c>
      <c r="AE20" s="22">
        <v>2060544</v>
      </c>
      <c r="AF20" s="22">
        <v>0</v>
      </c>
      <c r="AG20" s="22">
        <v>1276909</v>
      </c>
      <c r="AH20" s="22">
        <v>695737</v>
      </c>
      <c r="AI20" s="22">
        <v>17802177</v>
      </c>
      <c r="AJ20" s="22">
        <v>0</v>
      </c>
      <c r="AK20" s="22">
        <v>0</v>
      </c>
      <c r="AL20" s="22">
        <v>0</v>
      </c>
    </row>
    <row r="21" spans="1:3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35136432</v>
      </c>
      <c r="F21" s="22">
        <v>0</v>
      </c>
      <c r="G21" s="22">
        <v>3441085</v>
      </c>
      <c r="H21" s="22">
        <v>4455362</v>
      </c>
      <c r="I21" s="22">
        <v>8437279</v>
      </c>
      <c r="J21" s="22">
        <v>0</v>
      </c>
      <c r="K21" s="22">
        <v>0</v>
      </c>
      <c r="L21" s="22">
        <v>0</v>
      </c>
      <c r="M21" s="22">
        <v>51470158</v>
      </c>
      <c r="N21" s="22">
        <v>-8786289</v>
      </c>
      <c r="O21" s="22">
        <v>19636722</v>
      </c>
      <c r="P21" s="22">
        <v>5546597</v>
      </c>
      <c r="Q21" s="22">
        <v>7427606</v>
      </c>
      <c r="R21" s="22">
        <v>8549760</v>
      </c>
      <c r="S21" s="22">
        <v>1627830</v>
      </c>
      <c r="T21" s="22">
        <v>85472384</v>
      </c>
      <c r="U21" s="22">
        <v>14263200</v>
      </c>
      <c r="V21" s="22">
        <v>16299</v>
      </c>
      <c r="W21" s="22">
        <v>2304870</v>
      </c>
      <c r="X21" s="22">
        <v>1779898</v>
      </c>
      <c r="Y21" s="22">
        <v>2162193</v>
      </c>
      <c r="Z21" s="22">
        <v>0</v>
      </c>
      <c r="AA21" s="22">
        <v>0</v>
      </c>
      <c r="AB21" s="22">
        <v>0</v>
      </c>
      <c r="AC21" s="22">
        <v>20526460</v>
      </c>
      <c r="AD21" s="22">
        <v>4605322</v>
      </c>
      <c r="AE21" s="22">
        <v>4057692</v>
      </c>
      <c r="AF21" s="22">
        <v>0</v>
      </c>
      <c r="AG21" s="22">
        <v>4866158</v>
      </c>
      <c r="AH21" s="22">
        <v>3058806</v>
      </c>
      <c r="AI21" s="22">
        <v>37114438</v>
      </c>
      <c r="AJ21" s="22">
        <v>0</v>
      </c>
      <c r="AK21" s="22">
        <v>0</v>
      </c>
      <c r="AL21" s="22">
        <v>0</v>
      </c>
    </row>
    <row r="22" spans="1:3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73590</v>
      </c>
      <c r="F22" s="22">
        <v>0</v>
      </c>
      <c r="G22" s="22">
        <v>0</v>
      </c>
      <c r="H22" s="22">
        <v>369019</v>
      </c>
      <c r="I22" s="22">
        <v>0</v>
      </c>
      <c r="J22" s="22">
        <v>0</v>
      </c>
      <c r="K22" s="22">
        <v>0</v>
      </c>
      <c r="L22" s="22">
        <v>0</v>
      </c>
      <c r="M22" s="22">
        <v>442609</v>
      </c>
      <c r="N22" s="22">
        <v>10941742</v>
      </c>
      <c r="O22" s="22">
        <v>215525</v>
      </c>
      <c r="P22" s="22">
        <v>79832</v>
      </c>
      <c r="Q22" s="22">
        <v>0</v>
      </c>
      <c r="R22" s="22">
        <v>278023</v>
      </c>
      <c r="S22" s="22">
        <v>1589309</v>
      </c>
      <c r="T22" s="22">
        <v>13547040</v>
      </c>
      <c r="U22" s="22">
        <v>982980</v>
      </c>
      <c r="V22" s="22">
        <v>0</v>
      </c>
      <c r="W22" s="22">
        <v>923881</v>
      </c>
      <c r="X22" s="22">
        <v>600031</v>
      </c>
      <c r="Y22" s="22">
        <v>0</v>
      </c>
      <c r="Z22" s="22">
        <v>0</v>
      </c>
      <c r="AA22" s="22">
        <v>0</v>
      </c>
      <c r="AB22" s="22">
        <v>0</v>
      </c>
      <c r="AC22" s="22">
        <v>2506892</v>
      </c>
      <c r="AD22" s="22">
        <v>324340</v>
      </c>
      <c r="AE22" s="22">
        <v>740428</v>
      </c>
      <c r="AF22" s="22">
        <v>0</v>
      </c>
      <c r="AG22" s="22">
        <v>236893</v>
      </c>
      <c r="AH22" s="22">
        <v>231905</v>
      </c>
      <c r="AI22" s="22">
        <v>4040458</v>
      </c>
      <c r="AJ22" s="22">
        <v>0</v>
      </c>
      <c r="AK22" s="22">
        <v>0</v>
      </c>
      <c r="AL22" s="22">
        <v>0</v>
      </c>
    </row>
    <row r="23" spans="1:3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5920662</v>
      </c>
      <c r="I23" s="22">
        <v>0</v>
      </c>
      <c r="J23" s="22">
        <v>0</v>
      </c>
      <c r="K23" s="22">
        <v>0</v>
      </c>
      <c r="L23" s="22">
        <v>0</v>
      </c>
      <c r="M23" s="22">
        <v>5920662</v>
      </c>
      <c r="N23" s="22">
        <v>-2061895</v>
      </c>
      <c r="O23" s="22">
        <v>70000</v>
      </c>
      <c r="P23" s="22">
        <v>515507</v>
      </c>
      <c r="Q23" s="22">
        <v>0</v>
      </c>
      <c r="R23" s="22">
        <v>0</v>
      </c>
      <c r="S23" s="22">
        <v>0</v>
      </c>
      <c r="T23" s="22">
        <v>4444274</v>
      </c>
      <c r="U23" s="22">
        <v>471643</v>
      </c>
      <c r="V23" s="22">
        <v>0</v>
      </c>
      <c r="W23" s="22">
        <v>217609</v>
      </c>
      <c r="X23" s="22">
        <v>421022</v>
      </c>
      <c r="Y23" s="22">
        <v>0</v>
      </c>
      <c r="Z23" s="22">
        <v>0</v>
      </c>
      <c r="AA23" s="22">
        <v>0</v>
      </c>
      <c r="AB23" s="22">
        <v>0</v>
      </c>
      <c r="AC23" s="22">
        <v>1110274</v>
      </c>
      <c r="AD23" s="22">
        <v>753122</v>
      </c>
      <c r="AE23" s="22">
        <v>432605</v>
      </c>
      <c r="AF23" s="22">
        <v>0</v>
      </c>
      <c r="AG23" s="22">
        <v>137638</v>
      </c>
      <c r="AH23" s="22">
        <v>339300</v>
      </c>
      <c r="AI23" s="22">
        <v>2772939</v>
      </c>
      <c r="AJ23" s="22">
        <v>0</v>
      </c>
      <c r="AK23" s="22">
        <v>0</v>
      </c>
      <c r="AL23" s="22">
        <v>0</v>
      </c>
    </row>
    <row r="24" spans="1:3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5382104</v>
      </c>
      <c r="F24" s="22">
        <v>0</v>
      </c>
      <c r="G24" s="22">
        <v>955096</v>
      </c>
      <c r="H24" s="22">
        <v>1442503</v>
      </c>
      <c r="I24" s="22">
        <v>631803</v>
      </c>
      <c r="J24" s="22">
        <v>0</v>
      </c>
      <c r="K24" s="22">
        <v>0</v>
      </c>
      <c r="L24" s="22">
        <v>342109</v>
      </c>
      <c r="M24" s="22">
        <v>8753615</v>
      </c>
      <c r="N24" s="22">
        <v>-674415</v>
      </c>
      <c r="O24" s="22">
        <v>1386951</v>
      </c>
      <c r="P24" s="22">
        <v>2365457</v>
      </c>
      <c r="Q24" s="22">
        <v>858329</v>
      </c>
      <c r="R24" s="22">
        <v>3863989</v>
      </c>
      <c r="S24" s="22">
        <v>975893</v>
      </c>
      <c r="T24" s="22">
        <v>17529819</v>
      </c>
      <c r="U24" s="22">
        <v>8956031</v>
      </c>
      <c r="V24" s="22">
        <v>0</v>
      </c>
      <c r="W24" s="22">
        <v>1021055</v>
      </c>
      <c r="X24" s="22">
        <v>1393810</v>
      </c>
      <c r="Y24" s="22">
        <v>383497</v>
      </c>
      <c r="Z24" s="22">
        <v>0</v>
      </c>
      <c r="AA24" s="22">
        <v>0</v>
      </c>
      <c r="AB24" s="22">
        <v>32627</v>
      </c>
      <c r="AC24" s="22">
        <v>11787020</v>
      </c>
      <c r="AD24" s="22">
        <v>1976060</v>
      </c>
      <c r="AE24" s="22">
        <v>2526673</v>
      </c>
      <c r="AF24" s="22">
        <v>0</v>
      </c>
      <c r="AG24" s="22">
        <v>1716074</v>
      </c>
      <c r="AH24" s="22">
        <v>948642</v>
      </c>
      <c r="AI24" s="22">
        <v>18954469</v>
      </c>
      <c r="AJ24" s="22">
        <v>0</v>
      </c>
      <c r="AK24" s="22">
        <v>0</v>
      </c>
      <c r="AL24" s="22">
        <v>0</v>
      </c>
    </row>
    <row r="25" spans="1:3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8690711</v>
      </c>
      <c r="O25" s="22">
        <v>57998</v>
      </c>
      <c r="P25" s="22">
        <v>600507</v>
      </c>
      <c r="Q25" s="22">
        <v>81277</v>
      </c>
      <c r="R25" s="22">
        <v>0</v>
      </c>
      <c r="S25" s="22">
        <v>138248</v>
      </c>
      <c r="T25" s="22">
        <v>9568741</v>
      </c>
      <c r="U25" s="22">
        <v>5377027</v>
      </c>
      <c r="V25" s="22">
        <v>0</v>
      </c>
      <c r="W25" s="22">
        <v>1286488</v>
      </c>
      <c r="X25" s="22">
        <v>684861</v>
      </c>
      <c r="Y25" s="22">
        <v>0</v>
      </c>
      <c r="Z25" s="22">
        <v>0</v>
      </c>
      <c r="AA25" s="22">
        <v>0</v>
      </c>
      <c r="AB25" s="22">
        <v>0</v>
      </c>
      <c r="AC25" s="22">
        <v>7348376</v>
      </c>
      <c r="AD25" s="22">
        <v>506662</v>
      </c>
      <c r="AE25" s="22">
        <v>1515105</v>
      </c>
      <c r="AF25" s="22">
        <v>0</v>
      </c>
      <c r="AG25" s="22">
        <v>340894</v>
      </c>
      <c r="AH25" s="22">
        <v>267784</v>
      </c>
      <c r="AI25" s="22">
        <v>9978821</v>
      </c>
      <c r="AJ25" s="22">
        <v>0</v>
      </c>
      <c r="AK25" s="22">
        <v>0</v>
      </c>
      <c r="AL25" s="22">
        <v>0</v>
      </c>
    </row>
    <row r="26" spans="1:3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36435409</v>
      </c>
      <c r="F26" s="22">
        <v>0</v>
      </c>
      <c r="G26" s="22">
        <v>3026713</v>
      </c>
      <c r="H26" s="22">
        <v>2482267</v>
      </c>
      <c r="I26" s="22">
        <v>2928337</v>
      </c>
      <c r="J26" s="22">
        <v>0</v>
      </c>
      <c r="K26" s="22">
        <v>0</v>
      </c>
      <c r="L26" s="22">
        <v>0</v>
      </c>
      <c r="M26" s="22">
        <v>44872726</v>
      </c>
      <c r="N26" s="22">
        <v>49144115</v>
      </c>
      <c r="O26" s="22">
        <v>7865039</v>
      </c>
      <c r="P26" s="22">
        <v>6202187</v>
      </c>
      <c r="Q26" s="22">
        <v>19315296</v>
      </c>
      <c r="R26" s="22">
        <v>4633706</v>
      </c>
      <c r="S26" s="22">
        <v>5849635</v>
      </c>
      <c r="T26" s="22">
        <v>137882704</v>
      </c>
      <c r="U26" s="22">
        <v>25288523</v>
      </c>
      <c r="V26" s="22">
        <v>0</v>
      </c>
      <c r="W26" s="22">
        <v>2947215</v>
      </c>
      <c r="X26" s="22">
        <v>1636993</v>
      </c>
      <c r="Y26" s="22">
        <v>2254218</v>
      </c>
      <c r="Z26" s="22">
        <v>39459</v>
      </c>
      <c r="AA26" s="22">
        <v>0</v>
      </c>
      <c r="AB26" s="22">
        <v>180809</v>
      </c>
      <c r="AC26" s="22">
        <v>32347217</v>
      </c>
      <c r="AD26" s="22">
        <v>13668895</v>
      </c>
      <c r="AE26" s="22">
        <v>6451252</v>
      </c>
      <c r="AF26" s="22">
        <v>0</v>
      </c>
      <c r="AG26" s="22">
        <v>6007342</v>
      </c>
      <c r="AH26" s="22">
        <v>5185759</v>
      </c>
      <c r="AI26" s="22">
        <v>63660465</v>
      </c>
      <c r="AJ26" s="22">
        <v>0</v>
      </c>
      <c r="AK26" s="22">
        <v>0</v>
      </c>
      <c r="AL26" s="22">
        <v>0</v>
      </c>
    </row>
    <row r="27" spans="1:3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68268183</v>
      </c>
      <c r="F27" s="22">
        <v>0</v>
      </c>
      <c r="G27" s="22">
        <v>28944996</v>
      </c>
      <c r="H27" s="22">
        <v>66966933</v>
      </c>
      <c r="I27" s="22">
        <v>15817036</v>
      </c>
      <c r="J27" s="22">
        <v>0</v>
      </c>
      <c r="K27" s="22">
        <v>0</v>
      </c>
      <c r="L27" s="22">
        <v>0</v>
      </c>
      <c r="M27" s="22">
        <v>179997148</v>
      </c>
      <c r="N27" s="22">
        <v>-127607038</v>
      </c>
      <c r="O27" s="22">
        <v>1817823</v>
      </c>
      <c r="P27" s="22">
        <v>7522533</v>
      </c>
      <c r="Q27" s="22">
        <v>1953886</v>
      </c>
      <c r="R27" s="22">
        <v>35493138</v>
      </c>
      <c r="S27" s="22">
        <v>3620351</v>
      </c>
      <c r="T27" s="22">
        <v>102797841</v>
      </c>
      <c r="U27" s="22">
        <v>33582951</v>
      </c>
      <c r="V27" s="22">
        <v>0</v>
      </c>
      <c r="W27" s="22">
        <v>19119806</v>
      </c>
      <c r="X27" s="22">
        <v>18055821</v>
      </c>
      <c r="Y27" s="22">
        <v>3846292</v>
      </c>
      <c r="Z27" s="22">
        <v>0</v>
      </c>
      <c r="AA27" s="22">
        <v>0</v>
      </c>
      <c r="AB27" s="22">
        <v>0</v>
      </c>
      <c r="AC27" s="22">
        <v>74604870</v>
      </c>
      <c r="AD27" s="22">
        <v>26179580</v>
      </c>
      <c r="AE27" s="22">
        <v>9768124</v>
      </c>
      <c r="AF27" s="22">
        <v>0</v>
      </c>
      <c r="AG27" s="22">
        <v>21537013</v>
      </c>
      <c r="AH27" s="22">
        <v>5810406</v>
      </c>
      <c r="AI27" s="22">
        <v>137899993</v>
      </c>
      <c r="AJ27" s="22">
        <v>0</v>
      </c>
      <c r="AK27" s="22">
        <v>0</v>
      </c>
      <c r="AL27" s="22">
        <v>0</v>
      </c>
    </row>
    <row r="28" spans="1:3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-1672690</v>
      </c>
      <c r="O28" s="22">
        <v>1697283</v>
      </c>
      <c r="P28" s="22">
        <v>0</v>
      </c>
      <c r="Q28" s="22">
        <v>0</v>
      </c>
      <c r="R28" s="22">
        <v>0</v>
      </c>
      <c r="S28" s="22">
        <v>0</v>
      </c>
      <c r="T28" s="22">
        <v>24593</v>
      </c>
      <c r="U28" s="22">
        <v>96139</v>
      </c>
      <c r="V28" s="22">
        <v>0</v>
      </c>
      <c r="W28" s="22">
        <v>24497</v>
      </c>
      <c r="X28" s="22">
        <v>16068</v>
      </c>
      <c r="Y28" s="22">
        <v>0</v>
      </c>
      <c r="Z28" s="22">
        <v>0</v>
      </c>
      <c r="AA28" s="22">
        <v>0</v>
      </c>
      <c r="AB28" s="22">
        <v>0</v>
      </c>
      <c r="AC28" s="22">
        <v>136704</v>
      </c>
      <c r="AD28" s="22">
        <v>57730</v>
      </c>
      <c r="AE28" s="22">
        <v>85871</v>
      </c>
      <c r="AF28" s="22">
        <v>0</v>
      </c>
      <c r="AG28" s="22">
        <v>3539</v>
      </c>
      <c r="AH28" s="22">
        <v>50808</v>
      </c>
      <c r="AI28" s="22">
        <v>334652</v>
      </c>
      <c r="AJ28" s="22">
        <v>0</v>
      </c>
      <c r="AK28" s="22">
        <v>0</v>
      </c>
      <c r="AL28" s="22">
        <v>0</v>
      </c>
    </row>
    <row r="29" spans="1:3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2092306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2092306</v>
      </c>
      <c r="N29" s="22">
        <v>0</v>
      </c>
      <c r="O29" s="22">
        <v>0</v>
      </c>
      <c r="P29" s="22">
        <v>1603550</v>
      </c>
      <c r="Q29" s="22">
        <v>0</v>
      </c>
      <c r="R29" s="22">
        <v>0</v>
      </c>
      <c r="S29" s="22">
        <v>343627</v>
      </c>
      <c r="T29" s="22">
        <v>4039483</v>
      </c>
      <c r="U29" s="22">
        <v>2913320</v>
      </c>
      <c r="V29" s="22">
        <v>0</v>
      </c>
      <c r="W29" s="22">
        <v>476322</v>
      </c>
      <c r="X29" s="22">
        <v>47674</v>
      </c>
      <c r="Y29" s="22">
        <v>0</v>
      </c>
      <c r="Z29" s="22">
        <v>0</v>
      </c>
      <c r="AA29" s="22">
        <v>0</v>
      </c>
      <c r="AB29" s="22">
        <v>0</v>
      </c>
      <c r="AC29" s="22">
        <v>3437316</v>
      </c>
      <c r="AD29" s="22">
        <v>540514</v>
      </c>
      <c r="AE29" s="22">
        <v>1125771</v>
      </c>
      <c r="AF29" s="22">
        <v>0</v>
      </c>
      <c r="AG29" s="22">
        <v>0</v>
      </c>
      <c r="AH29" s="22">
        <v>420667</v>
      </c>
      <c r="AI29" s="22">
        <v>5524268</v>
      </c>
      <c r="AJ29" s="22">
        <v>0</v>
      </c>
      <c r="AK29" s="22">
        <v>0</v>
      </c>
      <c r="AL29" s="22">
        <v>0</v>
      </c>
    </row>
    <row r="30" spans="1:3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1157311</v>
      </c>
      <c r="F30" s="22">
        <v>0</v>
      </c>
      <c r="G30" s="22">
        <v>0</v>
      </c>
      <c r="H30" s="22">
        <v>1380382</v>
      </c>
      <c r="I30" s="22">
        <v>0</v>
      </c>
      <c r="J30" s="22">
        <v>0</v>
      </c>
      <c r="K30" s="22">
        <v>0</v>
      </c>
      <c r="L30" s="22">
        <v>0</v>
      </c>
      <c r="M30" s="22">
        <v>2537693</v>
      </c>
      <c r="N30" s="22">
        <v>164864</v>
      </c>
      <c r="O30" s="22">
        <v>16065</v>
      </c>
      <c r="P30" s="22">
        <v>2057689</v>
      </c>
      <c r="Q30" s="22">
        <v>64112</v>
      </c>
      <c r="R30" s="22">
        <v>69908</v>
      </c>
      <c r="S30" s="22">
        <v>135360</v>
      </c>
      <c r="T30" s="22">
        <v>5045691</v>
      </c>
      <c r="U30" s="22">
        <v>2079702</v>
      </c>
      <c r="V30" s="22">
        <v>0</v>
      </c>
      <c r="W30" s="22">
        <v>39479</v>
      </c>
      <c r="X30" s="22">
        <v>48048</v>
      </c>
      <c r="Y30" s="22">
        <v>0</v>
      </c>
      <c r="Z30" s="22">
        <v>0</v>
      </c>
      <c r="AA30" s="22">
        <v>0</v>
      </c>
      <c r="AB30" s="22">
        <v>0</v>
      </c>
      <c r="AC30" s="22">
        <v>2167229</v>
      </c>
      <c r="AD30" s="22">
        <v>43984</v>
      </c>
      <c r="AE30" s="22">
        <v>791147</v>
      </c>
      <c r="AF30" s="22">
        <v>0</v>
      </c>
      <c r="AG30" s="22">
        <v>37519</v>
      </c>
      <c r="AH30" s="22">
        <v>185896</v>
      </c>
      <c r="AI30" s="22">
        <v>3225775</v>
      </c>
      <c r="AJ30" s="22">
        <v>0</v>
      </c>
      <c r="AK30" s="22">
        <v>0</v>
      </c>
      <c r="AL30" s="22">
        <v>0</v>
      </c>
    </row>
    <row r="31" spans="1:3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1492592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1492592</v>
      </c>
      <c r="N31" s="22">
        <v>0</v>
      </c>
      <c r="O31" s="22">
        <v>0</v>
      </c>
      <c r="P31" s="22">
        <v>2319563</v>
      </c>
      <c r="Q31" s="22">
        <v>0</v>
      </c>
      <c r="R31" s="22">
        <v>125232</v>
      </c>
      <c r="S31" s="22">
        <v>1244417</v>
      </c>
      <c r="T31" s="22">
        <v>5181804</v>
      </c>
      <c r="U31" s="22">
        <v>2237029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2237029</v>
      </c>
      <c r="AD31" s="22">
        <v>112506</v>
      </c>
      <c r="AE31" s="22">
        <v>922764</v>
      </c>
      <c r="AF31" s="22">
        <v>0</v>
      </c>
      <c r="AG31" s="22">
        <v>26262</v>
      </c>
      <c r="AH31" s="22">
        <v>314927</v>
      </c>
      <c r="AI31" s="22">
        <v>3613488</v>
      </c>
      <c r="AJ31" s="22">
        <v>0</v>
      </c>
      <c r="AK31" s="22">
        <v>0</v>
      </c>
      <c r="AL31" s="22">
        <v>0</v>
      </c>
    </row>
    <row r="32" spans="1:3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98105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98105</v>
      </c>
      <c r="N32" s="22">
        <v>1900438</v>
      </c>
      <c r="O32" s="22">
        <v>133181</v>
      </c>
      <c r="P32" s="22">
        <v>385513</v>
      </c>
      <c r="Q32" s="22">
        <v>9555</v>
      </c>
      <c r="R32" s="22">
        <v>0</v>
      </c>
      <c r="S32" s="22">
        <v>1365263</v>
      </c>
      <c r="T32" s="22">
        <v>3892055</v>
      </c>
      <c r="U32" s="22">
        <v>5425792</v>
      </c>
      <c r="V32" s="22">
        <v>0</v>
      </c>
      <c r="W32" s="22">
        <v>857118</v>
      </c>
      <c r="X32" s="22">
        <v>476880</v>
      </c>
      <c r="Y32" s="22">
        <v>185372</v>
      </c>
      <c r="Z32" s="22">
        <v>0</v>
      </c>
      <c r="AA32" s="22">
        <v>0</v>
      </c>
      <c r="AB32" s="22">
        <v>0</v>
      </c>
      <c r="AC32" s="22">
        <v>6945162</v>
      </c>
      <c r="AD32" s="22">
        <v>452203</v>
      </c>
      <c r="AE32" s="22">
        <v>1080151</v>
      </c>
      <c r="AF32" s="22">
        <v>0</v>
      </c>
      <c r="AG32" s="22">
        <v>88034</v>
      </c>
      <c r="AH32" s="22">
        <v>420394</v>
      </c>
      <c r="AI32" s="22">
        <v>8985944</v>
      </c>
      <c r="AJ32" s="22">
        <v>0</v>
      </c>
      <c r="AK32" s="22">
        <v>0</v>
      </c>
      <c r="AL32" s="22">
        <v>0</v>
      </c>
    </row>
    <row r="33" spans="1:3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371028</v>
      </c>
      <c r="F33" s="22">
        <v>0</v>
      </c>
      <c r="G33" s="22">
        <v>0</v>
      </c>
      <c r="H33" s="22">
        <v>40420</v>
      </c>
      <c r="I33" s="22">
        <v>62000</v>
      </c>
      <c r="J33" s="22">
        <v>0</v>
      </c>
      <c r="K33" s="22">
        <v>0</v>
      </c>
      <c r="L33" s="22">
        <v>0</v>
      </c>
      <c r="M33" s="22">
        <v>473448</v>
      </c>
      <c r="N33" s="22">
        <v>644470</v>
      </c>
      <c r="O33" s="22">
        <v>23042</v>
      </c>
      <c r="P33" s="22">
        <v>513904</v>
      </c>
      <c r="Q33" s="22">
        <v>0</v>
      </c>
      <c r="R33" s="22">
        <v>7300</v>
      </c>
      <c r="S33" s="22">
        <v>463614</v>
      </c>
      <c r="T33" s="22">
        <v>2125778</v>
      </c>
      <c r="U33" s="22">
        <v>985867</v>
      </c>
      <c r="V33" s="22">
        <v>0</v>
      </c>
      <c r="W33" s="22">
        <v>314624</v>
      </c>
      <c r="X33" s="22">
        <v>89408</v>
      </c>
      <c r="Y33" s="22">
        <v>66475</v>
      </c>
      <c r="Z33" s="22">
        <v>0</v>
      </c>
      <c r="AA33" s="22">
        <v>0</v>
      </c>
      <c r="AB33" s="22">
        <v>0</v>
      </c>
      <c r="AC33" s="22">
        <v>1456374</v>
      </c>
      <c r="AD33" s="22">
        <v>59381</v>
      </c>
      <c r="AE33" s="22">
        <v>188725</v>
      </c>
      <c r="AF33" s="22">
        <v>0</v>
      </c>
      <c r="AG33" s="22">
        <v>38725</v>
      </c>
      <c r="AH33" s="22">
        <v>183795</v>
      </c>
      <c r="AI33" s="22">
        <v>1927000</v>
      </c>
      <c r="AJ33" s="22">
        <v>0</v>
      </c>
      <c r="AK33" s="22">
        <v>0</v>
      </c>
      <c r="AL33" s="22">
        <v>0</v>
      </c>
    </row>
    <row r="34" spans="1:3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195399</v>
      </c>
      <c r="F34" s="22">
        <v>0</v>
      </c>
      <c r="G34" s="22">
        <v>31967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227366</v>
      </c>
      <c r="N34" s="22">
        <v>0</v>
      </c>
      <c r="O34" s="22">
        <v>36155</v>
      </c>
      <c r="P34" s="22">
        <v>148026</v>
      </c>
      <c r="Q34" s="22">
        <v>0</v>
      </c>
      <c r="R34" s="22">
        <v>0</v>
      </c>
      <c r="S34" s="22">
        <v>9346</v>
      </c>
      <c r="T34" s="22">
        <v>420893</v>
      </c>
      <c r="U34" s="22">
        <v>1560990</v>
      </c>
      <c r="V34" s="22">
        <v>0</v>
      </c>
      <c r="W34" s="22">
        <v>73461</v>
      </c>
      <c r="X34" s="22">
        <v>43335</v>
      </c>
      <c r="Y34" s="22">
        <v>0</v>
      </c>
      <c r="Z34" s="22">
        <v>0</v>
      </c>
      <c r="AA34" s="22">
        <v>0</v>
      </c>
      <c r="AB34" s="22">
        <v>0</v>
      </c>
      <c r="AC34" s="22">
        <v>1677786</v>
      </c>
      <c r="AD34" s="22">
        <v>136972</v>
      </c>
      <c r="AE34" s="22">
        <v>326851</v>
      </c>
      <c r="AF34" s="22">
        <v>0</v>
      </c>
      <c r="AG34" s="22">
        <v>0</v>
      </c>
      <c r="AH34" s="22">
        <v>119109</v>
      </c>
      <c r="AI34" s="22">
        <v>2260718</v>
      </c>
      <c r="AJ34" s="22">
        <v>0</v>
      </c>
      <c r="AK34" s="22">
        <v>0</v>
      </c>
      <c r="AL34" s="22">
        <v>0</v>
      </c>
    </row>
    <row r="35" spans="1:3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23837473</v>
      </c>
      <c r="F35" s="22">
        <v>0</v>
      </c>
      <c r="G35" s="22">
        <v>610446</v>
      </c>
      <c r="H35" s="22">
        <v>4671032</v>
      </c>
      <c r="I35" s="22">
        <v>0</v>
      </c>
      <c r="J35" s="22">
        <v>0</v>
      </c>
      <c r="K35" s="22">
        <v>0</v>
      </c>
      <c r="L35" s="22">
        <v>0</v>
      </c>
      <c r="M35" s="22">
        <v>29118951</v>
      </c>
      <c r="N35" s="22">
        <v>-17006285</v>
      </c>
      <c r="O35" s="22">
        <v>2770956</v>
      </c>
      <c r="P35" s="22">
        <v>1889590</v>
      </c>
      <c r="Q35" s="22">
        <v>393796</v>
      </c>
      <c r="R35" s="22">
        <v>0</v>
      </c>
      <c r="S35" s="22">
        <v>225534</v>
      </c>
      <c r="T35" s="22">
        <v>17392542</v>
      </c>
      <c r="U35" s="22">
        <v>15174770</v>
      </c>
      <c r="V35" s="22">
        <v>0</v>
      </c>
      <c r="W35" s="22">
        <v>378316</v>
      </c>
      <c r="X35" s="22">
        <v>380585</v>
      </c>
      <c r="Y35" s="22">
        <v>0</v>
      </c>
      <c r="Z35" s="22">
        <v>0</v>
      </c>
      <c r="AA35" s="22">
        <v>0</v>
      </c>
      <c r="AB35" s="22">
        <v>0</v>
      </c>
      <c r="AC35" s="22">
        <v>15933671</v>
      </c>
      <c r="AD35" s="22">
        <v>1118181</v>
      </c>
      <c r="AE35" s="22">
        <v>1812545</v>
      </c>
      <c r="AF35" s="22">
        <v>0</v>
      </c>
      <c r="AG35" s="22">
        <v>0</v>
      </c>
      <c r="AH35" s="22">
        <v>1069795</v>
      </c>
      <c r="AI35" s="22">
        <v>19934192</v>
      </c>
      <c r="AJ35" s="22">
        <v>0</v>
      </c>
      <c r="AK35" s="22">
        <v>0</v>
      </c>
      <c r="AL35" s="22">
        <v>0</v>
      </c>
    </row>
    <row r="36" spans="1:3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1594813</v>
      </c>
      <c r="I36" s="22">
        <v>0</v>
      </c>
      <c r="J36" s="22">
        <v>0</v>
      </c>
      <c r="K36" s="22">
        <v>0</v>
      </c>
      <c r="L36" s="22">
        <v>0</v>
      </c>
      <c r="M36" s="22">
        <v>1594813</v>
      </c>
      <c r="N36" s="22">
        <v>1554694</v>
      </c>
      <c r="O36" s="22">
        <v>0</v>
      </c>
      <c r="P36" s="22">
        <v>1400973</v>
      </c>
      <c r="Q36" s="22">
        <v>10637</v>
      </c>
      <c r="R36" s="22">
        <v>190249</v>
      </c>
      <c r="S36" s="22">
        <v>158948</v>
      </c>
      <c r="T36" s="22">
        <v>4910314</v>
      </c>
      <c r="U36" s="22">
        <v>6213838</v>
      </c>
      <c r="V36" s="22">
        <v>0</v>
      </c>
      <c r="W36" s="22">
        <v>288990</v>
      </c>
      <c r="X36" s="22">
        <v>365498</v>
      </c>
      <c r="Y36" s="22">
        <v>16778</v>
      </c>
      <c r="Z36" s="22">
        <v>0</v>
      </c>
      <c r="AA36" s="22">
        <v>0</v>
      </c>
      <c r="AB36" s="22">
        <v>0</v>
      </c>
      <c r="AC36" s="22">
        <v>6885104</v>
      </c>
      <c r="AD36" s="22">
        <v>933982</v>
      </c>
      <c r="AE36" s="22">
        <v>1243044</v>
      </c>
      <c r="AF36" s="22">
        <v>0</v>
      </c>
      <c r="AG36" s="22">
        <v>314222</v>
      </c>
      <c r="AH36" s="22">
        <v>398503</v>
      </c>
      <c r="AI36" s="22">
        <v>9774855</v>
      </c>
      <c r="AJ36" s="22">
        <v>0</v>
      </c>
      <c r="AK36" s="22">
        <v>0</v>
      </c>
      <c r="AL36" s="22">
        <v>0</v>
      </c>
    </row>
    <row r="37" spans="1:3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2421423</v>
      </c>
      <c r="F37" s="22">
        <v>0</v>
      </c>
      <c r="G37" s="22">
        <v>2542814</v>
      </c>
      <c r="H37" s="22">
        <v>712197</v>
      </c>
      <c r="I37" s="22">
        <v>0</v>
      </c>
      <c r="J37" s="22">
        <v>0</v>
      </c>
      <c r="K37" s="22">
        <v>0</v>
      </c>
      <c r="L37" s="22">
        <v>0</v>
      </c>
      <c r="M37" s="22">
        <v>5676434</v>
      </c>
      <c r="N37" s="22">
        <v>0</v>
      </c>
      <c r="O37" s="22">
        <v>3356021</v>
      </c>
      <c r="P37" s="22">
        <v>2152860</v>
      </c>
      <c r="Q37" s="22">
        <v>0</v>
      </c>
      <c r="R37" s="22">
        <v>1996333</v>
      </c>
      <c r="S37" s="22">
        <v>170549</v>
      </c>
      <c r="T37" s="22">
        <v>13352197</v>
      </c>
      <c r="U37" s="22">
        <v>1727028</v>
      </c>
      <c r="V37" s="22">
        <v>0</v>
      </c>
      <c r="W37" s="22">
        <v>277624</v>
      </c>
      <c r="X37" s="22">
        <v>120195</v>
      </c>
      <c r="Y37" s="22">
        <v>0</v>
      </c>
      <c r="Z37" s="22">
        <v>0</v>
      </c>
      <c r="AA37" s="22">
        <v>0</v>
      </c>
      <c r="AB37" s="22">
        <v>0</v>
      </c>
      <c r="AC37" s="22">
        <v>2124847</v>
      </c>
      <c r="AD37" s="22">
        <v>201990</v>
      </c>
      <c r="AE37" s="22">
        <v>1676860</v>
      </c>
      <c r="AF37" s="22">
        <v>0</v>
      </c>
      <c r="AG37" s="22">
        <v>229191</v>
      </c>
      <c r="AH37" s="22">
        <v>172759</v>
      </c>
      <c r="AI37" s="22">
        <v>4405647</v>
      </c>
      <c r="AJ37" s="22">
        <v>0</v>
      </c>
      <c r="AK37" s="22">
        <v>0</v>
      </c>
      <c r="AL37" s="22">
        <v>0</v>
      </c>
    </row>
    <row r="38" spans="1:3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2249066</v>
      </c>
      <c r="F38" s="22">
        <v>0</v>
      </c>
      <c r="G38" s="22">
        <v>132059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2381125</v>
      </c>
      <c r="N38" s="22">
        <v>333782</v>
      </c>
      <c r="O38" s="22">
        <v>0</v>
      </c>
      <c r="P38" s="22">
        <v>1338528</v>
      </c>
      <c r="Q38" s="22">
        <v>72445</v>
      </c>
      <c r="R38" s="22">
        <v>0</v>
      </c>
      <c r="S38" s="22">
        <v>0</v>
      </c>
      <c r="T38" s="22">
        <v>4125880</v>
      </c>
      <c r="U38" s="22">
        <v>1607879</v>
      </c>
      <c r="V38" s="22">
        <v>45797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1653676</v>
      </c>
      <c r="AD38" s="22">
        <v>52506</v>
      </c>
      <c r="AE38" s="22">
        <v>929678</v>
      </c>
      <c r="AF38" s="22">
        <v>0</v>
      </c>
      <c r="AG38" s="22">
        <v>0</v>
      </c>
      <c r="AH38" s="22">
        <v>40864</v>
      </c>
      <c r="AI38" s="22">
        <v>2676724</v>
      </c>
      <c r="AJ38" s="22">
        <v>0</v>
      </c>
      <c r="AK38" s="22">
        <v>0</v>
      </c>
      <c r="AL38" s="22">
        <v>0</v>
      </c>
    </row>
    <row r="39" spans="1:3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1486459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1486459</v>
      </c>
      <c r="N39" s="22">
        <v>0</v>
      </c>
      <c r="O39" s="22">
        <v>113764</v>
      </c>
      <c r="P39" s="22">
        <v>164365</v>
      </c>
      <c r="Q39" s="22">
        <v>0</v>
      </c>
      <c r="R39" s="22">
        <v>0</v>
      </c>
      <c r="S39" s="22">
        <v>133294</v>
      </c>
      <c r="T39" s="22">
        <v>1897882</v>
      </c>
      <c r="U39" s="22">
        <v>3508305</v>
      </c>
      <c r="V39" s="22">
        <v>0</v>
      </c>
      <c r="W39" s="22">
        <v>395396</v>
      </c>
      <c r="X39" s="22">
        <v>13166</v>
      </c>
      <c r="Y39" s="22">
        <v>0</v>
      </c>
      <c r="Z39" s="22">
        <v>0</v>
      </c>
      <c r="AA39" s="22">
        <v>0</v>
      </c>
      <c r="AB39" s="22">
        <v>0</v>
      </c>
      <c r="AC39" s="22">
        <v>3916867</v>
      </c>
      <c r="AD39" s="22">
        <v>50650</v>
      </c>
      <c r="AE39" s="22">
        <v>158380</v>
      </c>
      <c r="AF39" s="22">
        <v>0</v>
      </c>
      <c r="AG39" s="22">
        <v>0</v>
      </c>
      <c r="AH39" s="22">
        <v>35485</v>
      </c>
      <c r="AI39" s="22">
        <v>4161382</v>
      </c>
      <c r="AJ39" s="22">
        <v>0</v>
      </c>
      <c r="AK39" s="22">
        <v>0</v>
      </c>
      <c r="AL39" s="22">
        <v>0</v>
      </c>
    </row>
    <row r="40" spans="1:3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7049913</v>
      </c>
      <c r="F40" s="22">
        <v>0</v>
      </c>
      <c r="G40" s="22">
        <v>0</v>
      </c>
      <c r="H40" s="22">
        <v>771314</v>
      </c>
      <c r="I40" s="22">
        <v>0</v>
      </c>
      <c r="J40" s="22">
        <v>5343588</v>
      </c>
      <c r="K40" s="22">
        <v>0</v>
      </c>
      <c r="L40" s="22">
        <v>0</v>
      </c>
      <c r="M40" s="22">
        <v>13164815</v>
      </c>
      <c r="N40" s="22">
        <v>12181067</v>
      </c>
      <c r="O40" s="22">
        <v>3687779</v>
      </c>
      <c r="P40" s="22">
        <v>4417644</v>
      </c>
      <c r="Q40" s="22">
        <v>0</v>
      </c>
      <c r="R40" s="22">
        <v>0</v>
      </c>
      <c r="S40" s="22">
        <v>390897</v>
      </c>
      <c r="T40" s="22">
        <v>33842202</v>
      </c>
      <c r="U40" s="22">
        <v>18894775</v>
      </c>
      <c r="V40" s="22">
        <v>0</v>
      </c>
      <c r="W40" s="22">
        <v>110625</v>
      </c>
      <c r="X40" s="22">
        <v>314912</v>
      </c>
      <c r="Y40" s="22">
        <v>0</v>
      </c>
      <c r="Z40" s="22">
        <v>55309</v>
      </c>
      <c r="AA40" s="22">
        <v>0</v>
      </c>
      <c r="AB40" s="22">
        <v>0</v>
      </c>
      <c r="AC40" s="22">
        <v>19375621</v>
      </c>
      <c r="AD40" s="22">
        <v>549807</v>
      </c>
      <c r="AE40" s="22">
        <v>2224596</v>
      </c>
      <c r="AF40" s="22">
        <v>310244</v>
      </c>
      <c r="AG40" s="22">
        <v>0</v>
      </c>
      <c r="AH40" s="22">
        <v>0</v>
      </c>
      <c r="AI40" s="22">
        <v>22460268</v>
      </c>
      <c r="AJ40" s="22">
        <v>0</v>
      </c>
      <c r="AK40" s="22">
        <v>0</v>
      </c>
      <c r="AL40" s="22">
        <v>0</v>
      </c>
    </row>
    <row r="41" spans="1:3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6564618</v>
      </c>
      <c r="F41" s="22">
        <v>0</v>
      </c>
      <c r="G41" s="22">
        <v>454178</v>
      </c>
      <c r="H41" s="22">
        <v>298798</v>
      </c>
      <c r="I41" s="22">
        <v>0</v>
      </c>
      <c r="J41" s="22">
        <v>0</v>
      </c>
      <c r="K41" s="22">
        <v>0</v>
      </c>
      <c r="L41" s="22">
        <v>0</v>
      </c>
      <c r="M41" s="22">
        <v>7317594</v>
      </c>
      <c r="N41" s="22">
        <v>0</v>
      </c>
      <c r="O41" s="22">
        <v>31505</v>
      </c>
      <c r="P41" s="22">
        <v>1891647</v>
      </c>
      <c r="Q41" s="22">
        <v>0</v>
      </c>
      <c r="R41" s="22">
        <v>432426</v>
      </c>
      <c r="S41" s="22">
        <v>1110240</v>
      </c>
      <c r="T41" s="22">
        <v>10783412</v>
      </c>
      <c r="U41" s="22">
        <v>3163354</v>
      </c>
      <c r="V41" s="22">
        <v>0</v>
      </c>
      <c r="W41" s="22">
        <v>1843562</v>
      </c>
      <c r="X41" s="22">
        <v>217221</v>
      </c>
      <c r="Y41" s="22">
        <v>53446</v>
      </c>
      <c r="Z41" s="22">
        <v>0</v>
      </c>
      <c r="AA41" s="22">
        <v>0</v>
      </c>
      <c r="AB41" s="22">
        <v>0</v>
      </c>
      <c r="AC41" s="22">
        <v>5277583</v>
      </c>
      <c r="AD41" s="22">
        <v>281645</v>
      </c>
      <c r="AE41" s="22">
        <v>1276005</v>
      </c>
      <c r="AF41" s="22">
        <v>0</v>
      </c>
      <c r="AG41" s="22">
        <v>73105</v>
      </c>
      <c r="AH41" s="22">
        <v>588552</v>
      </c>
      <c r="AI41" s="22">
        <v>7496890</v>
      </c>
      <c r="AJ41" s="22">
        <v>0</v>
      </c>
      <c r="AK41" s="22">
        <v>0</v>
      </c>
      <c r="AL41" s="22">
        <v>0</v>
      </c>
    </row>
    <row r="42" spans="1:3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1307419</v>
      </c>
      <c r="F42" s="22">
        <v>0</v>
      </c>
      <c r="G42" s="22">
        <v>1955717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3263136</v>
      </c>
      <c r="N42" s="22">
        <v>19273</v>
      </c>
      <c r="O42" s="22">
        <v>0</v>
      </c>
      <c r="P42" s="22">
        <v>1080388</v>
      </c>
      <c r="Q42" s="22">
        <v>0</v>
      </c>
      <c r="R42" s="22">
        <v>19015</v>
      </c>
      <c r="S42" s="22">
        <v>0</v>
      </c>
      <c r="T42" s="22">
        <v>4381812</v>
      </c>
      <c r="U42" s="22">
        <v>472028</v>
      </c>
      <c r="V42" s="22">
        <v>0</v>
      </c>
      <c r="W42" s="22">
        <v>109697</v>
      </c>
      <c r="X42" s="22">
        <v>12735</v>
      </c>
      <c r="Y42" s="22">
        <v>0</v>
      </c>
      <c r="Z42" s="22">
        <v>0</v>
      </c>
      <c r="AA42" s="22">
        <v>0</v>
      </c>
      <c r="AB42" s="22">
        <v>0</v>
      </c>
      <c r="AC42" s="22">
        <v>594460</v>
      </c>
      <c r="AD42" s="22">
        <v>79234</v>
      </c>
      <c r="AE42" s="22">
        <v>569964</v>
      </c>
      <c r="AF42" s="22">
        <v>0</v>
      </c>
      <c r="AG42" s="22">
        <v>66590</v>
      </c>
      <c r="AH42" s="22">
        <v>31650</v>
      </c>
      <c r="AI42" s="22">
        <v>1341898</v>
      </c>
      <c r="AJ42" s="22">
        <v>0</v>
      </c>
      <c r="AK42" s="22">
        <v>0</v>
      </c>
      <c r="AL42" s="22">
        <v>0</v>
      </c>
    </row>
    <row r="43" spans="1:3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140563</v>
      </c>
      <c r="F43" s="22">
        <v>0</v>
      </c>
      <c r="G43" s="22">
        <v>128841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269404</v>
      </c>
      <c r="N43" s="22">
        <v>0</v>
      </c>
      <c r="O43" s="22">
        <v>8506</v>
      </c>
      <c r="P43" s="22">
        <v>1455349</v>
      </c>
      <c r="Q43" s="22">
        <v>11499</v>
      </c>
      <c r="R43" s="22">
        <v>0</v>
      </c>
      <c r="S43" s="22">
        <v>162271</v>
      </c>
      <c r="T43" s="22">
        <v>1907029</v>
      </c>
      <c r="U43" s="22">
        <v>2491727</v>
      </c>
      <c r="V43" s="22">
        <v>0</v>
      </c>
      <c r="W43" s="22">
        <v>139110</v>
      </c>
      <c r="X43" s="22">
        <v>68901</v>
      </c>
      <c r="Y43" s="22">
        <v>750</v>
      </c>
      <c r="Z43" s="22">
        <v>0</v>
      </c>
      <c r="AA43" s="22">
        <v>0</v>
      </c>
      <c r="AB43" s="22">
        <v>0</v>
      </c>
      <c r="AC43" s="22">
        <v>2700488</v>
      </c>
      <c r="AD43" s="22">
        <v>445402</v>
      </c>
      <c r="AE43" s="22">
        <v>1155619</v>
      </c>
      <c r="AF43" s="22">
        <v>0</v>
      </c>
      <c r="AG43" s="22">
        <v>45668</v>
      </c>
      <c r="AH43" s="22">
        <v>242675</v>
      </c>
      <c r="AI43" s="22">
        <v>4589852</v>
      </c>
      <c r="AJ43" s="22">
        <v>0</v>
      </c>
      <c r="AK43" s="22">
        <v>0</v>
      </c>
      <c r="AL43" s="22">
        <v>0</v>
      </c>
    </row>
    <row r="44" spans="1:3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5431768</v>
      </c>
      <c r="F44" s="22">
        <v>0</v>
      </c>
      <c r="G44" s="22">
        <v>5521445</v>
      </c>
      <c r="H44" s="22">
        <v>0</v>
      </c>
      <c r="I44" s="22">
        <v>0</v>
      </c>
      <c r="J44" s="22">
        <v>1284286</v>
      </c>
      <c r="K44" s="22">
        <v>0</v>
      </c>
      <c r="L44" s="22">
        <v>0</v>
      </c>
      <c r="M44" s="22">
        <v>12237499</v>
      </c>
      <c r="N44" s="22">
        <v>-970202</v>
      </c>
      <c r="O44" s="22">
        <v>1568950</v>
      </c>
      <c r="P44" s="22">
        <v>2466596</v>
      </c>
      <c r="Q44" s="22">
        <v>2666822</v>
      </c>
      <c r="R44" s="22">
        <v>65376</v>
      </c>
      <c r="S44" s="22">
        <v>1549220</v>
      </c>
      <c r="T44" s="22">
        <v>19584261</v>
      </c>
      <c r="U44" s="22">
        <v>12071065</v>
      </c>
      <c r="V44" s="22">
        <v>0</v>
      </c>
      <c r="W44" s="22">
        <v>489271</v>
      </c>
      <c r="X44" s="22">
        <v>1281</v>
      </c>
      <c r="Y44" s="22">
        <v>0</v>
      </c>
      <c r="Z44" s="22">
        <v>16178</v>
      </c>
      <c r="AA44" s="22">
        <v>0</v>
      </c>
      <c r="AB44" s="22">
        <v>0</v>
      </c>
      <c r="AC44" s="22">
        <v>12577795</v>
      </c>
      <c r="AD44" s="22">
        <v>1153998</v>
      </c>
      <c r="AE44" s="22">
        <v>1885359</v>
      </c>
      <c r="AF44" s="22">
        <v>0</v>
      </c>
      <c r="AG44" s="22">
        <v>143164</v>
      </c>
      <c r="AH44" s="22">
        <v>1322924</v>
      </c>
      <c r="AI44" s="22">
        <v>17083240</v>
      </c>
      <c r="AJ44" s="22">
        <v>0</v>
      </c>
      <c r="AK44" s="22">
        <v>0</v>
      </c>
      <c r="AL44" s="22">
        <v>0</v>
      </c>
    </row>
    <row r="45" spans="1:3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719605</v>
      </c>
      <c r="F45" s="22">
        <v>0</v>
      </c>
      <c r="G45" s="22">
        <v>842746</v>
      </c>
      <c r="H45" s="22">
        <v>188050</v>
      </c>
      <c r="I45" s="22">
        <v>0</v>
      </c>
      <c r="J45" s="22">
        <v>84802</v>
      </c>
      <c r="K45" s="22">
        <v>0</v>
      </c>
      <c r="L45" s="22">
        <v>0</v>
      </c>
      <c r="M45" s="22">
        <v>1835203</v>
      </c>
      <c r="N45" s="22">
        <v>5231024</v>
      </c>
      <c r="O45" s="22">
        <v>30844</v>
      </c>
      <c r="P45" s="22">
        <v>2558170</v>
      </c>
      <c r="Q45" s="22">
        <v>0</v>
      </c>
      <c r="R45" s="22">
        <v>0</v>
      </c>
      <c r="S45" s="22">
        <v>159620</v>
      </c>
      <c r="T45" s="22">
        <v>9814861</v>
      </c>
      <c r="U45" s="22">
        <v>1196724</v>
      </c>
      <c r="V45" s="22">
        <v>0</v>
      </c>
      <c r="W45" s="22">
        <v>158657</v>
      </c>
      <c r="X45" s="22">
        <v>25972</v>
      </c>
      <c r="Y45" s="22">
        <v>481</v>
      </c>
      <c r="Z45" s="22">
        <v>7890</v>
      </c>
      <c r="AA45" s="22">
        <v>0</v>
      </c>
      <c r="AB45" s="22">
        <v>0</v>
      </c>
      <c r="AC45" s="22">
        <v>1389724</v>
      </c>
      <c r="AD45" s="22">
        <v>308841</v>
      </c>
      <c r="AE45" s="22">
        <v>508305</v>
      </c>
      <c r="AF45" s="22">
        <v>0</v>
      </c>
      <c r="AG45" s="22">
        <v>0</v>
      </c>
      <c r="AH45" s="22">
        <v>238900</v>
      </c>
      <c r="AI45" s="22">
        <v>2445770</v>
      </c>
      <c r="AJ45" s="22">
        <v>0</v>
      </c>
      <c r="AK45" s="22">
        <v>0</v>
      </c>
      <c r="AL45" s="22">
        <v>0</v>
      </c>
    </row>
    <row r="46" spans="1:3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33240851</v>
      </c>
      <c r="F46" s="22">
        <v>0</v>
      </c>
      <c r="G46" s="22">
        <v>783762</v>
      </c>
      <c r="H46" s="22">
        <v>0</v>
      </c>
      <c r="I46" s="22">
        <v>62436</v>
      </c>
      <c r="J46" s="22">
        <v>0</v>
      </c>
      <c r="K46" s="22">
        <v>0</v>
      </c>
      <c r="L46" s="22">
        <v>0</v>
      </c>
      <c r="M46" s="22">
        <v>34087049</v>
      </c>
      <c r="N46" s="22">
        <v>-4575747</v>
      </c>
      <c r="O46" s="22">
        <v>221715</v>
      </c>
      <c r="P46" s="22">
        <v>2173037</v>
      </c>
      <c r="Q46" s="22">
        <v>700021</v>
      </c>
      <c r="R46" s="22">
        <v>3768845</v>
      </c>
      <c r="S46" s="22">
        <v>1991924</v>
      </c>
      <c r="T46" s="22">
        <v>38366844</v>
      </c>
      <c r="U46" s="22">
        <v>17550340</v>
      </c>
      <c r="V46" s="22">
        <v>0</v>
      </c>
      <c r="W46" s="22">
        <v>109629</v>
      </c>
      <c r="X46" s="22">
        <v>122936</v>
      </c>
      <c r="Y46" s="22">
        <v>104377</v>
      </c>
      <c r="Z46" s="22">
        <v>13399</v>
      </c>
      <c r="AA46" s="22">
        <v>0</v>
      </c>
      <c r="AB46" s="22">
        <v>0</v>
      </c>
      <c r="AC46" s="22">
        <v>17900681</v>
      </c>
      <c r="AD46" s="22">
        <v>2277070</v>
      </c>
      <c r="AE46" s="22">
        <v>4783853</v>
      </c>
      <c r="AF46" s="22">
        <v>0</v>
      </c>
      <c r="AG46" s="22">
        <v>972574</v>
      </c>
      <c r="AH46" s="22">
        <v>1475421</v>
      </c>
      <c r="AI46" s="22">
        <v>27409599</v>
      </c>
      <c r="AJ46" s="22">
        <v>0</v>
      </c>
      <c r="AK46" s="22">
        <v>0</v>
      </c>
      <c r="AL46" s="22">
        <v>0</v>
      </c>
    </row>
    <row r="47" spans="1:3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11458243</v>
      </c>
      <c r="F47" s="22">
        <v>0</v>
      </c>
      <c r="G47" s="22">
        <v>3998721</v>
      </c>
      <c r="H47" s="22">
        <v>1159569</v>
      </c>
      <c r="I47" s="22">
        <v>0</v>
      </c>
      <c r="J47" s="22">
        <v>0</v>
      </c>
      <c r="K47" s="22">
        <v>0</v>
      </c>
      <c r="L47" s="22">
        <v>0</v>
      </c>
      <c r="M47" s="22">
        <v>16616533</v>
      </c>
      <c r="N47" s="22">
        <v>0</v>
      </c>
      <c r="O47" s="22">
        <v>918054</v>
      </c>
      <c r="P47" s="22">
        <v>3162672</v>
      </c>
      <c r="Q47" s="22">
        <v>0</v>
      </c>
      <c r="R47" s="22">
        <v>224292</v>
      </c>
      <c r="S47" s="22">
        <v>475801</v>
      </c>
      <c r="T47" s="22">
        <v>21397352</v>
      </c>
      <c r="U47" s="22">
        <v>15639487</v>
      </c>
      <c r="V47" s="22">
        <v>0</v>
      </c>
      <c r="W47" s="22">
        <v>1193435</v>
      </c>
      <c r="X47" s="22">
        <v>789062</v>
      </c>
      <c r="Y47" s="22">
        <v>0</v>
      </c>
      <c r="Z47" s="22">
        <v>0</v>
      </c>
      <c r="AA47" s="22">
        <v>0</v>
      </c>
      <c r="AB47" s="22">
        <v>0</v>
      </c>
      <c r="AC47" s="22">
        <v>17621984</v>
      </c>
      <c r="AD47" s="22">
        <v>2784015</v>
      </c>
      <c r="AE47" s="22">
        <v>2421713</v>
      </c>
      <c r="AF47" s="22">
        <v>0</v>
      </c>
      <c r="AG47" s="22">
        <v>154849</v>
      </c>
      <c r="AH47" s="22">
        <v>1640570</v>
      </c>
      <c r="AI47" s="22">
        <v>24623131</v>
      </c>
      <c r="AJ47" s="22">
        <v>0</v>
      </c>
      <c r="AK47" s="22">
        <v>0</v>
      </c>
      <c r="AL47" s="22">
        <v>0</v>
      </c>
    </row>
    <row r="48" spans="1:3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1228186</v>
      </c>
      <c r="O48" s="22">
        <v>13008</v>
      </c>
      <c r="P48" s="22">
        <v>88322</v>
      </c>
      <c r="Q48" s="22">
        <v>0</v>
      </c>
      <c r="R48" s="22">
        <v>0</v>
      </c>
      <c r="S48" s="22">
        <v>256948</v>
      </c>
      <c r="T48" s="22">
        <v>1586464</v>
      </c>
      <c r="U48" s="22">
        <v>3107112</v>
      </c>
      <c r="V48" s="22">
        <v>0</v>
      </c>
      <c r="W48" s="22">
        <v>49628</v>
      </c>
      <c r="X48" s="22">
        <v>872033</v>
      </c>
      <c r="Y48" s="22">
        <v>0</v>
      </c>
      <c r="Z48" s="22">
        <v>0</v>
      </c>
      <c r="AA48" s="22">
        <v>0</v>
      </c>
      <c r="AB48" s="22">
        <v>0</v>
      </c>
      <c r="AC48" s="22">
        <v>4028773</v>
      </c>
      <c r="AD48" s="22">
        <v>504197</v>
      </c>
      <c r="AE48" s="22">
        <v>637004</v>
      </c>
      <c r="AF48" s="22">
        <v>0</v>
      </c>
      <c r="AG48" s="22">
        <v>147408</v>
      </c>
      <c r="AH48" s="22">
        <v>724778</v>
      </c>
      <c r="AI48" s="22">
        <v>6042160</v>
      </c>
      <c r="AJ48" s="22">
        <v>0</v>
      </c>
      <c r="AK48" s="22">
        <v>0</v>
      </c>
      <c r="AL48" s="22">
        <v>0</v>
      </c>
    </row>
    <row r="49" spans="1:3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4747503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4747503</v>
      </c>
      <c r="N49" s="22">
        <v>0</v>
      </c>
      <c r="O49" s="22">
        <v>290340</v>
      </c>
      <c r="P49" s="22">
        <v>2110907</v>
      </c>
      <c r="Q49" s="22">
        <v>439800</v>
      </c>
      <c r="R49" s="22">
        <v>-6398</v>
      </c>
      <c r="S49" s="22">
        <v>64214</v>
      </c>
      <c r="T49" s="22">
        <v>7646366</v>
      </c>
      <c r="U49" s="22">
        <v>2059882</v>
      </c>
      <c r="V49" s="22">
        <v>0</v>
      </c>
      <c r="W49" s="22">
        <v>61907</v>
      </c>
      <c r="X49" s="22">
        <v>88936</v>
      </c>
      <c r="Y49" s="22">
        <v>0</v>
      </c>
      <c r="Z49" s="22">
        <v>85381</v>
      </c>
      <c r="AA49" s="22">
        <v>0</v>
      </c>
      <c r="AB49" s="22">
        <v>0</v>
      </c>
      <c r="AC49" s="22">
        <v>2296106</v>
      </c>
      <c r="AD49" s="22">
        <v>447847</v>
      </c>
      <c r="AE49" s="22">
        <v>1626974</v>
      </c>
      <c r="AF49" s="22">
        <v>0</v>
      </c>
      <c r="AG49" s="22">
        <v>129287</v>
      </c>
      <c r="AH49" s="22">
        <v>290750</v>
      </c>
      <c r="AI49" s="22">
        <v>4790964</v>
      </c>
      <c r="AJ49" s="22">
        <v>0</v>
      </c>
      <c r="AK49" s="22">
        <v>0</v>
      </c>
      <c r="AL49" s="22">
        <v>0</v>
      </c>
    </row>
    <row r="50" spans="1:3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13761613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13761613</v>
      </c>
      <c r="N50" s="22">
        <v>0</v>
      </c>
      <c r="O50" s="22">
        <v>0</v>
      </c>
      <c r="P50" s="22">
        <v>6847059</v>
      </c>
      <c r="Q50" s="22">
        <v>4261077</v>
      </c>
      <c r="R50" s="22">
        <v>0</v>
      </c>
      <c r="S50" s="22">
        <v>756853</v>
      </c>
      <c r="T50" s="22">
        <v>25626602</v>
      </c>
      <c r="U50" s="22">
        <v>16671794</v>
      </c>
      <c r="V50" s="22">
        <v>0</v>
      </c>
      <c r="W50" s="22">
        <v>172572</v>
      </c>
      <c r="X50" s="22">
        <v>235264</v>
      </c>
      <c r="Y50" s="22">
        <v>19703</v>
      </c>
      <c r="Z50" s="22">
        <v>0</v>
      </c>
      <c r="AA50" s="22">
        <v>0</v>
      </c>
      <c r="AB50" s="22">
        <v>0</v>
      </c>
      <c r="AC50" s="22">
        <v>17099333</v>
      </c>
      <c r="AD50" s="22">
        <v>427385</v>
      </c>
      <c r="AE50" s="22">
        <v>3009973</v>
      </c>
      <c r="AF50" s="22">
        <v>0</v>
      </c>
      <c r="AG50" s="22">
        <v>259149</v>
      </c>
      <c r="AH50" s="22">
        <v>535041</v>
      </c>
      <c r="AI50" s="22">
        <v>21330881</v>
      </c>
      <c r="AJ50" s="22">
        <v>0</v>
      </c>
      <c r="AK50" s="22">
        <v>0</v>
      </c>
      <c r="AL50" s="22">
        <v>0</v>
      </c>
    </row>
    <row r="51" spans="1:3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1855085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1855085</v>
      </c>
      <c r="N51" s="22">
        <v>-129101</v>
      </c>
      <c r="O51" s="22">
        <v>161733</v>
      </c>
      <c r="P51" s="22">
        <v>1124828</v>
      </c>
      <c r="Q51" s="22">
        <v>504731</v>
      </c>
      <c r="R51" s="22">
        <v>0</v>
      </c>
      <c r="S51" s="22">
        <v>256513</v>
      </c>
      <c r="T51" s="22">
        <v>3773789</v>
      </c>
      <c r="U51" s="22">
        <v>1460580</v>
      </c>
      <c r="V51" s="22">
        <v>0</v>
      </c>
      <c r="W51" s="22">
        <v>179703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1640283</v>
      </c>
      <c r="AD51" s="22">
        <v>97548</v>
      </c>
      <c r="AE51" s="22">
        <v>1079603</v>
      </c>
      <c r="AF51" s="22">
        <v>0</v>
      </c>
      <c r="AG51" s="22">
        <v>0</v>
      </c>
      <c r="AH51" s="22">
        <v>103178</v>
      </c>
      <c r="AI51" s="22">
        <v>2920612</v>
      </c>
      <c r="AJ51" s="22">
        <v>0</v>
      </c>
      <c r="AK51" s="22">
        <v>0</v>
      </c>
      <c r="AL51" s="22">
        <v>0</v>
      </c>
    </row>
    <row r="52" spans="1:3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27926698</v>
      </c>
      <c r="F52" s="22">
        <v>0</v>
      </c>
      <c r="G52" s="22">
        <v>0</v>
      </c>
      <c r="H52" s="22">
        <v>699876</v>
      </c>
      <c r="I52" s="22">
        <v>0</v>
      </c>
      <c r="J52" s="22">
        <v>0</v>
      </c>
      <c r="K52" s="22">
        <v>0</v>
      </c>
      <c r="L52" s="22">
        <v>0</v>
      </c>
      <c r="M52" s="22">
        <v>28626574</v>
      </c>
      <c r="N52" s="22">
        <v>-5041866</v>
      </c>
      <c r="O52" s="22">
        <v>0</v>
      </c>
      <c r="P52" s="22">
        <v>549437</v>
      </c>
      <c r="Q52" s="22">
        <v>554322</v>
      </c>
      <c r="R52" s="22">
        <v>0</v>
      </c>
      <c r="S52" s="22">
        <v>303760</v>
      </c>
      <c r="T52" s="22">
        <v>24992227</v>
      </c>
      <c r="U52" s="22">
        <v>13330444</v>
      </c>
      <c r="V52" s="22">
        <v>0</v>
      </c>
      <c r="W52" s="22">
        <v>646292</v>
      </c>
      <c r="X52" s="22">
        <v>494732</v>
      </c>
      <c r="Y52" s="22">
        <v>108776</v>
      </c>
      <c r="Z52" s="22">
        <v>0</v>
      </c>
      <c r="AA52" s="22">
        <v>0</v>
      </c>
      <c r="AB52" s="22">
        <v>0</v>
      </c>
      <c r="AC52" s="22">
        <v>14580244</v>
      </c>
      <c r="AD52" s="22">
        <v>617686</v>
      </c>
      <c r="AE52" s="22">
        <v>817464</v>
      </c>
      <c r="AF52" s="22">
        <v>0</v>
      </c>
      <c r="AG52" s="22">
        <v>300718</v>
      </c>
      <c r="AH52" s="22">
        <v>941338</v>
      </c>
      <c r="AI52" s="22">
        <v>17257450</v>
      </c>
      <c r="AJ52" s="22">
        <v>0</v>
      </c>
      <c r="AK52" s="22">
        <v>0</v>
      </c>
      <c r="AL52" s="22">
        <v>0</v>
      </c>
    </row>
    <row r="53" spans="1:3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298440</v>
      </c>
      <c r="F53" s="22">
        <v>0</v>
      </c>
      <c r="G53" s="22">
        <v>154613</v>
      </c>
      <c r="H53" s="22">
        <v>97637</v>
      </c>
      <c r="I53" s="22">
        <v>0</v>
      </c>
      <c r="J53" s="22">
        <v>0</v>
      </c>
      <c r="K53" s="22">
        <v>0</v>
      </c>
      <c r="L53" s="22">
        <v>0</v>
      </c>
      <c r="M53" s="22">
        <v>550690</v>
      </c>
      <c r="N53" s="22">
        <v>1817151</v>
      </c>
      <c r="O53" s="22">
        <v>209284</v>
      </c>
      <c r="P53" s="22">
        <v>1431366</v>
      </c>
      <c r="Q53" s="22">
        <v>0</v>
      </c>
      <c r="R53" s="22">
        <v>84759</v>
      </c>
      <c r="S53" s="22">
        <v>1073327</v>
      </c>
      <c r="T53" s="22">
        <v>5166577</v>
      </c>
      <c r="U53" s="22">
        <v>4126910</v>
      </c>
      <c r="V53" s="22">
        <v>0</v>
      </c>
      <c r="W53" s="22">
        <v>353168</v>
      </c>
      <c r="X53" s="22">
        <v>243337</v>
      </c>
      <c r="Y53" s="22">
        <v>0</v>
      </c>
      <c r="Z53" s="22">
        <v>0</v>
      </c>
      <c r="AA53" s="22">
        <v>0</v>
      </c>
      <c r="AB53" s="22">
        <v>0</v>
      </c>
      <c r="AC53" s="22">
        <v>4723415</v>
      </c>
      <c r="AD53" s="22">
        <v>1129793</v>
      </c>
      <c r="AE53" s="22">
        <v>687259</v>
      </c>
      <c r="AF53" s="22">
        <v>0</v>
      </c>
      <c r="AG53" s="22">
        <v>95258</v>
      </c>
      <c r="AH53" s="22">
        <v>347446</v>
      </c>
      <c r="AI53" s="22">
        <v>6983171</v>
      </c>
      <c r="AJ53" s="22">
        <v>0</v>
      </c>
      <c r="AK53" s="22">
        <v>0</v>
      </c>
      <c r="AL53" s="22">
        <v>0</v>
      </c>
    </row>
    <row r="54" spans="1:3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1898272</v>
      </c>
      <c r="F54" s="22">
        <v>0</v>
      </c>
      <c r="G54" s="22">
        <v>0</v>
      </c>
      <c r="H54" s="22">
        <v>0</v>
      </c>
      <c r="I54" s="22">
        <v>283220</v>
      </c>
      <c r="J54" s="22">
        <v>0</v>
      </c>
      <c r="K54" s="22">
        <v>0</v>
      </c>
      <c r="L54" s="22">
        <v>0</v>
      </c>
      <c r="M54" s="22">
        <v>2181492</v>
      </c>
      <c r="N54" s="22">
        <v>0</v>
      </c>
      <c r="O54" s="22">
        <v>11970</v>
      </c>
      <c r="P54" s="22">
        <v>2411997</v>
      </c>
      <c r="Q54" s="22">
        <v>0</v>
      </c>
      <c r="R54" s="22">
        <v>0</v>
      </c>
      <c r="S54" s="22">
        <v>501766</v>
      </c>
      <c r="T54" s="22">
        <v>5107225</v>
      </c>
      <c r="U54" s="22">
        <v>4127362</v>
      </c>
      <c r="V54" s="22">
        <v>0</v>
      </c>
      <c r="W54" s="22">
        <v>292771</v>
      </c>
      <c r="X54" s="22">
        <v>499563</v>
      </c>
      <c r="Y54" s="22">
        <v>23905</v>
      </c>
      <c r="Z54" s="22">
        <v>0</v>
      </c>
      <c r="AA54" s="22">
        <v>0</v>
      </c>
      <c r="AB54" s="22">
        <v>0</v>
      </c>
      <c r="AC54" s="22">
        <v>4943601</v>
      </c>
      <c r="AD54" s="22">
        <v>118919</v>
      </c>
      <c r="AE54" s="22">
        <v>1156163</v>
      </c>
      <c r="AF54" s="22">
        <v>0</v>
      </c>
      <c r="AG54" s="22">
        <v>8089</v>
      </c>
      <c r="AH54" s="22">
        <v>401326</v>
      </c>
      <c r="AI54" s="22">
        <v>6628098</v>
      </c>
      <c r="AJ54" s="22">
        <v>0</v>
      </c>
      <c r="AK54" s="22">
        <v>0</v>
      </c>
      <c r="AL54" s="22">
        <v>0</v>
      </c>
    </row>
    <row r="55" spans="1:3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618952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618952</v>
      </c>
      <c r="N55" s="22">
        <v>0</v>
      </c>
      <c r="O55" s="22">
        <v>896390</v>
      </c>
      <c r="P55" s="22">
        <v>1211310</v>
      </c>
      <c r="Q55" s="22">
        <v>17000</v>
      </c>
      <c r="R55" s="22">
        <v>42671</v>
      </c>
      <c r="S55" s="22">
        <v>112642</v>
      </c>
      <c r="T55" s="22">
        <v>2898965</v>
      </c>
      <c r="U55" s="22">
        <v>448689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448689</v>
      </c>
      <c r="AD55" s="22">
        <v>109146</v>
      </c>
      <c r="AE55" s="22">
        <v>724933</v>
      </c>
      <c r="AF55" s="22">
        <v>0</v>
      </c>
      <c r="AG55" s="22">
        <v>38769</v>
      </c>
      <c r="AH55" s="22">
        <v>257607</v>
      </c>
      <c r="AI55" s="22">
        <v>1579144</v>
      </c>
      <c r="AJ55" s="22">
        <v>0</v>
      </c>
      <c r="AK55" s="22">
        <v>0</v>
      </c>
      <c r="AL55" s="22">
        <v>0</v>
      </c>
    </row>
    <row r="56" spans="1:3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9790164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9790164</v>
      </c>
      <c r="N56" s="22">
        <v>1256906</v>
      </c>
      <c r="O56" s="22">
        <v>64079</v>
      </c>
      <c r="P56" s="22">
        <v>1171678</v>
      </c>
      <c r="Q56" s="22">
        <v>0</v>
      </c>
      <c r="R56" s="22">
        <v>31927</v>
      </c>
      <c r="S56" s="22">
        <v>50403</v>
      </c>
      <c r="T56" s="22">
        <v>12365157</v>
      </c>
      <c r="U56" s="22">
        <v>10745920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10745920</v>
      </c>
      <c r="AD56" s="22">
        <v>359837</v>
      </c>
      <c r="AE56" s="22">
        <v>1582099</v>
      </c>
      <c r="AF56" s="22">
        <v>0</v>
      </c>
      <c r="AG56" s="22">
        <v>197015</v>
      </c>
      <c r="AH56" s="22">
        <v>489391</v>
      </c>
      <c r="AI56" s="22">
        <v>13374262</v>
      </c>
      <c r="AJ56" s="22">
        <v>0</v>
      </c>
      <c r="AK56" s="22">
        <v>0</v>
      </c>
      <c r="AL56" s="22">
        <v>0</v>
      </c>
    </row>
    <row r="57" spans="1:3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5370011</v>
      </c>
      <c r="F57" s="22">
        <v>0</v>
      </c>
      <c r="G57" s="22">
        <v>22709</v>
      </c>
      <c r="H57" s="22">
        <v>100331</v>
      </c>
      <c r="I57" s="22">
        <v>2600</v>
      </c>
      <c r="J57" s="22">
        <v>57748</v>
      </c>
      <c r="K57" s="22">
        <v>114062</v>
      </c>
      <c r="L57" s="22">
        <v>0</v>
      </c>
      <c r="M57" s="22">
        <v>5667461</v>
      </c>
      <c r="N57" s="22">
        <v>-1568578</v>
      </c>
      <c r="O57" s="22">
        <v>0</v>
      </c>
      <c r="P57" s="22">
        <v>662770</v>
      </c>
      <c r="Q57" s="22">
        <v>5319</v>
      </c>
      <c r="R57" s="22">
        <v>465019</v>
      </c>
      <c r="S57" s="22">
        <v>1493661</v>
      </c>
      <c r="T57" s="22">
        <v>6725652</v>
      </c>
      <c r="U57" s="22">
        <v>3923660</v>
      </c>
      <c r="V57" s="22">
        <v>0</v>
      </c>
      <c r="W57" s="22">
        <v>914501</v>
      </c>
      <c r="X57" s="22">
        <v>200299</v>
      </c>
      <c r="Y57" s="22">
        <v>255266</v>
      </c>
      <c r="Z57" s="22">
        <v>0</v>
      </c>
      <c r="AA57" s="22">
        <v>6390</v>
      </c>
      <c r="AB57" s="22">
        <v>0</v>
      </c>
      <c r="AC57" s="22">
        <v>5300116</v>
      </c>
      <c r="AD57" s="22">
        <v>354925</v>
      </c>
      <c r="AE57" s="22">
        <v>900218</v>
      </c>
      <c r="AF57" s="22">
        <v>0</v>
      </c>
      <c r="AG57" s="22">
        <v>53991</v>
      </c>
      <c r="AH57" s="22">
        <v>681190</v>
      </c>
      <c r="AI57" s="22">
        <v>7290440</v>
      </c>
      <c r="AJ57" s="22">
        <v>0</v>
      </c>
      <c r="AK57" s="22">
        <v>0</v>
      </c>
      <c r="AL57" s="22">
        <v>0</v>
      </c>
    </row>
    <row r="58" spans="1:3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78540</v>
      </c>
      <c r="F58" s="22">
        <v>0</v>
      </c>
      <c r="G58" s="22">
        <v>1432385</v>
      </c>
      <c r="H58" s="22">
        <v>83940</v>
      </c>
      <c r="I58" s="22">
        <v>0</v>
      </c>
      <c r="J58" s="22">
        <v>0</v>
      </c>
      <c r="K58" s="22">
        <v>0</v>
      </c>
      <c r="L58" s="22">
        <v>0</v>
      </c>
      <c r="M58" s="22">
        <v>1594865</v>
      </c>
      <c r="N58" s="22">
        <v>21234560</v>
      </c>
      <c r="O58" s="22">
        <v>19456</v>
      </c>
      <c r="P58" s="22">
        <v>708156</v>
      </c>
      <c r="Q58" s="22">
        <v>1775</v>
      </c>
      <c r="R58" s="22">
        <v>0</v>
      </c>
      <c r="S58" s="22">
        <v>186485</v>
      </c>
      <c r="T58" s="22">
        <v>23745297</v>
      </c>
      <c r="U58" s="22">
        <v>1663308</v>
      </c>
      <c r="V58" s="22">
        <v>0</v>
      </c>
      <c r="W58" s="22">
        <v>1347382</v>
      </c>
      <c r="X58" s="22">
        <v>49416</v>
      </c>
      <c r="Y58" s="22">
        <v>0</v>
      </c>
      <c r="Z58" s="22">
        <v>0</v>
      </c>
      <c r="AA58" s="22">
        <v>0</v>
      </c>
      <c r="AB58" s="22">
        <v>0</v>
      </c>
      <c r="AC58" s="22">
        <v>3060106</v>
      </c>
      <c r="AD58" s="22">
        <v>120032</v>
      </c>
      <c r="AE58" s="22">
        <v>400881</v>
      </c>
      <c r="AF58" s="22">
        <v>0</v>
      </c>
      <c r="AG58" s="22">
        <v>0</v>
      </c>
      <c r="AH58" s="22">
        <v>175452</v>
      </c>
      <c r="AI58" s="22">
        <v>3756471</v>
      </c>
      <c r="AJ58" s="22">
        <v>0</v>
      </c>
      <c r="AK58" s="22">
        <v>0</v>
      </c>
      <c r="AL58" s="22">
        <v>0</v>
      </c>
    </row>
    <row r="59" spans="1:3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3435710</v>
      </c>
      <c r="F59" s="22">
        <v>0</v>
      </c>
      <c r="G59" s="22">
        <v>0</v>
      </c>
      <c r="H59" s="22">
        <v>50801</v>
      </c>
      <c r="I59" s="22">
        <v>433974</v>
      </c>
      <c r="J59" s="22">
        <v>0</v>
      </c>
      <c r="K59" s="22">
        <v>0</v>
      </c>
      <c r="L59" s="22">
        <v>0</v>
      </c>
      <c r="M59" s="22">
        <v>3920485</v>
      </c>
      <c r="N59" s="22">
        <v>255855</v>
      </c>
      <c r="O59" s="22">
        <v>1129254</v>
      </c>
      <c r="P59" s="22">
        <v>763460</v>
      </c>
      <c r="Q59" s="22">
        <v>0</v>
      </c>
      <c r="R59" s="22">
        <v>2796559</v>
      </c>
      <c r="S59" s="22">
        <v>311823</v>
      </c>
      <c r="T59" s="22">
        <v>9177436</v>
      </c>
      <c r="U59" s="22">
        <v>5429732</v>
      </c>
      <c r="V59" s="22">
        <v>0</v>
      </c>
      <c r="W59" s="22">
        <v>562920</v>
      </c>
      <c r="X59" s="22">
        <v>214291</v>
      </c>
      <c r="Y59" s="22">
        <v>137291</v>
      </c>
      <c r="Z59" s="22">
        <v>0</v>
      </c>
      <c r="AA59" s="22">
        <v>0</v>
      </c>
      <c r="AB59" s="22">
        <v>0</v>
      </c>
      <c r="AC59" s="22">
        <v>6344234</v>
      </c>
      <c r="AD59" s="22">
        <v>750304</v>
      </c>
      <c r="AE59" s="22">
        <v>737412</v>
      </c>
      <c r="AF59" s="22">
        <v>0</v>
      </c>
      <c r="AG59" s="22">
        <v>549326</v>
      </c>
      <c r="AH59" s="22">
        <v>408052</v>
      </c>
      <c r="AI59" s="22">
        <v>8789328</v>
      </c>
      <c r="AJ59" s="22">
        <v>0</v>
      </c>
      <c r="AK59" s="22">
        <v>0</v>
      </c>
      <c r="AL59" s="22">
        <v>0</v>
      </c>
    </row>
    <row r="60" spans="1:3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179987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179987</v>
      </c>
      <c r="N60" s="22">
        <v>5503557</v>
      </c>
      <c r="O60" s="22">
        <v>95150</v>
      </c>
      <c r="P60" s="22">
        <v>1494600</v>
      </c>
      <c r="Q60" s="22">
        <v>0</v>
      </c>
      <c r="R60" s="22">
        <v>0</v>
      </c>
      <c r="S60" s="22">
        <v>878119</v>
      </c>
      <c r="T60" s="22">
        <v>8151413</v>
      </c>
      <c r="U60" s="22">
        <v>7432820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7432820</v>
      </c>
      <c r="AD60" s="22">
        <v>2752968</v>
      </c>
      <c r="AE60" s="22">
        <v>2008027</v>
      </c>
      <c r="AF60" s="22">
        <v>0</v>
      </c>
      <c r="AG60" s="22">
        <v>209674</v>
      </c>
      <c r="AH60" s="22">
        <v>1136145</v>
      </c>
      <c r="AI60" s="22">
        <v>13539634</v>
      </c>
      <c r="AJ60" s="22">
        <v>0</v>
      </c>
      <c r="AK60" s="22">
        <v>0</v>
      </c>
      <c r="AL60" s="22">
        <v>0</v>
      </c>
    </row>
    <row r="61" spans="1:3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975364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975364</v>
      </c>
      <c r="N61" s="22">
        <v>0</v>
      </c>
      <c r="O61" s="22">
        <v>0</v>
      </c>
      <c r="P61" s="22">
        <v>1072951</v>
      </c>
      <c r="Q61" s="22">
        <v>72150</v>
      </c>
      <c r="R61" s="22">
        <v>0</v>
      </c>
      <c r="S61" s="22">
        <v>0</v>
      </c>
      <c r="T61" s="22">
        <v>2120465</v>
      </c>
      <c r="U61" s="22">
        <v>707149</v>
      </c>
      <c r="V61" s="22">
        <v>0</v>
      </c>
      <c r="W61" s="22">
        <v>264209</v>
      </c>
      <c r="X61" s="22">
        <v>72</v>
      </c>
      <c r="Y61" s="22">
        <v>0</v>
      </c>
      <c r="Z61" s="22">
        <v>0</v>
      </c>
      <c r="AA61" s="22">
        <v>0</v>
      </c>
      <c r="AB61" s="22">
        <v>0</v>
      </c>
      <c r="AC61" s="22">
        <v>971430</v>
      </c>
      <c r="AD61" s="22">
        <v>111876</v>
      </c>
      <c r="AE61" s="22">
        <v>664199</v>
      </c>
      <c r="AF61" s="22">
        <v>0</v>
      </c>
      <c r="AG61" s="22">
        <v>30515</v>
      </c>
      <c r="AH61" s="22">
        <v>319515</v>
      </c>
      <c r="AI61" s="22">
        <v>2097535</v>
      </c>
      <c r="AJ61" s="22">
        <v>0</v>
      </c>
      <c r="AK61" s="22">
        <v>0</v>
      </c>
      <c r="AL61" s="22">
        <v>0</v>
      </c>
    </row>
    <row r="62" spans="1:3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11289170</v>
      </c>
      <c r="F62" s="22">
        <v>0</v>
      </c>
      <c r="G62" s="22">
        <v>5541561</v>
      </c>
      <c r="H62" s="22">
        <v>8771746</v>
      </c>
      <c r="I62" s="22">
        <v>6115290</v>
      </c>
      <c r="J62" s="22">
        <v>0</v>
      </c>
      <c r="K62" s="22">
        <v>0</v>
      </c>
      <c r="L62" s="22">
        <v>0</v>
      </c>
      <c r="M62" s="22">
        <v>31717767</v>
      </c>
      <c r="N62" s="22">
        <v>-15139756</v>
      </c>
      <c r="O62" s="22">
        <v>7796364</v>
      </c>
      <c r="P62" s="22">
        <v>3822689</v>
      </c>
      <c r="Q62" s="22">
        <v>2044894</v>
      </c>
      <c r="R62" s="22">
        <v>2637142</v>
      </c>
      <c r="S62" s="22">
        <v>2420896</v>
      </c>
      <c r="T62" s="22">
        <v>35299996</v>
      </c>
      <c r="U62" s="22">
        <v>10284755</v>
      </c>
      <c r="V62" s="22">
        <v>0</v>
      </c>
      <c r="W62" s="22">
        <v>953789</v>
      </c>
      <c r="X62" s="22">
        <v>765276</v>
      </c>
      <c r="Y62" s="22">
        <v>769754</v>
      </c>
      <c r="Z62" s="22">
        <v>0</v>
      </c>
      <c r="AA62" s="22">
        <v>0</v>
      </c>
      <c r="AB62" s="22">
        <v>0</v>
      </c>
      <c r="AC62" s="22">
        <v>12773574</v>
      </c>
      <c r="AD62" s="22">
        <v>1444109</v>
      </c>
      <c r="AE62" s="22">
        <v>2452252</v>
      </c>
      <c r="AF62" s="22">
        <v>0</v>
      </c>
      <c r="AG62" s="22">
        <v>578529</v>
      </c>
      <c r="AH62" s="22">
        <v>1275014</v>
      </c>
      <c r="AI62" s="22">
        <v>18523478</v>
      </c>
      <c r="AJ62" s="22">
        <v>0</v>
      </c>
      <c r="AK62" s="22">
        <v>0</v>
      </c>
      <c r="AL62" s="22">
        <v>0</v>
      </c>
    </row>
    <row r="63" spans="1:3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588427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588427</v>
      </c>
      <c r="N63" s="22">
        <v>0</v>
      </c>
      <c r="O63" s="22">
        <v>0</v>
      </c>
      <c r="P63" s="22">
        <v>122270</v>
      </c>
      <c r="Q63" s="22">
        <v>0</v>
      </c>
      <c r="R63" s="22">
        <v>0</v>
      </c>
      <c r="S63" s="22">
        <v>152859</v>
      </c>
      <c r="T63" s="22">
        <v>863556</v>
      </c>
      <c r="U63" s="22">
        <v>253315</v>
      </c>
      <c r="V63" s="22">
        <v>0</v>
      </c>
      <c r="W63" s="22">
        <v>14142</v>
      </c>
      <c r="X63" s="22">
        <v>0</v>
      </c>
      <c r="Y63" s="22">
        <v>8832</v>
      </c>
      <c r="Z63" s="22">
        <v>0</v>
      </c>
      <c r="AA63" s="22">
        <v>0</v>
      </c>
      <c r="AB63" s="22">
        <v>0</v>
      </c>
      <c r="AC63" s="22">
        <v>276289</v>
      </c>
      <c r="AD63" s="22">
        <v>72006</v>
      </c>
      <c r="AE63" s="22">
        <v>398417</v>
      </c>
      <c r="AF63" s="22">
        <v>0</v>
      </c>
      <c r="AG63" s="22">
        <v>20968</v>
      </c>
      <c r="AH63" s="22">
        <v>67353</v>
      </c>
      <c r="AI63" s="22">
        <v>835033</v>
      </c>
      <c r="AJ63" s="22">
        <v>0</v>
      </c>
      <c r="AK63" s="22">
        <v>0</v>
      </c>
      <c r="AL63" s="22">
        <v>0</v>
      </c>
    </row>
    <row r="64" spans="1:3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698022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698022</v>
      </c>
      <c r="N64" s="22">
        <v>6386533</v>
      </c>
      <c r="O64" s="22">
        <v>24900</v>
      </c>
      <c r="P64" s="22">
        <v>164400</v>
      </c>
      <c r="Q64" s="22">
        <v>0</v>
      </c>
      <c r="R64" s="22">
        <v>37106</v>
      </c>
      <c r="S64" s="22">
        <v>46926</v>
      </c>
      <c r="T64" s="22">
        <v>7357887</v>
      </c>
      <c r="U64" s="22">
        <v>1955517</v>
      </c>
      <c r="V64" s="22">
        <v>0</v>
      </c>
      <c r="W64" s="22">
        <v>644842</v>
      </c>
      <c r="X64" s="22">
        <v>139179</v>
      </c>
      <c r="Y64" s="22">
        <v>0</v>
      </c>
      <c r="Z64" s="22">
        <v>0</v>
      </c>
      <c r="AA64" s="22">
        <v>0</v>
      </c>
      <c r="AB64" s="22">
        <v>0</v>
      </c>
      <c r="AC64" s="22">
        <v>2739538</v>
      </c>
      <c r="AD64" s="22">
        <v>169287</v>
      </c>
      <c r="AE64" s="22">
        <v>589324</v>
      </c>
      <c r="AF64" s="22">
        <v>0</v>
      </c>
      <c r="AG64" s="22">
        <v>14995</v>
      </c>
      <c r="AH64" s="22">
        <v>116254</v>
      </c>
      <c r="AI64" s="22">
        <v>3629398</v>
      </c>
      <c r="AJ64" s="22">
        <v>0</v>
      </c>
      <c r="AK64" s="22">
        <v>0</v>
      </c>
      <c r="AL64" s="22">
        <v>0</v>
      </c>
    </row>
    <row r="65" spans="1:3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3569250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3569250</v>
      </c>
      <c r="N65" s="22">
        <v>66494</v>
      </c>
      <c r="O65" s="22">
        <v>0</v>
      </c>
      <c r="P65" s="22">
        <v>2357783</v>
      </c>
      <c r="Q65" s="22">
        <v>0</v>
      </c>
      <c r="R65" s="22">
        <v>0</v>
      </c>
      <c r="S65" s="22">
        <v>465569</v>
      </c>
      <c r="T65" s="22">
        <v>6459096</v>
      </c>
      <c r="U65" s="22">
        <v>3299719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3299719</v>
      </c>
      <c r="AD65" s="22">
        <v>130396</v>
      </c>
      <c r="AE65" s="22">
        <v>723191</v>
      </c>
      <c r="AF65" s="22">
        <v>0</v>
      </c>
      <c r="AG65" s="22">
        <v>0</v>
      </c>
      <c r="AH65" s="22">
        <v>184843</v>
      </c>
      <c r="AI65" s="22">
        <v>4338149</v>
      </c>
      <c r="AJ65" s="22">
        <v>0</v>
      </c>
      <c r="AK65" s="22">
        <v>0</v>
      </c>
      <c r="AL65" s="22">
        <v>0</v>
      </c>
    </row>
    <row r="66" spans="1:3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9859395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9859395</v>
      </c>
      <c r="N66" s="22">
        <v>0</v>
      </c>
      <c r="O66" s="22">
        <v>45799</v>
      </c>
      <c r="P66" s="22">
        <v>5330406</v>
      </c>
      <c r="Q66" s="22">
        <v>0</v>
      </c>
      <c r="R66" s="22">
        <v>0</v>
      </c>
      <c r="S66" s="22">
        <v>634537</v>
      </c>
      <c r="T66" s="22">
        <v>15870137</v>
      </c>
      <c r="U66" s="22">
        <v>6869119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6869119</v>
      </c>
      <c r="AD66" s="22">
        <v>225549</v>
      </c>
      <c r="AE66" s="22">
        <v>1280354</v>
      </c>
      <c r="AF66" s="22">
        <v>0</v>
      </c>
      <c r="AG66" s="22">
        <v>0</v>
      </c>
      <c r="AH66" s="22">
        <v>615542</v>
      </c>
      <c r="AI66" s="22">
        <v>8990564</v>
      </c>
      <c r="AJ66" s="22">
        <v>0</v>
      </c>
      <c r="AK66" s="22">
        <v>0</v>
      </c>
      <c r="AL66" s="22">
        <v>0</v>
      </c>
    </row>
    <row r="67" spans="1:3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248941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248941</v>
      </c>
      <c r="N67" s="22">
        <v>0</v>
      </c>
      <c r="O67" s="22">
        <v>33968</v>
      </c>
      <c r="P67" s="22">
        <v>715757</v>
      </c>
      <c r="Q67" s="22">
        <v>0</v>
      </c>
      <c r="R67" s="22">
        <v>0</v>
      </c>
      <c r="S67" s="22">
        <v>58579</v>
      </c>
      <c r="T67" s="22">
        <v>1057245</v>
      </c>
      <c r="U67" s="22">
        <v>156026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156026</v>
      </c>
      <c r="AD67" s="22">
        <v>29780</v>
      </c>
      <c r="AE67" s="22">
        <v>95272</v>
      </c>
      <c r="AF67" s="22">
        <v>0</v>
      </c>
      <c r="AG67" s="22">
        <v>779</v>
      </c>
      <c r="AH67" s="22">
        <v>41471</v>
      </c>
      <c r="AI67" s="22">
        <v>323328</v>
      </c>
      <c r="AJ67" s="22">
        <v>0</v>
      </c>
      <c r="AK67" s="22">
        <v>0</v>
      </c>
      <c r="AL67" s="22">
        <v>0</v>
      </c>
    </row>
    <row r="68" spans="1:3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12530722</v>
      </c>
      <c r="F68" s="22">
        <v>0</v>
      </c>
      <c r="G68" s="22">
        <v>826784</v>
      </c>
      <c r="H68" s="22">
        <v>403667</v>
      </c>
      <c r="I68" s="22">
        <v>570556</v>
      </c>
      <c r="J68" s="22">
        <v>5192671</v>
      </c>
      <c r="K68" s="22">
        <v>0</v>
      </c>
      <c r="L68" s="22">
        <v>0</v>
      </c>
      <c r="M68" s="22">
        <v>19524400</v>
      </c>
      <c r="N68" s="22">
        <v>0</v>
      </c>
      <c r="O68" s="22">
        <v>260131</v>
      </c>
      <c r="P68" s="22">
        <v>233070</v>
      </c>
      <c r="Q68" s="22">
        <v>2466198</v>
      </c>
      <c r="R68" s="22">
        <v>454983</v>
      </c>
      <c r="S68" s="22">
        <v>1227851</v>
      </c>
      <c r="T68" s="22">
        <v>24166633</v>
      </c>
      <c r="U68" s="22">
        <v>29393250</v>
      </c>
      <c r="V68" s="22">
        <v>0</v>
      </c>
      <c r="W68" s="22">
        <v>635997</v>
      </c>
      <c r="X68" s="22">
        <v>345911</v>
      </c>
      <c r="Y68" s="22">
        <v>221576</v>
      </c>
      <c r="Z68" s="22">
        <v>163492</v>
      </c>
      <c r="AA68" s="22">
        <v>0</v>
      </c>
      <c r="AB68" s="22">
        <v>0</v>
      </c>
      <c r="AC68" s="22">
        <v>30760226</v>
      </c>
      <c r="AD68" s="22">
        <v>490837</v>
      </c>
      <c r="AE68" s="22">
        <v>439781</v>
      </c>
      <c r="AF68" s="22">
        <v>0</v>
      </c>
      <c r="AG68" s="22">
        <v>435528</v>
      </c>
      <c r="AH68" s="22">
        <v>930615</v>
      </c>
      <c r="AI68" s="22">
        <v>33056987</v>
      </c>
      <c r="AJ68" s="22">
        <v>0</v>
      </c>
      <c r="AK68" s="22">
        <v>0</v>
      </c>
      <c r="AL68" s="22">
        <v>0</v>
      </c>
    </row>
    <row r="69" spans="1:3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9031795</v>
      </c>
      <c r="F69" s="22">
        <v>0</v>
      </c>
      <c r="G69" s="22">
        <v>10924329</v>
      </c>
      <c r="H69" s="22">
        <v>0</v>
      </c>
      <c r="I69" s="22">
        <v>351841</v>
      </c>
      <c r="J69" s="22">
        <v>0</v>
      </c>
      <c r="K69" s="22">
        <v>0</v>
      </c>
      <c r="L69" s="22">
        <v>0</v>
      </c>
      <c r="M69" s="22">
        <v>20307965</v>
      </c>
      <c r="N69" s="22">
        <v>8858107</v>
      </c>
      <c r="O69" s="22">
        <v>12974</v>
      </c>
      <c r="P69" s="22">
        <v>2615647</v>
      </c>
      <c r="Q69" s="22">
        <v>3575723</v>
      </c>
      <c r="R69" s="22">
        <v>2869265</v>
      </c>
      <c r="S69" s="22">
        <v>1896055</v>
      </c>
      <c r="T69" s="22">
        <v>40135736</v>
      </c>
      <c r="U69" s="22">
        <v>16204788</v>
      </c>
      <c r="V69" s="22">
        <v>0</v>
      </c>
      <c r="W69" s="22">
        <v>1885723</v>
      </c>
      <c r="X69" s="22">
        <v>2107791</v>
      </c>
      <c r="Y69" s="22">
        <v>921191</v>
      </c>
      <c r="Z69" s="22">
        <v>0</v>
      </c>
      <c r="AA69" s="22">
        <v>0</v>
      </c>
      <c r="AB69" s="22">
        <v>0</v>
      </c>
      <c r="AC69" s="22">
        <v>21119493</v>
      </c>
      <c r="AD69" s="22">
        <v>2310887</v>
      </c>
      <c r="AE69" s="22">
        <v>1580346</v>
      </c>
      <c r="AF69" s="22">
        <v>0</v>
      </c>
      <c r="AG69" s="22">
        <v>378122</v>
      </c>
      <c r="AH69" s="22">
        <v>1246657</v>
      </c>
      <c r="AI69" s="22">
        <v>26635505</v>
      </c>
      <c r="AJ69" s="22">
        <v>0</v>
      </c>
      <c r="AK69" s="22">
        <v>0</v>
      </c>
      <c r="AL69" s="22">
        <v>0</v>
      </c>
    </row>
    <row r="70" spans="1:3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5139562</v>
      </c>
      <c r="F70" s="22">
        <v>0</v>
      </c>
      <c r="G70" s="22">
        <v>5120195</v>
      </c>
      <c r="H70" s="22">
        <v>8916</v>
      </c>
      <c r="I70" s="22">
        <v>0</v>
      </c>
      <c r="J70" s="22">
        <v>0</v>
      </c>
      <c r="K70" s="22">
        <v>0</v>
      </c>
      <c r="L70" s="22">
        <v>0</v>
      </c>
      <c r="M70" s="22">
        <v>10268673</v>
      </c>
      <c r="N70" s="22">
        <v>0</v>
      </c>
      <c r="O70" s="22">
        <v>2516540</v>
      </c>
      <c r="P70" s="22">
        <v>375318</v>
      </c>
      <c r="Q70" s="22">
        <v>1059500</v>
      </c>
      <c r="R70" s="22">
        <v>423911</v>
      </c>
      <c r="S70" s="22">
        <v>14663</v>
      </c>
      <c r="T70" s="22">
        <v>14658605</v>
      </c>
      <c r="U70" s="22">
        <v>2210340</v>
      </c>
      <c r="V70" s="22">
        <v>0</v>
      </c>
      <c r="W70" s="22">
        <v>762666</v>
      </c>
      <c r="X70" s="22">
        <v>34028</v>
      </c>
      <c r="Y70" s="22">
        <v>0</v>
      </c>
      <c r="Z70" s="22">
        <v>0</v>
      </c>
      <c r="AA70" s="22">
        <v>0</v>
      </c>
      <c r="AB70" s="22">
        <v>0</v>
      </c>
      <c r="AC70" s="22">
        <v>3007034</v>
      </c>
      <c r="AD70" s="22">
        <v>574910</v>
      </c>
      <c r="AE70" s="22">
        <v>981968</v>
      </c>
      <c r="AF70" s="22">
        <v>0</v>
      </c>
      <c r="AG70" s="22">
        <v>204644</v>
      </c>
      <c r="AH70" s="22">
        <v>176068</v>
      </c>
      <c r="AI70" s="22">
        <v>4944624</v>
      </c>
      <c r="AJ70" s="22">
        <v>0</v>
      </c>
      <c r="AK70" s="22">
        <v>0</v>
      </c>
      <c r="AL70" s="22">
        <v>0</v>
      </c>
    </row>
    <row r="71" spans="1:3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54429</v>
      </c>
      <c r="F71" s="22">
        <v>0</v>
      </c>
      <c r="G71" s="22">
        <v>16885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71314</v>
      </c>
      <c r="N71" s="22">
        <v>730510</v>
      </c>
      <c r="O71" s="22">
        <v>740998</v>
      </c>
      <c r="P71" s="22">
        <v>411791</v>
      </c>
      <c r="Q71" s="22">
        <v>220145</v>
      </c>
      <c r="R71" s="22">
        <v>747781</v>
      </c>
      <c r="S71" s="22">
        <v>520760</v>
      </c>
      <c r="T71" s="22">
        <v>3443299</v>
      </c>
      <c r="U71" s="22">
        <v>835223</v>
      </c>
      <c r="V71" s="22">
        <v>0</v>
      </c>
      <c r="W71" s="22">
        <v>107288</v>
      </c>
      <c r="X71" s="22">
        <v>20604</v>
      </c>
      <c r="Y71" s="22">
        <v>0</v>
      </c>
      <c r="Z71" s="22">
        <v>0</v>
      </c>
      <c r="AA71" s="22">
        <v>0</v>
      </c>
      <c r="AB71" s="22">
        <v>174222</v>
      </c>
      <c r="AC71" s="22">
        <v>1137337</v>
      </c>
      <c r="AD71" s="22">
        <v>114161</v>
      </c>
      <c r="AE71" s="22">
        <v>668488</v>
      </c>
      <c r="AF71" s="22">
        <v>0</v>
      </c>
      <c r="AG71" s="22">
        <v>78761</v>
      </c>
      <c r="AH71" s="22">
        <v>301365</v>
      </c>
      <c r="AI71" s="22">
        <v>2300112</v>
      </c>
      <c r="AJ71" s="22">
        <v>0</v>
      </c>
      <c r="AK71" s="22">
        <v>0</v>
      </c>
      <c r="AL71" s="22">
        <v>0</v>
      </c>
    </row>
    <row r="72" spans="1:3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67365</v>
      </c>
      <c r="F72" s="22">
        <v>0</v>
      </c>
      <c r="G72" s="22">
        <v>0</v>
      </c>
      <c r="H72" s="22">
        <v>69958</v>
      </c>
      <c r="I72" s="22">
        <v>0</v>
      </c>
      <c r="J72" s="22">
        <v>0</v>
      </c>
      <c r="K72" s="22">
        <v>0</v>
      </c>
      <c r="L72" s="22">
        <v>0</v>
      </c>
      <c r="M72" s="22">
        <v>137323</v>
      </c>
      <c r="N72" s="22">
        <v>0</v>
      </c>
      <c r="O72" s="22">
        <v>5020</v>
      </c>
      <c r="P72" s="22">
        <v>90386</v>
      </c>
      <c r="Q72" s="22">
        <v>128437</v>
      </c>
      <c r="R72" s="22">
        <v>60195</v>
      </c>
      <c r="S72" s="22">
        <v>0</v>
      </c>
      <c r="T72" s="22">
        <v>421361</v>
      </c>
      <c r="U72" s="22">
        <v>1925311</v>
      </c>
      <c r="V72" s="22">
        <v>0</v>
      </c>
      <c r="W72" s="22">
        <v>83046</v>
      </c>
      <c r="X72" s="22">
        <v>29685</v>
      </c>
      <c r="Y72" s="22">
        <v>14496</v>
      </c>
      <c r="Z72" s="22">
        <v>0</v>
      </c>
      <c r="AA72" s="22">
        <v>0</v>
      </c>
      <c r="AB72" s="22">
        <v>0</v>
      </c>
      <c r="AC72" s="22">
        <v>2052538</v>
      </c>
      <c r="AD72" s="22">
        <v>116491</v>
      </c>
      <c r="AE72" s="22">
        <v>400303</v>
      </c>
      <c r="AF72" s="22">
        <v>0</v>
      </c>
      <c r="AG72" s="22">
        <v>50476</v>
      </c>
      <c r="AH72" s="22">
        <v>227929</v>
      </c>
      <c r="AI72" s="22">
        <v>2847737</v>
      </c>
      <c r="AJ72" s="22">
        <v>0</v>
      </c>
      <c r="AK72" s="22">
        <v>0</v>
      </c>
      <c r="AL72" s="22">
        <v>0</v>
      </c>
    </row>
    <row r="73" spans="1:3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4477413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4477413</v>
      </c>
      <c r="N73" s="22">
        <v>0</v>
      </c>
      <c r="O73" s="22">
        <v>481919</v>
      </c>
      <c r="P73" s="22">
        <v>89975</v>
      </c>
      <c r="Q73" s="22">
        <v>143825</v>
      </c>
      <c r="R73" s="22">
        <v>0</v>
      </c>
      <c r="S73" s="22">
        <v>0</v>
      </c>
      <c r="T73" s="22">
        <v>5193132</v>
      </c>
      <c r="U73" s="22">
        <v>1350985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1350985</v>
      </c>
      <c r="AD73" s="22">
        <v>50660</v>
      </c>
      <c r="AE73" s="22">
        <v>158054</v>
      </c>
      <c r="AF73" s="22">
        <v>0</v>
      </c>
      <c r="AG73" s="22">
        <v>0</v>
      </c>
      <c r="AH73" s="22">
        <v>42361</v>
      </c>
      <c r="AI73" s="22">
        <v>1602060</v>
      </c>
      <c r="AJ73" s="22">
        <v>0</v>
      </c>
      <c r="AK73" s="22">
        <v>0</v>
      </c>
      <c r="AL73" s="22">
        <v>0</v>
      </c>
    </row>
    <row r="74" spans="1:3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2311129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2311129</v>
      </c>
      <c r="N74" s="22">
        <v>0</v>
      </c>
      <c r="O74" s="22">
        <v>0</v>
      </c>
      <c r="P74" s="22">
        <v>1925356</v>
      </c>
      <c r="Q74" s="22">
        <v>0</v>
      </c>
      <c r="R74" s="22">
        <v>0</v>
      </c>
      <c r="S74" s="22">
        <v>760398</v>
      </c>
      <c r="T74" s="22">
        <v>4996883</v>
      </c>
      <c r="U74" s="22">
        <v>3350178</v>
      </c>
      <c r="V74" s="22">
        <v>0</v>
      </c>
      <c r="W74" s="22">
        <v>279788</v>
      </c>
      <c r="X74" s="22">
        <v>138568</v>
      </c>
      <c r="Y74" s="22">
        <v>0</v>
      </c>
      <c r="Z74" s="22">
        <v>42941</v>
      </c>
      <c r="AA74" s="22">
        <v>0</v>
      </c>
      <c r="AB74" s="22">
        <v>0</v>
      </c>
      <c r="AC74" s="22">
        <v>3811475</v>
      </c>
      <c r="AD74" s="22">
        <v>184132</v>
      </c>
      <c r="AE74" s="22">
        <v>1518986</v>
      </c>
      <c r="AF74" s="22">
        <v>0</v>
      </c>
      <c r="AG74" s="22">
        <v>43876</v>
      </c>
      <c r="AH74" s="22">
        <v>557551</v>
      </c>
      <c r="AI74" s="22">
        <v>6116020</v>
      </c>
      <c r="AJ74" s="22">
        <v>0</v>
      </c>
      <c r="AK74" s="22">
        <v>0</v>
      </c>
      <c r="AL74" s="22">
        <v>0</v>
      </c>
    </row>
    <row r="75" spans="1:3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358994</v>
      </c>
      <c r="F75" s="22">
        <v>0</v>
      </c>
      <c r="G75" s="22">
        <v>317505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676499</v>
      </c>
      <c r="N75" s="22">
        <v>88200</v>
      </c>
      <c r="O75" s="22">
        <v>0</v>
      </c>
      <c r="P75" s="22">
        <v>494544</v>
      </c>
      <c r="Q75" s="22">
        <v>0</v>
      </c>
      <c r="R75" s="22">
        <v>0</v>
      </c>
      <c r="S75" s="22">
        <v>252973</v>
      </c>
      <c r="T75" s="22">
        <v>1512216</v>
      </c>
      <c r="U75" s="22">
        <v>1256310</v>
      </c>
      <c r="V75" s="22">
        <v>0</v>
      </c>
      <c r="W75" s="22">
        <v>261740</v>
      </c>
      <c r="X75" s="22">
        <v>34962</v>
      </c>
      <c r="Y75" s="22">
        <v>0</v>
      </c>
      <c r="Z75" s="22">
        <v>0</v>
      </c>
      <c r="AA75" s="22">
        <v>0</v>
      </c>
      <c r="AB75" s="22">
        <v>0</v>
      </c>
      <c r="AC75" s="22">
        <v>1553012</v>
      </c>
      <c r="AD75" s="22">
        <v>231300</v>
      </c>
      <c r="AE75" s="22">
        <v>769367</v>
      </c>
      <c r="AF75" s="22">
        <v>0</v>
      </c>
      <c r="AG75" s="22">
        <v>27008</v>
      </c>
      <c r="AH75" s="22">
        <v>239260</v>
      </c>
      <c r="AI75" s="22">
        <v>2819947</v>
      </c>
      <c r="AJ75" s="22">
        <v>0</v>
      </c>
      <c r="AK75" s="22">
        <v>0</v>
      </c>
      <c r="AL75" s="22">
        <v>0</v>
      </c>
    </row>
    <row r="76" spans="1:3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898686</v>
      </c>
      <c r="F76" s="22">
        <v>0</v>
      </c>
      <c r="G76" s="22">
        <v>1079530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1978216</v>
      </c>
      <c r="N76" s="22">
        <v>500</v>
      </c>
      <c r="O76" s="22">
        <v>251581</v>
      </c>
      <c r="P76" s="22">
        <v>705492</v>
      </c>
      <c r="Q76" s="22">
        <v>0</v>
      </c>
      <c r="R76" s="22">
        <v>532701</v>
      </c>
      <c r="S76" s="22">
        <v>69484</v>
      </c>
      <c r="T76" s="22">
        <v>3537974</v>
      </c>
      <c r="U76" s="22">
        <v>1595847</v>
      </c>
      <c r="V76" s="22">
        <v>0</v>
      </c>
      <c r="W76" s="22">
        <v>298180</v>
      </c>
      <c r="X76" s="22">
        <v>123054</v>
      </c>
      <c r="Y76" s="22">
        <v>0</v>
      </c>
      <c r="Z76" s="22">
        <v>0</v>
      </c>
      <c r="AA76" s="22">
        <v>0</v>
      </c>
      <c r="AB76" s="22">
        <v>0</v>
      </c>
      <c r="AC76" s="22">
        <v>2017081</v>
      </c>
      <c r="AD76" s="22">
        <v>166769</v>
      </c>
      <c r="AE76" s="22">
        <v>869697</v>
      </c>
      <c r="AF76" s="22">
        <v>0</v>
      </c>
      <c r="AG76" s="22">
        <v>43317</v>
      </c>
      <c r="AH76" s="22">
        <v>298935</v>
      </c>
      <c r="AI76" s="22">
        <v>3395799</v>
      </c>
      <c r="AJ76" s="22">
        <v>0</v>
      </c>
      <c r="AK76" s="22">
        <v>0</v>
      </c>
      <c r="AL76" s="22">
        <v>0</v>
      </c>
    </row>
    <row r="77" spans="1:3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27075723</v>
      </c>
      <c r="F77" s="22">
        <v>0</v>
      </c>
      <c r="G77" s="22">
        <v>499175</v>
      </c>
      <c r="H77" s="22">
        <v>1356415</v>
      </c>
      <c r="I77" s="22">
        <v>1479254</v>
      </c>
      <c r="J77" s="22">
        <v>0</v>
      </c>
      <c r="K77" s="22">
        <v>0</v>
      </c>
      <c r="L77" s="22">
        <v>0</v>
      </c>
      <c r="M77" s="22">
        <v>30410567</v>
      </c>
      <c r="N77" s="22">
        <v>28990142</v>
      </c>
      <c r="O77" s="22">
        <v>79060</v>
      </c>
      <c r="P77" s="22">
        <v>2776756</v>
      </c>
      <c r="Q77" s="22">
        <v>104363</v>
      </c>
      <c r="R77" s="22">
        <v>16500</v>
      </c>
      <c r="S77" s="22">
        <v>3206028</v>
      </c>
      <c r="T77" s="22">
        <v>65583416</v>
      </c>
      <c r="U77" s="22">
        <v>9607633</v>
      </c>
      <c r="V77" s="22">
        <v>0</v>
      </c>
      <c r="W77" s="22">
        <v>925816</v>
      </c>
      <c r="X77" s="22">
        <v>517165</v>
      </c>
      <c r="Y77" s="22">
        <v>251151</v>
      </c>
      <c r="Z77" s="22">
        <v>0</v>
      </c>
      <c r="AA77" s="22">
        <v>0</v>
      </c>
      <c r="AB77" s="22">
        <v>0</v>
      </c>
      <c r="AC77" s="22">
        <v>11301765</v>
      </c>
      <c r="AD77" s="22">
        <v>308031</v>
      </c>
      <c r="AE77" s="22">
        <v>1231410</v>
      </c>
      <c r="AF77" s="22">
        <v>0</v>
      </c>
      <c r="AG77" s="22">
        <v>336521</v>
      </c>
      <c r="AH77" s="22">
        <v>970545</v>
      </c>
      <c r="AI77" s="22">
        <v>14148272</v>
      </c>
      <c r="AJ77" s="22">
        <v>0</v>
      </c>
      <c r="AK77" s="22">
        <v>0</v>
      </c>
      <c r="AL77" s="22">
        <v>0</v>
      </c>
    </row>
    <row r="78" spans="1:3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1873517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1873517</v>
      </c>
      <c r="N78" s="22">
        <v>2393990</v>
      </c>
      <c r="O78" s="22">
        <v>140932</v>
      </c>
      <c r="P78" s="22">
        <v>2457496</v>
      </c>
      <c r="Q78" s="22">
        <v>0</v>
      </c>
      <c r="R78" s="22">
        <v>470707</v>
      </c>
      <c r="S78" s="22">
        <v>352628</v>
      </c>
      <c r="T78" s="22">
        <v>7689270</v>
      </c>
      <c r="U78" s="22">
        <v>2422748</v>
      </c>
      <c r="V78" s="22">
        <v>0</v>
      </c>
      <c r="W78" s="22">
        <v>161726</v>
      </c>
      <c r="X78" s="22">
        <v>66478</v>
      </c>
      <c r="Y78" s="22">
        <v>0</v>
      </c>
      <c r="Z78" s="22">
        <v>23663</v>
      </c>
      <c r="AA78" s="22">
        <v>0</v>
      </c>
      <c r="AB78" s="22">
        <v>0</v>
      </c>
      <c r="AC78" s="22">
        <v>2674615</v>
      </c>
      <c r="AD78" s="22">
        <v>162015</v>
      </c>
      <c r="AE78" s="22">
        <v>1123260</v>
      </c>
      <c r="AF78" s="22">
        <v>0</v>
      </c>
      <c r="AG78" s="22">
        <v>71665</v>
      </c>
      <c r="AH78" s="22">
        <v>428824</v>
      </c>
      <c r="AI78" s="22">
        <v>4460379</v>
      </c>
      <c r="AJ78" s="22">
        <v>0</v>
      </c>
      <c r="AK78" s="22">
        <v>0</v>
      </c>
      <c r="AL78" s="22">
        <v>0</v>
      </c>
    </row>
    <row r="79" spans="1:3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25743</v>
      </c>
      <c r="H79" s="22">
        <v>0</v>
      </c>
      <c r="I79" s="22">
        <v>0</v>
      </c>
      <c r="J79" s="22">
        <v>0</v>
      </c>
      <c r="K79" s="22">
        <v>0</v>
      </c>
      <c r="L79" s="22">
        <v>215016</v>
      </c>
      <c r="M79" s="22">
        <v>240759</v>
      </c>
      <c r="N79" s="22">
        <v>89562</v>
      </c>
      <c r="O79" s="22">
        <v>41411</v>
      </c>
      <c r="P79" s="22">
        <v>371412</v>
      </c>
      <c r="Q79" s="22">
        <v>0</v>
      </c>
      <c r="R79" s="22">
        <v>0</v>
      </c>
      <c r="S79" s="22">
        <v>112136</v>
      </c>
      <c r="T79" s="22">
        <v>855280</v>
      </c>
      <c r="U79" s="22">
        <v>1087773</v>
      </c>
      <c r="V79" s="22">
        <v>0</v>
      </c>
      <c r="W79" s="22">
        <v>4155</v>
      </c>
      <c r="X79" s="22">
        <v>220004</v>
      </c>
      <c r="Y79" s="22">
        <v>0</v>
      </c>
      <c r="Z79" s="22">
        <v>0</v>
      </c>
      <c r="AA79" s="22">
        <v>0</v>
      </c>
      <c r="AB79" s="22">
        <v>140263</v>
      </c>
      <c r="AC79" s="22">
        <v>1452195</v>
      </c>
      <c r="AD79" s="22">
        <v>142353</v>
      </c>
      <c r="AE79" s="22">
        <v>833765</v>
      </c>
      <c r="AF79" s="22">
        <v>0</v>
      </c>
      <c r="AG79" s="22">
        <v>92575</v>
      </c>
      <c r="AH79" s="22">
        <v>283220</v>
      </c>
      <c r="AI79" s="22">
        <v>2804108</v>
      </c>
      <c r="AJ79" s="22">
        <v>0</v>
      </c>
      <c r="AK79" s="22">
        <v>0</v>
      </c>
      <c r="AL79" s="22">
        <v>0</v>
      </c>
    </row>
    <row r="80" spans="1:3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9258</v>
      </c>
      <c r="M80" s="22">
        <v>9258</v>
      </c>
      <c r="N80" s="22">
        <v>0</v>
      </c>
      <c r="O80" s="22">
        <v>0</v>
      </c>
      <c r="P80" s="22">
        <v>1692935</v>
      </c>
      <c r="Q80" s="22">
        <v>0</v>
      </c>
      <c r="R80" s="22">
        <v>49252</v>
      </c>
      <c r="S80" s="22">
        <v>0</v>
      </c>
      <c r="T80" s="22">
        <v>1751445</v>
      </c>
      <c r="U80" s="22">
        <v>1570409</v>
      </c>
      <c r="V80" s="22">
        <v>0</v>
      </c>
      <c r="W80" s="22">
        <v>41514</v>
      </c>
      <c r="X80" s="22">
        <v>39671</v>
      </c>
      <c r="Y80" s="22">
        <v>0</v>
      </c>
      <c r="Z80" s="22">
        <v>0</v>
      </c>
      <c r="AA80" s="22">
        <v>0</v>
      </c>
      <c r="AB80" s="22">
        <v>184088</v>
      </c>
      <c r="AC80" s="22">
        <v>1835682</v>
      </c>
      <c r="AD80" s="22">
        <v>89914</v>
      </c>
      <c r="AE80" s="22">
        <v>735127</v>
      </c>
      <c r="AF80" s="22">
        <v>0</v>
      </c>
      <c r="AG80" s="22">
        <v>14121</v>
      </c>
      <c r="AH80" s="22">
        <v>291944</v>
      </c>
      <c r="AI80" s="22">
        <v>2966788</v>
      </c>
      <c r="AJ80" s="22">
        <v>0</v>
      </c>
      <c r="AK80" s="22">
        <v>0</v>
      </c>
      <c r="AL80" s="22">
        <v>0</v>
      </c>
    </row>
    <row r="81" spans="1:3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8140257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1466982</v>
      </c>
      <c r="M81" s="22">
        <v>9607239</v>
      </c>
      <c r="N81" s="22">
        <v>61237</v>
      </c>
      <c r="O81" s="22">
        <v>0</v>
      </c>
      <c r="P81" s="22">
        <v>1647976</v>
      </c>
      <c r="Q81" s="22">
        <v>0</v>
      </c>
      <c r="R81" s="22">
        <v>0</v>
      </c>
      <c r="S81" s="22">
        <v>598826</v>
      </c>
      <c r="T81" s="22">
        <v>11915278</v>
      </c>
      <c r="U81" s="22">
        <v>6204230</v>
      </c>
      <c r="V81" s="22">
        <v>0</v>
      </c>
      <c r="W81" s="22">
        <v>0</v>
      </c>
      <c r="X81" s="22">
        <v>219485</v>
      </c>
      <c r="Y81" s="22">
        <v>0</v>
      </c>
      <c r="Z81" s="22">
        <v>39411</v>
      </c>
      <c r="AA81" s="22">
        <v>0</v>
      </c>
      <c r="AB81" s="22">
        <v>1002506</v>
      </c>
      <c r="AC81" s="22">
        <v>7465632</v>
      </c>
      <c r="AD81" s="22">
        <v>189117</v>
      </c>
      <c r="AE81" s="22">
        <v>2931801</v>
      </c>
      <c r="AF81" s="22">
        <v>0</v>
      </c>
      <c r="AG81" s="22">
        <v>3753</v>
      </c>
      <c r="AH81" s="22">
        <v>593853</v>
      </c>
      <c r="AI81" s="22">
        <v>11184156</v>
      </c>
      <c r="AJ81" s="22">
        <v>0</v>
      </c>
      <c r="AK81" s="22">
        <v>0</v>
      </c>
      <c r="AL81" s="22">
        <v>0</v>
      </c>
    </row>
    <row r="82" spans="1:3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2417838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2417838</v>
      </c>
      <c r="N82" s="22">
        <v>2083001</v>
      </c>
      <c r="O82" s="22">
        <v>0</v>
      </c>
      <c r="P82" s="22">
        <v>1448345</v>
      </c>
      <c r="Q82" s="22">
        <v>0</v>
      </c>
      <c r="R82" s="22">
        <v>0</v>
      </c>
      <c r="S82" s="22">
        <v>572129</v>
      </c>
      <c r="T82" s="22">
        <v>6521313</v>
      </c>
      <c r="U82" s="22">
        <v>2271748</v>
      </c>
      <c r="V82" s="22">
        <v>0</v>
      </c>
      <c r="W82" s="22">
        <v>29294</v>
      </c>
      <c r="X82" s="22">
        <v>0</v>
      </c>
      <c r="Y82" s="22">
        <v>0</v>
      </c>
      <c r="Z82" s="22">
        <v>19987</v>
      </c>
      <c r="AA82" s="22">
        <v>0</v>
      </c>
      <c r="AB82" s="22">
        <v>0</v>
      </c>
      <c r="AC82" s="22">
        <v>2321029</v>
      </c>
      <c r="AD82" s="22">
        <v>281623</v>
      </c>
      <c r="AE82" s="22">
        <v>1697035</v>
      </c>
      <c r="AF82" s="22">
        <v>0</v>
      </c>
      <c r="AG82" s="22">
        <v>56338</v>
      </c>
      <c r="AH82" s="22">
        <v>462590</v>
      </c>
      <c r="AI82" s="22">
        <v>4818615</v>
      </c>
      <c r="AJ82" s="22">
        <v>0</v>
      </c>
      <c r="AK82" s="22">
        <v>0</v>
      </c>
      <c r="AL82" s="22">
        <v>0</v>
      </c>
    </row>
    <row r="83" spans="1:3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6069338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6069338</v>
      </c>
      <c r="N83" s="22">
        <v>462870</v>
      </c>
      <c r="O83" s="22">
        <v>0</v>
      </c>
      <c r="P83" s="22">
        <v>2393350</v>
      </c>
      <c r="Q83" s="22">
        <v>0</v>
      </c>
      <c r="R83" s="22">
        <v>7210</v>
      </c>
      <c r="S83" s="22">
        <v>624065</v>
      </c>
      <c r="T83" s="22">
        <v>9556833</v>
      </c>
      <c r="U83" s="22">
        <v>14330848</v>
      </c>
      <c r="V83" s="22">
        <v>0</v>
      </c>
      <c r="W83" s="22">
        <v>46097</v>
      </c>
      <c r="X83" s="22">
        <v>32601</v>
      </c>
      <c r="Y83" s="22">
        <v>0</v>
      </c>
      <c r="Z83" s="22">
        <v>0</v>
      </c>
      <c r="AA83" s="22">
        <v>0</v>
      </c>
      <c r="AB83" s="22">
        <v>0</v>
      </c>
      <c r="AC83" s="22">
        <v>14409546</v>
      </c>
      <c r="AD83" s="22">
        <v>67192</v>
      </c>
      <c r="AE83" s="22">
        <v>1669735</v>
      </c>
      <c r="AF83" s="22">
        <v>0</v>
      </c>
      <c r="AG83" s="22">
        <v>85184</v>
      </c>
      <c r="AH83" s="22">
        <v>394027</v>
      </c>
      <c r="AI83" s="22">
        <v>16625684</v>
      </c>
      <c r="AJ83" s="22">
        <v>0</v>
      </c>
      <c r="AK83" s="22">
        <v>0</v>
      </c>
      <c r="AL83" s="22">
        <v>0</v>
      </c>
    </row>
    <row r="84" spans="1:3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129935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129935</v>
      </c>
      <c r="N84" s="22">
        <v>-302071</v>
      </c>
      <c r="O84" s="22">
        <v>27973</v>
      </c>
      <c r="P84" s="22">
        <v>670160</v>
      </c>
      <c r="Q84" s="22">
        <v>0</v>
      </c>
      <c r="R84" s="22">
        <v>691555</v>
      </c>
      <c r="S84" s="22">
        <v>0</v>
      </c>
      <c r="T84" s="22">
        <v>1217552</v>
      </c>
      <c r="U84" s="22">
        <v>1403950</v>
      </c>
      <c r="V84" s="22">
        <v>0</v>
      </c>
      <c r="W84" s="22">
        <v>82916</v>
      </c>
      <c r="X84" s="22">
        <v>1102</v>
      </c>
      <c r="Y84" s="22">
        <v>0</v>
      </c>
      <c r="Z84" s="22">
        <v>0</v>
      </c>
      <c r="AA84" s="22">
        <v>626</v>
      </c>
      <c r="AB84" s="22">
        <v>0</v>
      </c>
      <c r="AC84" s="22">
        <v>1488594</v>
      </c>
      <c r="AD84" s="22">
        <v>83324</v>
      </c>
      <c r="AE84" s="22">
        <v>614205</v>
      </c>
      <c r="AF84" s="22">
        <v>0</v>
      </c>
      <c r="AG84" s="22">
        <v>64498</v>
      </c>
      <c r="AH84" s="22">
        <v>221169</v>
      </c>
      <c r="AI84" s="22">
        <v>2471790</v>
      </c>
      <c r="AJ84" s="22">
        <v>0</v>
      </c>
      <c r="AK84" s="22">
        <v>0</v>
      </c>
      <c r="AL84" s="22">
        <v>0</v>
      </c>
    </row>
    <row r="85" spans="1:3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200166</v>
      </c>
      <c r="O85" s="22">
        <v>0</v>
      </c>
      <c r="P85" s="22">
        <v>217498</v>
      </c>
      <c r="Q85" s="22">
        <v>0</v>
      </c>
      <c r="R85" s="22">
        <v>0</v>
      </c>
      <c r="S85" s="22">
        <v>0</v>
      </c>
      <c r="T85" s="22">
        <v>417664</v>
      </c>
      <c r="U85" s="22">
        <v>664808</v>
      </c>
      <c r="V85" s="22">
        <v>0</v>
      </c>
      <c r="W85" s="22">
        <v>215901</v>
      </c>
      <c r="X85" s="22">
        <v>146028</v>
      </c>
      <c r="Y85" s="22">
        <v>0</v>
      </c>
      <c r="Z85" s="22">
        <v>0</v>
      </c>
      <c r="AA85" s="22">
        <v>0</v>
      </c>
      <c r="AB85" s="22">
        <v>0</v>
      </c>
      <c r="AC85" s="22">
        <v>1026737</v>
      </c>
      <c r="AD85" s="22">
        <v>84781</v>
      </c>
      <c r="AE85" s="22">
        <v>524391</v>
      </c>
      <c r="AF85" s="22">
        <v>0</v>
      </c>
      <c r="AG85" s="22">
        <v>0</v>
      </c>
      <c r="AH85" s="22">
        <v>213870</v>
      </c>
      <c r="AI85" s="22">
        <v>1849779</v>
      </c>
      <c r="AJ85" s="22">
        <v>0</v>
      </c>
      <c r="AK85" s="22">
        <v>0</v>
      </c>
      <c r="AL85" s="22">
        <v>0</v>
      </c>
    </row>
    <row r="86" spans="1:3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3505757</v>
      </c>
      <c r="F86" s="22">
        <v>0</v>
      </c>
      <c r="G86" s="22">
        <v>0</v>
      </c>
      <c r="H86" s="22">
        <v>401207</v>
      </c>
      <c r="I86" s="22">
        <v>0</v>
      </c>
      <c r="J86" s="22">
        <v>0</v>
      </c>
      <c r="K86" s="22">
        <v>0</v>
      </c>
      <c r="L86" s="22">
        <v>0</v>
      </c>
      <c r="M86" s="22">
        <v>3906964</v>
      </c>
      <c r="N86" s="22">
        <v>9147558</v>
      </c>
      <c r="O86" s="22">
        <v>0</v>
      </c>
      <c r="P86" s="22">
        <v>701238</v>
      </c>
      <c r="Q86" s="22">
        <v>0</v>
      </c>
      <c r="R86" s="22">
        <v>0</v>
      </c>
      <c r="S86" s="22">
        <v>366292</v>
      </c>
      <c r="T86" s="22">
        <v>14122052</v>
      </c>
      <c r="U86" s="22">
        <v>3572163</v>
      </c>
      <c r="V86" s="22">
        <v>0</v>
      </c>
      <c r="W86" s="22">
        <v>142306</v>
      </c>
      <c r="X86" s="22">
        <v>488728</v>
      </c>
      <c r="Y86" s="22">
        <v>0</v>
      </c>
      <c r="Z86" s="22">
        <v>0</v>
      </c>
      <c r="AA86" s="22">
        <v>0</v>
      </c>
      <c r="AB86" s="22">
        <v>0</v>
      </c>
      <c r="AC86" s="22">
        <v>4203197</v>
      </c>
      <c r="AD86" s="22">
        <v>214080</v>
      </c>
      <c r="AE86" s="22">
        <v>1350741</v>
      </c>
      <c r="AF86" s="22">
        <v>0</v>
      </c>
      <c r="AG86" s="22">
        <v>0</v>
      </c>
      <c r="AH86" s="22">
        <v>646869</v>
      </c>
      <c r="AI86" s="22">
        <v>6414887</v>
      </c>
      <c r="AJ86" s="22">
        <v>0</v>
      </c>
      <c r="AK86" s="22">
        <v>0</v>
      </c>
      <c r="AL86" s="22">
        <v>0</v>
      </c>
    </row>
    <row r="87" spans="1:3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2195771</v>
      </c>
      <c r="F87" s="22">
        <v>0</v>
      </c>
      <c r="G87" s="22">
        <v>720851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2916622</v>
      </c>
      <c r="N87" s="22">
        <v>7024984</v>
      </c>
      <c r="O87" s="22">
        <v>126843</v>
      </c>
      <c r="P87" s="22">
        <v>1828542</v>
      </c>
      <c r="Q87" s="22">
        <v>0</v>
      </c>
      <c r="R87" s="22">
        <v>15160</v>
      </c>
      <c r="S87" s="22">
        <v>1377212</v>
      </c>
      <c r="T87" s="22">
        <v>13289363</v>
      </c>
      <c r="U87" s="22">
        <v>9686679</v>
      </c>
      <c r="V87" s="22">
        <v>0</v>
      </c>
      <c r="W87" s="22">
        <v>8008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9694687</v>
      </c>
      <c r="AD87" s="22">
        <v>543601</v>
      </c>
      <c r="AE87" s="22">
        <v>3023351</v>
      </c>
      <c r="AF87" s="22">
        <v>0</v>
      </c>
      <c r="AG87" s="22">
        <v>208324</v>
      </c>
      <c r="AH87" s="22">
        <v>736091</v>
      </c>
      <c r="AI87" s="22">
        <v>14206054</v>
      </c>
      <c r="AJ87" s="22">
        <v>0</v>
      </c>
      <c r="AK87" s="22">
        <v>0</v>
      </c>
      <c r="AL87" s="22">
        <v>0</v>
      </c>
    </row>
    <row r="88" spans="1:3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1807869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1807869</v>
      </c>
      <c r="N88" s="22">
        <v>0</v>
      </c>
      <c r="O88" s="22">
        <v>1549109</v>
      </c>
      <c r="P88" s="22">
        <v>1345648</v>
      </c>
      <c r="Q88" s="22">
        <v>300</v>
      </c>
      <c r="R88" s="22">
        <v>97520</v>
      </c>
      <c r="S88" s="22">
        <v>686704</v>
      </c>
      <c r="T88" s="22">
        <v>5487150</v>
      </c>
      <c r="U88" s="22">
        <v>5340876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5340876</v>
      </c>
      <c r="AD88" s="22">
        <v>209387</v>
      </c>
      <c r="AE88" s="22">
        <v>1333531</v>
      </c>
      <c r="AF88" s="22">
        <v>0</v>
      </c>
      <c r="AG88" s="22">
        <v>26713</v>
      </c>
      <c r="AH88" s="22">
        <v>328798</v>
      </c>
      <c r="AI88" s="22">
        <v>7239305</v>
      </c>
      <c r="AJ88" s="22">
        <v>0</v>
      </c>
      <c r="AK88" s="22">
        <v>0</v>
      </c>
      <c r="AL88" s="22">
        <v>0</v>
      </c>
    </row>
    <row r="89" spans="1:3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1167311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1167311</v>
      </c>
      <c r="N89" s="22">
        <v>0</v>
      </c>
      <c r="O89" s="22">
        <v>18063</v>
      </c>
      <c r="P89" s="22">
        <v>13650</v>
      </c>
      <c r="Q89" s="22">
        <v>0</v>
      </c>
      <c r="R89" s="22">
        <v>0</v>
      </c>
      <c r="S89" s="22">
        <v>67249</v>
      </c>
      <c r="T89" s="22">
        <v>1266273</v>
      </c>
      <c r="U89" s="22">
        <v>5748108</v>
      </c>
      <c r="V89" s="22">
        <v>0</v>
      </c>
      <c r="W89" s="22">
        <v>248214</v>
      </c>
      <c r="X89" s="22">
        <v>71268</v>
      </c>
      <c r="Y89" s="22">
        <v>0</v>
      </c>
      <c r="Z89" s="22">
        <v>406</v>
      </c>
      <c r="AA89" s="22">
        <v>0</v>
      </c>
      <c r="AB89" s="22">
        <v>0</v>
      </c>
      <c r="AC89" s="22">
        <v>6067996</v>
      </c>
      <c r="AD89" s="22">
        <v>279725</v>
      </c>
      <c r="AE89" s="22">
        <v>246349</v>
      </c>
      <c r="AF89" s="22">
        <v>0</v>
      </c>
      <c r="AG89" s="22">
        <v>158092</v>
      </c>
      <c r="AH89" s="22">
        <v>357499</v>
      </c>
      <c r="AI89" s="22">
        <v>7109661</v>
      </c>
      <c r="AJ89" s="22">
        <v>0</v>
      </c>
      <c r="AK89" s="22">
        <v>0</v>
      </c>
      <c r="AL89" s="22">
        <v>0</v>
      </c>
    </row>
    <row r="90" spans="1:3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22033474</v>
      </c>
      <c r="F90" s="22">
        <v>0</v>
      </c>
      <c r="G90" s="22">
        <v>192470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22225944</v>
      </c>
      <c r="N90" s="22">
        <v>-8043776</v>
      </c>
      <c r="O90" s="22">
        <v>5472</v>
      </c>
      <c r="P90" s="22">
        <v>537853</v>
      </c>
      <c r="Q90" s="22">
        <v>0</v>
      </c>
      <c r="R90" s="22">
        <v>564427</v>
      </c>
      <c r="S90" s="22">
        <v>326382</v>
      </c>
      <c r="T90" s="22">
        <v>15616302</v>
      </c>
      <c r="U90" s="22">
        <v>12807901</v>
      </c>
      <c r="V90" s="22">
        <v>0</v>
      </c>
      <c r="W90" s="22">
        <v>498011</v>
      </c>
      <c r="X90" s="22">
        <v>328655</v>
      </c>
      <c r="Y90" s="22">
        <v>20760</v>
      </c>
      <c r="Z90" s="22">
        <v>0</v>
      </c>
      <c r="AA90" s="22">
        <v>0</v>
      </c>
      <c r="AB90" s="22">
        <v>0</v>
      </c>
      <c r="AC90" s="22">
        <v>13655327</v>
      </c>
      <c r="AD90" s="22">
        <v>1283140</v>
      </c>
      <c r="AE90" s="22">
        <v>1745358</v>
      </c>
      <c r="AF90" s="22">
        <v>0</v>
      </c>
      <c r="AG90" s="22">
        <v>491675</v>
      </c>
      <c r="AH90" s="22">
        <v>917040</v>
      </c>
      <c r="AI90" s="22">
        <v>18092540</v>
      </c>
      <c r="AJ90" s="22">
        <v>0</v>
      </c>
      <c r="AK90" s="22">
        <v>0</v>
      </c>
      <c r="AL90" s="22">
        <v>0</v>
      </c>
    </row>
    <row r="91" spans="1:3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24998</v>
      </c>
      <c r="F91" s="22">
        <v>0</v>
      </c>
      <c r="G91" s="22">
        <v>77541</v>
      </c>
      <c r="H91" s="22">
        <v>0</v>
      </c>
      <c r="I91" s="22">
        <v>82950</v>
      </c>
      <c r="J91" s="22">
        <v>0</v>
      </c>
      <c r="K91" s="22">
        <v>0</v>
      </c>
      <c r="L91" s="22">
        <v>0</v>
      </c>
      <c r="M91" s="22">
        <v>185489</v>
      </c>
      <c r="N91" s="22">
        <v>0</v>
      </c>
      <c r="O91" s="22">
        <v>171244</v>
      </c>
      <c r="P91" s="22">
        <v>241976</v>
      </c>
      <c r="Q91" s="22">
        <v>0</v>
      </c>
      <c r="R91" s="22">
        <v>0</v>
      </c>
      <c r="S91" s="22">
        <v>194231</v>
      </c>
      <c r="T91" s="22">
        <v>792940</v>
      </c>
      <c r="U91" s="22">
        <v>446329</v>
      </c>
      <c r="V91" s="22">
        <v>0</v>
      </c>
      <c r="W91" s="22">
        <v>328826</v>
      </c>
      <c r="X91" s="22">
        <v>0</v>
      </c>
      <c r="Y91" s="22">
        <v>15471</v>
      </c>
      <c r="Z91" s="22">
        <v>0</v>
      </c>
      <c r="AA91" s="22">
        <v>0</v>
      </c>
      <c r="AB91" s="22">
        <v>0</v>
      </c>
      <c r="AC91" s="22">
        <v>790626</v>
      </c>
      <c r="AD91" s="22">
        <v>309952</v>
      </c>
      <c r="AE91" s="22">
        <v>260953</v>
      </c>
      <c r="AF91" s="22">
        <v>0</v>
      </c>
      <c r="AG91" s="22">
        <v>17315</v>
      </c>
      <c r="AH91" s="22">
        <v>55320</v>
      </c>
      <c r="AI91" s="22">
        <v>1434166</v>
      </c>
      <c r="AJ91" s="22">
        <v>0</v>
      </c>
      <c r="AK91" s="22">
        <v>0</v>
      </c>
      <c r="AL91" s="22">
        <v>0</v>
      </c>
    </row>
    <row r="92" spans="1:3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5884565</v>
      </c>
      <c r="F92" s="22">
        <v>0</v>
      </c>
      <c r="G92" s="22">
        <v>2409098</v>
      </c>
      <c r="H92" s="22">
        <v>1382950</v>
      </c>
      <c r="I92" s="22">
        <v>352335</v>
      </c>
      <c r="J92" s="22">
        <v>0</v>
      </c>
      <c r="K92" s="22">
        <v>0</v>
      </c>
      <c r="L92" s="22">
        <v>0</v>
      </c>
      <c r="M92" s="22">
        <v>10028948</v>
      </c>
      <c r="N92" s="22">
        <v>4502665</v>
      </c>
      <c r="O92" s="22">
        <v>912546</v>
      </c>
      <c r="P92" s="22">
        <v>1726870</v>
      </c>
      <c r="Q92" s="22">
        <v>0</v>
      </c>
      <c r="R92" s="22">
        <v>2978333</v>
      </c>
      <c r="S92" s="22">
        <v>306596</v>
      </c>
      <c r="T92" s="22">
        <v>20455958</v>
      </c>
      <c r="U92" s="22">
        <v>1281858</v>
      </c>
      <c r="V92" s="22">
        <v>0</v>
      </c>
      <c r="W92" s="22">
        <v>431856</v>
      </c>
      <c r="X92" s="22">
        <v>262300</v>
      </c>
      <c r="Y92" s="22">
        <v>92144</v>
      </c>
      <c r="Z92" s="22">
        <v>0</v>
      </c>
      <c r="AA92" s="22">
        <v>0</v>
      </c>
      <c r="AB92" s="22">
        <v>9063</v>
      </c>
      <c r="AC92" s="22">
        <v>2077221</v>
      </c>
      <c r="AD92" s="22">
        <v>1713863</v>
      </c>
      <c r="AE92" s="22">
        <v>2286695</v>
      </c>
      <c r="AF92" s="22">
        <v>0</v>
      </c>
      <c r="AG92" s="22">
        <v>524673</v>
      </c>
      <c r="AH92" s="22">
        <v>615803</v>
      </c>
      <c r="AI92" s="22">
        <v>7218255</v>
      </c>
      <c r="AJ92" s="22">
        <v>0</v>
      </c>
      <c r="AK92" s="22">
        <v>0</v>
      </c>
      <c r="AL92" s="22">
        <v>0</v>
      </c>
    </row>
    <row r="93" spans="1:3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139819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139819</v>
      </c>
      <c r="N93" s="22">
        <v>3996078</v>
      </c>
      <c r="O93" s="22">
        <v>298876</v>
      </c>
      <c r="P93" s="22">
        <v>577034</v>
      </c>
      <c r="Q93" s="22">
        <v>0</v>
      </c>
      <c r="R93" s="22">
        <v>53101</v>
      </c>
      <c r="S93" s="22">
        <v>398128</v>
      </c>
      <c r="T93" s="22">
        <v>5463036</v>
      </c>
      <c r="U93" s="22">
        <v>290716</v>
      </c>
      <c r="V93" s="22">
        <v>0</v>
      </c>
      <c r="W93" s="22">
        <v>153879</v>
      </c>
      <c r="X93" s="22">
        <v>192687</v>
      </c>
      <c r="Y93" s="22">
        <v>24140</v>
      </c>
      <c r="Z93" s="22">
        <v>0</v>
      </c>
      <c r="AA93" s="22">
        <v>0</v>
      </c>
      <c r="AB93" s="22">
        <v>0</v>
      </c>
      <c r="AC93" s="22">
        <v>661422</v>
      </c>
      <c r="AD93" s="22">
        <v>580636</v>
      </c>
      <c r="AE93" s="22">
        <v>454783</v>
      </c>
      <c r="AF93" s="22">
        <v>0</v>
      </c>
      <c r="AG93" s="22">
        <v>62174</v>
      </c>
      <c r="AH93" s="22">
        <v>207602</v>
      </c>
      <c r="AI93" s="22">
        <v>1966617</v>
      </c>
      <c r="AJ93" s="22">
        <v>0</v>
      </c>
      <c r="AK93" s="22">
        <v>0</v>
      </c>
      <c r="AL93" s="22">
        <v>0</v>
      </c>
    </row>
    <row r="94" spans="1:3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22334</v>
      </c>
      <c r="Q94" s="22">
        <v>31091</v>
      </c>
      <c r="R94" s="22">
        <v>0</v>
      </c>
      <c r="S94" s="22">
        <v>0</v>
      </c>
      <c r="T94" s="22">
        <v>53425</v>
      </c>
      <c r="U94" s="22">
        <v>161492</v>
      </c>
      <c r="V94" s="22">
        <v>0</v>
      </c>
      <c r="W94" s="22">
        <v>44862</v>
      </c>
      <c r="X94" s="22">
        <v>83916</v>
      </c>
      <c r="Y94" s="22">
        <v>4825</v>
      </c>
      <c r="Z94" s="22">
        <v>0</v>
      </c>
      <c r="AA94" s="22">
        <v>0</v>
      </c>
      <c r="AB94" s="22">
        <v>0</v>
      </c>
      <c r="AC94" s="22">
        <v>295095</v>
      </c>
      <c r="AD94" s="22">
        <v>82613</v>
      </c>
      <c r="AE94" s="22">
        <v>63146</v>
      </c>
      <c r="AF94" s="22">
        <v>0</v>
      </c>
      <c r="AG94" s="22">
        <v>6635</v>
      </c>
      <c r="AH94" s="22">
        <v>8950</v>
      </c>
      <c r="AI94" s="22">
        <v>456439</v>
      </c>
      <c r="AJ94" s="22">
        <v>0</v>
      </c>
      <c r="AK94" s="22">
        <v>0</v>
      </c>
      <c r="AL94" s="22">
        <v>0</v>
      </c>
    </row>
    <row r="95" spans="1:3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1852274</v>
      </c>
      <c r="O95" s="22">
        <v>50837</v>
      </c>
      <c r="P95" s="22">
        <v>46881</v>
      </c>
      <c r="Q95" s="22">
        <v>0</v>
      </c>
      <c r="R95" s="22">
        <v>0</v>
      </c>
      <c r="S95" s="22">
        <v>0</v>
      </c>
      <c r="T95" s="22">
        <v>1949992</v>
      </c>
      <c r="U95" s="22">
        <v>110703</v>
      </c>
      <c r="V95" s="22">
        <v>0</v>
      </c>
      <c r="W95" s="22">
        <v>132700</v>
      </c>
      <c r="X95" s="22">
        <v>109119</v>
      </c>
      <c r="Y95" s="22">
        <v>862</v>
      </c>
      <c r="Z95" s="22">
        <v>0</v>
      </c>
      <c r="AA95" s="22">
        <v>0</v>
      </c>
      <c r="AB95" s="22">
        <v>0</v>
      </c>
      <c r="AC95" s="22">
        <v>353384</v>
      </c>
      <c r="AD95" s="22">
        <v>110307</v>
      </c>
      <c r="AE95" s="22">
        <v>45634</v>
      </c>
      <c r="AF95" s="22">
        <v>0</v>
      </c>
      <c r="AG95" s="22">
        <v>18168</v>
      </c>
      <c r="AH95" s="22">
        <v>18642</v>
      </c>
      <c r="AI95" s="22">
        <v>546135</v>
      </c>
      <c r="AJ95" s="22">
        <v>0</v>
      </c>
      <c r="AK95" s="22">
        <v>0</v>
      </c>
      <c r="AL95" s="22">
        <v>0</v>
      </c>
    </row>
    <row r="96" spans="1:3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1578828</v>
      </c>
      <c r="F96" s="22">
        <v>0</v>
      </c>
      <c r="G96" s="22">
        <v>48079</v>
      </c>
      <c r="H96" s="22">
        <v>2340053</v>
      </c>
      <c r="I96" s="22">
        <v>0</v>
      </c>
      <c r="J96" s="22">
        <v>0</v>
      </c>
      <c r="K96" s="22">
        <v>0</v>
      </c>
      <c r="L96" s="22">
        <v>0</v>
      </c>
      <c r="M96" s="22">
        <v>3966960</v>
      </c>
      <c r="N96" s="22">
        <v>0</v>
      </c>
      <c r="O96" s="22">
        <v>1653185</v>
      </c>
      <c r="P96" s="22">
        <v>199409</v>
      </c>
      <c r="Q96" s="22">
        <v>20925</v>
      </c>
      <c r="R96" s="22">
        <v>0</v>
      </c>
      <c r="S96" s="22">
        <v>0</v>
      </c>
      <c r="T96" s="22">
        <v>5840479</v>
      </c>
      <c r="U96" s="22">
        <v>507279</v>
      </c>
      <c r="V96" s="22">
        <v>0</v>
      </c>
      <c r="W96" s="22">
        <v>260545</v>
      </c>
      <c r="X96" s="22">
        <v>25618</v>
      </c>
      <c r="Y96" s="22">
        <v>0</v>
      </c>
      <c r="Z96" s="22">
        <v>0</v>
      </c>
      <c r="AA96" s="22">
        <v>0</v>
      </c>
      <c r="AB96" s="22">
        <v>0</v>
      </c>
      <c r="AC96" s="22">
        <v>793442</v>
      </c>
      <c r="AD96" s="22">
        <v>90078</v>
      </c>
      <c r="AE96" s="22">
        <v>125215</v>
      </c>
      <c r="AF96" s="22">
        <v>0</v>
      </c>
      <c r="AG96" s="22">
        <v>8262</v>
      </c>
      <c r="AH96" s="22">
        <v>43597</v>
      </c>
      <c r="AI96" s="22">
        <v>1060594</v>
      </c>
      <c r="AJ96" s="22">
        <v>0</v>
      </c>
      <c r="AK96" s="22">
        <v>0</v>
      </c>
      <c r="AL96" s="22">
        <v>0</v>
      </c>
    </row>
    <row r="97" spans="1:3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239492</v>
      </c>
      <c r="F97" s="22">
        <v>0</v>
      </c>
      <c r="G97" s="22">
        <v>45056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284548</v>
      </c>
      <c r="N97" s="22">
        <v>0</v>
      </c>
      <c r="O97" s="22">
        <v>0</v>
      </c>
      <c r="P97" s="22">
        <v>70487</v>
      </c>
      <c r="Q97" s="22">
        <v>0</v>
      </c>
      <c r="R97" s="22">
        <v>0</v>
      </c>
      <c r="S97" s="22">
        <v>0</v>
      </c>
      <c r="T97" s="22">
        <v>355035</v>
      </c>
      <c r="U97" s="22">
        <v>191934</v>
      </c>
      <c r="V97" s="22">
        <v>0</v>
      </c>
      <c r="W97" s="22">
        <v>67541</v>
      </c>
      <c r="X97" s="22">
        <v>144055</v>
      </c>
      <c r="Y97" s="22">
        <v>0</v>
      </c>
      <c r="Z97" s="22">
        <v>0</v>
      </c>
      <c r="AA97" s="22">
        <v>0</v>
      </c>
      <c r="AB97" s="22">
        <v>0</v>
      </c>
      <c r="AC97" s="22">
        <v>403530</v>
      </c>
      <c r="AD97" s="22">
        <v>79352</v>
      </c>
      <c r="AE97" s="22">
        <v>56693</v>
      </c>
      <c r="AF97" s="22">
        <v>0</v>
      </c>
      <c r="AG97" s="22">
        <v>0</v>
      </c>
      <c r="AH97" s="22">
        <v>26659</v>
      </c>
      <c r="AI97" s="22">
        <v>566234</v>
      </c>
      <c r="AJ97" s="22">
        <v>0</v>
      </c>
      <c r="AK97" s="22">
        <v>0</v>
      </c>
      <c r="AL97" s="22">
        <v>0</v>
      </c>
    </row>
    <row r="98" spans="1:3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4926111</v>
      </c>
      <c r="O98" s="22">
        <v>1603414</v>
      </c>
      <c r="P98" s="22">
        <v>667451</v>
      </c>
      <c r="Q98" s="22">
        <v>0</v>
      </c>
      <c r="R98" s="22">
        <v>580997</v>
      </c>
      <c r="S98" s="22">
        <v>247319</v>
      </c>
      <c r="T98" s="22">
        <v>8025292</v>
      </c>
      <c r="U98" s="22">
        <v>1397588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1397588</v>
      </c>
      <c r="AD98" s="22">
        <v>423138</v>
      </c>
      <c r="AE98" s="22">
        <v>3244787</v>
      </c>
      <c r="AF98" s="22">
        <v>0</v>
      </c>
      <c r="AG98" s="22">
        <v>592837</v>
      </c>
      <c r="AH98" s="22">
        <v>378370</v>
      </c>
      <c r="AI98" s="22">
        <v>6036720</v>
      </c>
      <c r="AJ98" s="22">
        <v>0</v>
      </c>
      <c r="AK98" s="22">
        <v>0</v>
      </c>
      <c r="AL98" s="22">
        <v>0</v>
      </c>
    </row>
    <row r="99" spans="1:3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613900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613900</v>
      </c>
      <c r="N99" s="22">
        <v>0</v>
      </c>
      <c r="O99" s="22">
        <v>14570</v>
      </c>
      <c r="P99" s="22">
        <v>140710</v>
      </c>
      <c r="Q99" s="22">
        <v>0</v>
      </c>
      <c r="R99" s="22">
        <v>0</v>
      </c>
      <c r="S99" s="22">
        <v>0</v>
      </c>
      <c r="T99" s="22">
        <v>769180</v>
      </c>
      <c r="U99" s="22">
        <v>135200</v>
      </c>
      <c r="V99" s="22">
        <v>0</v>
      </c>
      <c r="W99" s="22">
        <v>126618</v>
      </c>
      <c r="X99" s="22">
        <v>82069</v>
      </c>
      <c r="Y99" s="22">
        <v>10868</v>
      </c>
      <c r="Z99" s="22">
        <v>0</v>
      </c>
      <c r="AA99" s="22">
        <v>45693</v>
      </c>
      <c r="AB99" s="22">
        <v>0</v>
      </c>
      <c r="AC99" s="22">
        <v>400448</v>
      </c>
      <c r="AD99" s="22">
        <v>42068</v>
      </c>
      <c r="AE99" s="22">
        <v>80812</v>
      </c>
      <c r="AF99" s="22">
        <v>0</v>
      </c>
      <c r="AG99" s="22">
        <v>57573</v>
      </c>
      <c r="AH99" s="22">
        <v>35344</v>
      </c>
      <c r="AI99" s="22">
        <v>616245</v>
      </c>
      <c r="AJ99" s="22">
        <v>0</v>
      </c>
      <c r="AK99" s="22">
        <v>0</v>
      </c>
      <c r="AL99" s="22">
        <v>0</v>
      </c>
    </row>
    <row r="100" spans="1:3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4589209</v>
      </c>
      <c r="F100" s="22">
        <v>0</v>
      </c>
      <c r="G100" s="22">
        <v>1158535</v>
      </c>
      <c r="H100" s="22">
        <v>1103108</v>
      </c>
      <c r="I100" s="22">
        <v>187966</v>
      </c>
      <c r="J100" s="22">
        <v>0</v>
      </c>
      <c r="K100" s="22">
        <v>0</v>
      </c>
      <c r="L100" s="22">
        <v>0</v>
      </c>
      <c r="M100" s="22">
        <v>7038818</v>
      </c>
      <c r="N100" s="22">
        <v>0</v>
      </c>
      <c r="O100" s="22">
        <v>382286</v>
      </c>
      <c r="P100" s="22">
        <v>220834</v>
      </c>
      <c r="Q100" s="22">
        <v>0</v>
      </c>
      <c r="R100" s="22">
        <v>784214</v>
      </c>
      <c r="S100" s="22">
        <v>928733</v>
      </c>
      <c r="T100" s="22">
        <v>9354885</v>
      </c>
      <c r="U100" s="22">
        <v>2643311</v>
      </c>
      <c r="V100" s="22">
        <v>0</v>
      </c>
      <c r="W100" s="22">
        <v>305780</v>
      </c>
      <c r="X100" s="22">
        <v>870021</v>
      </c>
      <c r="Y100" s="22">
        <v>98607</v>
      </c>
      <c r="Z100" s="22">
        <v>0</v>
      </c>
      <c r="AA100" s="22">
        <v>0</v>
      </c>
      <c r="AB100" s="22">
        <v>0</v>
      </c>
      <c r="AC100" s="22">
        <v>3917719</v>
      </c>
      <c r="AD100" s="22">
        <v>922937</v>
      </c>
      <c r="AE100" s="22">
        <v>479162</v>
      </c>
      <c r="AF100" s="22">
        <v>0</v>
      </c>
      <c r="AG100" s="22">
        <v>257276</v>
      </c>
      <c r="AH100" s="22">
        <v>185977</v>
      </c>
      <c r="AI100" s="22">
        <v>5763071</v>
      </c>
      <c r="AJ100" s="22">
        <v>0</v>
      </c>
      <c r="AK100" s="22">
        <v>0</v>
      </c>
      <c r="AL100" s="22">
        <v>0</v>
      </c>
    </row>
    <row r="101" spans="1:3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864769</v>
      </c>
      <c r="F101" s="22">
        <v>0</v>
      </c>
      <c r="G101" s="22">
        <v>86989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951758</v>
      </c>
      <c r="N101" s="22">
        <v>0</v>
      </c>
      <c r="O101" s="22">
        <v>7650</v>
      </c>
      <c r="P101" s="22">
        <v>102331</v>
      </c>
      <c r="Q101" s="22">
        <v>0</v>
      </c>
      <c r="R101" s="22">
        <v>0</v>
      </c>
      <c r="S101" s="22">
        <v>402714</v>
      </c>
      <c r="T101" s="22">
        <v>1464453</v>
      </c>
      <c r="U101" s="22">
        <v>496948</v>
      </c>
      <c r="V101" s="22">
        <v>0</v>
      </c>
      <c r="W101" s="22">
        <v>45507</v>
      </c>
      <c r="X101" s="22">
        <v>62397</v>
      </c>
      <c r="Y101" s="22">
        <v>0</v>
      </c>
      <c r="Z101" s="22">
        <v>0</v>
      </c>
      <c r="AA101" s="22">
        <v>0</v>
      </c>
      <c r="AB101" s="22">
        <v>0</v>
      </c>
      <c r="AC101" s="22">
        <v>604852</v>
      </c>
      <c r="AD101" s="22">
        <v>111060</v>
      </c>
      <c r="AE101" s="22">
        <v>113756</v>
      </c>
      <c r="AF101" s="22">
        <v>0</v>
      </c>
      <c r="AG101" s="22">
        <v>0</v>
      </c>
      <c r="AH101" s="22">
        <v>38830</v>
      </c>
      <c r="AI101" s="22">
        <v>868498</v>
      </c>
      <c r="AJ101" s="22">
        <v>0</v>
      </c>
      <c r="AK101" s="22">
        <v>0</v>
      </c>
      <c r="AL101" s="22">
        <v>0</v>
      </c>
    </row>
    <row r="102" spans="1:3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15746</v>
      </c>
      <c r="F102" s="22">
        <v>0</v>
      </c>
      <c r="G102" s="22">
        <v>35203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50949</v>
      </c>
      <c r="N102" s="22">
        <v>0</v>
      </c>
      <c r="O102" s="22">
        <v>30462</v>
      </c>
      <c r="P102" s="22">
        <v>14500</v>
      </c>
      <c r="Q102" s="22">
        <v>0</v>
      </c>
      <c r="R102" s="22">
        <v>0</v>
      </c>
      <c r="S102" s="22">
        <v>0</v>
      </c>
      <c r="T102" s="22">
        <v>95911</v>
      </c>
      <c r="U102" s="22">
        <v>218507</v>
      </c>
      <c r="V102" s="22">
        <v>0</v>
      </c>
      <c r="W102" s="22">
        <v>80579</v>
      </c>
      <c r="X102" s="22">
        <v>60279</v>
      </c>
      <c r="Y102" s="22">
        <v>405</v>
      </c>
      <c r="Z102" s="22">
        <v>0</v>
      </c>
      <c r="AA102" s="22">
        <v>0</v>
      </c>
      <c r="AB102" s="22">
        <v>0</v>
      </c>
      <c r="AC102" s="22">
        <v>359770</v>
      </c>
      <c r="AD102" s="22">
        <v>25991</v>
      </c>
      <c r="AE102" s="22">
        <v>50186</v>
      </c>
      <c r="AF102" s="22">
        <v>0</v>
      </c>
      <c r="AG102" s="22">
        <v>27149</v>
      </c>
      <c r="AH102" s="22">
        <v>17438</v>
      </c>
      <c r="AI102" s="22">
        <v>480534</v>
      </c>
      <c r="AJ102" s="22">
        <v>0</v>
      </c>
      <c r="AK102" s="22">
        <v>0</v>
      </c>
      <c r="AL102" s="22">
        <v>0</v>
      </c>
    </row>
    <row r="103" spans="1:3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15443</v>
      </c>
      <c r="H103" s="22">
        <v>16289</v>
      </c>
      <c r="I103" s="22">
        <v>0</v>
      </c>
      <c r="J103" s="22">
        <v>0</v>
      </c>
      <c r="K103" s="22">
        <v>0</v>
      </c>
      <c r="L103" s="22">
        <v>0</v>
      </c>
      <c r="M103" s="22">
        <v>31732</v>
      </c>
      <c r="N103" s="22">
        <v>0</v>
      </c>
      <c r="O103" s="22">
        <v>0</v>
      </c>
      <c r="P103" s="22">
        <v>212216</v>
      </c>
      <c r="Q103" s="22">
        <v>0</v>
      </c>
      <c r="R103" s="22">
        <v>106429</v>
      </c>
      <c r="S103" s="22">
        <v>0</v>
      </c>
      <c r="T103" s="22">
        <v>350377</v>
      </c>
      <c r="U103" s="22">
        <v>231048</v>
      </c>
      <c r="V103" s="22">
        <v>0</v>
      </c>
      <c r="W103" s="22">
        <v>7478</v>
      </c>
      <c r="X103" s="22">
        <v>17077</v>
      </c>
      <c r="Y103" s="22">
        <v>0</v>
      </c>
      <c r="Z103" s="22">
        <v>0</v>
      </c>
      <c r="AA103" s="22">
        <v>0</v>
      </c>
      <c r="AB103" s="22">
        <v>0</v>
      </c>
      <c r="AC103" s="22">
        <v>255603</v>
      </c>
      <c r="AD103" s="22">
        <v>115561</v>
      </c>
      <c r="AE103" s="22">
        <v>88774</v>
      </c>
      <c r="AF103" s="22">
        <v>0</v>
      </c>
      <c r="AG103" s="22">
        <v>32049</v>
      </c>
      <c r="AH103" s="22">
        <v>4303</v>
      </c>
      <c r="AI103" s="22">
        <v>496290</v>
      </c>
      <c r="AJ103" s="22">
        <v>0</v>
      </c>
      <c r="AK103" s="22">
        <v>0</v>
      </c>
      <c r="AL103" s="22">
        <v>0</v>
      </c>
    </row>
    <row r="104" spans="1:3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1249998</v>
      </c>
      <c r="F104" s="22">
        <v>0</v>
      </c>
      <c r="G104" s="22">
        <v>272845</v>
      </c>
      <c r="H104" s="22">
        <v>128281</v>
      </c>
      <c r="I104" s="22">
        <v>0</v>
      </c>
      <c r="J104" s="22">
        <v>0</v>
      </c>
      <c r="K104" s="22">
        <v>0</v>
      </c>
      <c r="L104" s="22">
        <v>0</v>
      </c>
      <c r="M104" s="22">
        <v>1651124</v>
      </c>
      <c r="N104" s="22">
        <v>-1042577</v>
      </c>
      <c r="O104" s="22">
        <v>671482</v>
      </c>
      <c r="P104" s="22">
        <v>229927</v>
      </c>
      <c r="Q104" s="22">
        <v>0</v>
      </c>
      <c r="R104" s="22">
        <v>657593</v>
      </c>
      <c r="S104" s="22">
        <v>710465</v>
      </c>
      <c r="T104" s="22">
        <v>2878014</v>
      </c>
      <c r="U104" s="22">
        <v>269406</v>
      </c>
      <c r="V104" s="22">
        <v>0</v>
      </c>
      <c r="W104" s="22">
        <v>156252</v>
      </c>
      <c r="X104" s="22">
        <v>44677</v>
      </c>
      <c r="Y104" s="22">
        <v>213916</v>
      </c>
      <c r="Z104" s="22">
        <v>0</v>
      </c>
      <c r="AA104" s="22">
        <v>0</v>
      </c>
      <c r="AB104" s="22">
        <v>0</v>
      </c>
      <c r="AC104" s="22">
        <v>684251</v>
      </c>
      <c r="AD104" s="22">
        <v>151336</v>
      </c>
      <c r="AE104" s="22">
        <v>239894</v>
      </c>
      <c r="AF104" s="22">
        <v>0</v>
      </c>
      <c r="AG104" s="22">
        <v>83773</v>
      </c>
      <c r="AH104" s="22">
        <v>171754</v>
      </c>
      <c r="AI104" s="22">
        <v>1331008</v>
      </c>
      <c r="AJ104" s="22">
        <v>0</v>
      </c>
      <c r="AK104" s="22">
        <v>0</v>
      </c>
      <c r="AL104" s="22">
        <v>0</v>
      </c>
    </row>
    <row r="105" spans="1:3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409544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409544</v>
      </c>
      <c r="N105" s="22">
        <v>24315</v>
      </c>
      <c r="O105" s="22">
        <v>0</v>
      </c>
      <c r="P105" s="22">
        <v>202790</v>
      </c>
      <c r="Q105" s="22">
        <v>0</v>
      </c>
      <c r="R105" s="22">
        <v>0</v>
      </c>
      <c r="S105" s="22">
        <v>0</v>
      </c>
      <c r="T105" s="22">
        <v>636649</v>
      </c>
      <c r="U105" s="22">
        <v>274693</v>
      </c>
      <c r="V105" s="22">
        <v>0</v>
      </c>
      <c r="W105" s="22">
        <v>95215</v>
      </c>
      <c r="X105" s="22">
        <v>59883</v>
      </c>
      <c r="Y105" s="22">
        <v>49897</v>
      </c>
      <c r="Z105" s="22">
        <v>0</v>
      </c>
      <c r="AA105" s="22">
        <v>0</v>
      </c>
      <c r="AB105" s="22">
        <v>0</v>
      </c>
      <c r="AC105" s="22">
        <v>479688</v>
      </c>
      <c r="AD105" s="22">
        <v>317410</v>
      </c>
      <c r="AE105" s="22">
        <v>221562</v>
      </c>
      <c r="AF105" s="22">
        <v>0</v>
      </c>
      <c r="AG105" s="22">
        <v>4050</v>
      </c>
      <c r="AH105" s="22">
        <v>47049</v>
      </c>
      <c r="AI105" s="22">
        <v>1069759</v>
      </c>
      <c r="AJ105" s="22">
        <v>0</v>
      </c>
      <c r="AK105" s="22">
        <v>0</v>
      </c>
      <c r="AL105" s="22">
        <v>0</v>
      </c>
    </row>
    <row r="106" spans="1:3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1376433</v>
      </c>
      <c r="F106" s="22">
        <v>0</v>
      </c>
      <c r="G106" s="22">
        <v>4677226</v>
      </c>
      <c r="H106" s="22">
        <v>1362025</v>
      </c>
      <c r="I106" s="22">
        <v>316756</v>
      </c>
      <c r="J106" s="22">
        <v>0</v>
      </c>
      <c r="K106" s="22">
        <v>0</v>
      </c>
      <c r="L106" s="22">
        <v>0</v>
      </c>
      <c r="M106" s="22">
        <v>7732440</v>
      </c>
      <c r="N106" s="22">
        <v>11256823</v>
      </c>
      <c r="O106" s="22">
        <v>330932</v>
      </c>
      <c r="P106" s="22">
        <v>1122136</v>
      </c>
      <c r="Q106" s="22">
        <v>1245381</v>
      </c>
      <c r="R106" s="22">
        <v>336683</v>
      </c>
      <c r="S106" s="22">
        <v>567937</v>
      </c>
      <c r="T106" s="22">
        <v>22592332</v>
      </c>
      <c r="U106" s="22">
        <v>1927453</v>
      </c>
      <c r="V106" s="22">
        <v>0</v>
      </c>
      <c r="W106" s="22">
        <v>1038496</v>
      </c>
      <c r="X106" s="22">
        <v>1786003</v>
      </c>
      <c r="Y106" s="22">
        <v>941957</v>
      </c>
      <c r="Z106" s="22">
        <v>334</v>
      </c>
      <c r="AA106" s="22">
        <v>0</v>
      </c>
      <c r="AB106" s="22">
        <v>0</v>
      </c>
      <c r="AC106" s="22">
        <v>5694243</v>
      </c>
      <c r="AD106" s="22">
        <v>2492805</v>
      </c>
      <c r="AE106" s="22">
        <v>1210876</v>
      </c>
      <c r="AF106" s="22">
        <v>0</v>
      </c>
      <c r="AG106" s="22">
        <v>1106493</v>
      </c>
      <c r="AH106" s="22">
        <v>479418</v>
      </c>
      <c r="AI106" s="22">
        <v>10983835</v>
      </c>
      <c r="AJ106" s="22">
        <v>0</v>
      </c>
      <c r="AK106" s="22">
        <v>0</v>
      </c>
      <c r="AL106" s="22">
        <v>0</v>
      </c>
    </row>
    <row r="107" spans="1:3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487395</v>
      </c>
      <c r="F107" s="22">
        <v>0</v>
      </c>
      <c r="G107" s="22">
        <v>6176</v>
      </c>
      <c r="H107" s="22">
        <v>635186</v>
      </c>
      <c r="I107" s="22">
        <v>0</v>
      </c>
      <c r="J107" s="22">
        <v>0</v>
      </c>
      <c r="K107" s="22">
        <v>350115</v>
      </c>
      <c r="L107" s="22">
        <v>0</v>
      </c>
      <c r="M107" s="22">
        <v>1478872</v>
      </c>
      <c r="N107" s="22">
        <v>490272</v>
      </c>
      <c r="O107" s="22">
        <v>0</v>
      </c>
      <c r="P107" s="22">
        <v>318244</v>
      </c>
      <c r="Q107" s="22">
        <v>0</v>
      </c>
      <c r="R107" s="22">
        <v>78121</v>
      </c>
      <c r="S107" s="22">
        <v>52433</v>
      </c>
      <c r="T107" s="22">
        <v>2417942</v>
      </c>
      <c r="U107" s="22">
        <v>514739</v>
      </c>
      <c r="V107" s="22">
        <v>0</v>
      </c>
      <c r="W107" s="22">
        <v>394351</v>
      </c>
      <c r="X107" s="22">
        <v>381210</v>
      </c>
      <c r="Y107" s="22">
        <v>52199</v>
      </c>
      <c r="Z107" s="22">
        <v>0</v>
      </c>
      <c r="AA107" s="22">
        <v>178156</v>
      </c>
      <c r="AB107" s="22">
        <v>0</v>
      </c>
      <c r="AC107" s="22">
        <v>1520655</v>
      </c>
      <c r="AD107" s="22">
        <v>227054</v>
      </c>
      <c r="AE107" s="22">
        <v>663890</v>
      </c>
      <c r="AF107" s="22">
        <v>0</v>
      </c>
      <c r="AG107" s="22">
        <v>124935</v>
      </c>
      <c r="AH107" s="22">
        <v>97761</v>
      </c>
      <c r="AI107" s="22">
        <v>2634295</v>
      </c>
      <c r="AJ107" s="22">
        <v>0</v>
      </c>
      <c r="AK107" s="22">
        <v>0</v>
      </c>
      <c r="AL107" s="22">
        <v>0</v>
      </c>
    </row>
    <row r="108" spans="1:3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329652</v>
      </c>
      <c r="F108" s="22">
        <v>0</v>
      </c>
      <c r="G108" s="22">
        <v>280442</v>
      </c>
      <c r="H108" s="22">
        <v>156872</v>
      </c>
      <c r="I108" s="22">
        <v>0</v>
      </c>
      <c r="J108" s="22">
        <v>0</v>
      </c>
      <c r="K108" s="22">
        <v>0</v>
      </c>
      <c r="L108" s="22">
        <v>0</v>
      </c>
      <c r="M108" s="22">
        <v>766966</v>
      </c>
      <c r="N108" s="22">
        <v>20323</v>
      </c>
      <c r="O108" s="22">
        <v>2491234</v>
      </c>
      <c r="P108" s="22">
        <v>122826</v>
      </c>
      <c r="Q108" s="22">
        <v>220258</v>
      </c>
      <c r="R108" s="22">
        <v>58212</v>
      </c>
      <c r="S108" s="22">
        <v>45715</v>
      </c>
      <c r="T108" s="22">
        <v>3725534</v>
      </c>
      <c r="U108" s="22">
        <v>1225946</v>
      </c>
      <c r="V108" s="22">
        <v>0</v>
      </c>
      <c r="W108" s="22">
        <v>107948</v>
      </c>
      <c r="X108" s="22">
        <v>160797</v>
      </c>
      <c r="Y108" s="22">
        <v>69971</v>
      </c>
      <c r="Z108" s="22">
        <v>0</v>
      </c>
      <c r="AA108" s="22">
        <v>0</v>
      </c>
      <c r="AB108" s="22">
        <v>0</v>
      </c>
      <c r="AC108" s="22">
        <v>1564662</v>
      </c>
      <c r="AD108" s="22">
        <v>177336</v>
      </c>
      <c r="AE108" s="22">
        <v>176023</v>
      </c>
      <c r="AF108" s="22">
        <v>0</v>
      </c>
      <c r="AG108" s="22">
        <v>167695</v>
      </c>
      <c r="AH108" s="22">
        <v>131201</v>
      </c>
      <c r="AI108" s="22">
        <v>2216917</v>
      </c>
      <c r="AJ108" s="22">
        <v>0</v>
      </c>
      <c r="AK108" s="22">
        <v>0</v>
      </c>
      <c r="AL108" s="22">
        <v>0</v>
      </c>
    </row>
    <row r="109" spans="1:3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48065</v>
      </c>
      <c r="F109" s="22">
        <v>0</v>
      </c>
      <c r="G109" s="22">
        <v>65651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113716</v>
      </c>
      <c r="N109" s="22">
        <v>0</v>
      </c>
      <c r="O109" s="22">
        <v>71463</v>
      </c>
      <c r="P109" s="22">
        <v>75211</v>
      </c>
      <c r="Q109" s="22">
        <v>0</v>
      </c>
      <c r="R109" s="22">
        <v>170035</v>
      </c>
      <c r="S109" s="22">
        <v>0</v>
      </c>
      <c r="T109" s="22">
        <v>430425</v>
      </c>
      <c r="U109" s="22">
        <v>59744</v>
      </c>
      <c r="V109" s="22">
        <v>0</v>
      </c>
      <c r="W109" s="22">
        <v>93120</v>
      </c>
      <c r="X109" s="22">
        <v>17736</v>
      </c>
      <c r="Y109" s="22">
        <v>0</v>
      </c>
      <c r="Z109" s="22">
        <v>0</v>
      </c>
      <c r="AA109" s="22">
        <v>0</v>
      </c>
      <c r="AB109" s="22">
        <v>10321</v>
      </c>
      <c r="AC109" s="22">
        <v>180921</v>
      </c>
      <c r="AD109" s="22">
        <v>204940</v>
      </c>
      <c r="AE109" s="22">
        <v>107093</v>
      </c>
      <c r="AF109" s="22">
        <v>0</v>
      </c>
      <c r="AG109" s="22">
        <v>17938</v>
      </c>
      <c r="AH109" s="22">
        <v>36972</v>
      </c>
      <c r="AI109" s="22">
        <v>547864</v>
      </c>
      <c r="AJ109" s="22">
        <v>0</v>
      </c>
      <c r="AK109" s="22">
        <v>0</v>
      </c>
      <c r="AL109" s="22">
        <v>0</v>
      </c>
    </row>
    <row r="110" spans="1:3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838890</v>
      </c>
      <c r="F110" s="22">
        <v>0</v>
      </c>
      <c r="G110" s="22">
        <v>249455</v>
      </c>
      <c r="H110" s="22">
        <v>173873</v>
      </c>
      <c r="I110" s="22">
        <v>0</v>
      </c>
      <c r="J110" s="22">
        <v>0</v>
      </c>
      <c r="K110" s="22">
        <v>0</v>
      </c>
      <c r="L110" s="22">
        <v>0</v>
      </c>
      <c r="M110" s="22">
        <v>1262218</v>
      </c>
      <c r="N110" s="22">
        <v>66528</v>
      </c>
      <c r="O110" s="22">
        <v>467360</v>
      </c>
      <c r="P110" s="22">
        <v>0</v>
      </c>
      <c r="Q110" s="22">
        <v>100165</v>
      </c>
      <c r="R110" s="22">
        <v>136367</v>
      </c>
      <c r="S110" s="22">
        <v>0</v>
      </c>
      <c r="T110" s="22">
        <v>2032638</v>
      </c>
      <c r="U110" s="22">
        <v>254250</v>
      </c>
      <c r="V110" s="22">
        <v>0</v>
      </c>
      <c r="W110" s="22">
        <v>287557</v>
      </c>
      <c r="X110" s="22">
        <v>326884</v>
      </c>
      <c r="Y110" s="22">
        <v>252309</v>
      </c>
      <c r="Z110" s="22">
        <v>0</v>
      </c>
      <c r="AA110" s="22">
        <v>0</v>
      </c>
      <c r="AB110" s="22">
        <v>0</v>
      </c>
      <c r="AC110" s="22">
        <v>1121000</v>
      </c>
      <c r="AD110" s="22">
        <v>335900</v>
      </c>
      <c r="AE110" s="22">
        <v>190619</v>
      </c>
      <c r="AF110" s="22">
        <v>0</v>
      </c>
      <c r="AG110" s="22">
        <v>107737</v>
      </c>
      <c r="AH110" s="22">
        <v>126601</v>
      </c>
      <c r="AI110" s="22">
        <v>1881857</v>
      </c>
      <c r="AJ110" s="22">
        <v>0</v>
      </c>
      <c r="AK110" s="22">
        <v>0</v>
      </c>
      <c r="AL110" s="22">
        <v>0</v>
      </c>
    </row>
    <row r="111" spans="1:3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1561719</v>
      </c>
      <c r="F111" s="22">
        <v>0</v>
      </c>
      <c r="G111" s="22">
        <v>605046</v>
      </c>
      <c r="H111" s="22">
        <v>12339182</v>
      </c>
      <c r="I111" s="22">
        <v>372032</v>
      </c>
      <c r="J111" s="22">
        <v>0</v>
      </c>
      <c r="K111" s="22">
        <v>0</v>
      </c>
      <c r="L111" s="22">
        <v>0</v>
      </c>
      <c r="M111" s="22">
        <v>14877979</v>
      </c>
      <c r="N111" s="22">
        <v>5722629</v>
      </c>
      <c r="O111" s="22">
        <v>6957863</v>
      </c>
      <c r="P111" s="22">
        <v>101083</v>
      </c>
      <c r="Q111" s="22">
        <v>0</v>
      </c>
      <c r="R111" s="22">
        <v>343854</v>
      </c>
      <c r="S111" s="22">
        <v>327633</v>
      </c>
      <c r="T111" s="22">
        <v>28331041</v>
      </c>
      <c r="U111" s="22">
        <v>1002569</v>
      </c>
      <c r="V111" s="22">
        <v>0</v>
      </c>
      <c r="W111" s="22">
        <v>349630</v>
      </c>
      <c r="X111" s="22">
        <v>562449</v>
      </c>
      <c r="Y111" s="22">
        <v>409359</v>
      </c>
      <c r="Z111" s="22">
        <v>4599</v>
      </c>
      <c r="AA111" s="22">
        <v>0</v>
      </c>
      <c r="AB111" s="22">
        <v>0</v>
      </c>
      <c r="AC111" s="22">
        <v>2328606</v>
      </c>
      <c r="AD111" s="22">
        <v>384739</v>
      </c>
      <c r="AE111" s="22">
        <v>230755</v>
      </c>
      <c r="AF111" s="22">
        <v>0</v>
      </c>
      <c r="AG111" s="22">
        <v>230098</v>
      </c>
      <c r="AH111" s="22">
        <v>180521</v>
      </c>
      <c r="AI111" s="22">
        <v>3354719</v>
      </c>
      <c r="AJ111" s="22">
        <v>0</v>
      </c>
      <c r="AK111" s="22">
        <v>0</v>
      </c>
      <c r="AL111" s="22">
        <v>0</v>
      </c>
    </row>
    <row r="112" spans="1:3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571629</v>
      </c>
      <c r="F112" s="22">
        <v>0</v>
      </c>
      <c r="G112" s="22">
        <v>165749</v>
      </c>
      <c r="H112" s="22">
        <v>143785</v>
      </c>
      <c r="I112" s="22">
        <v>175526</v>
      </c>
      <c r="J112" s="22">
        <v>0</v>
      </c>
      <c r="K112" s="22">
        <v>0</v>
      </c>
      <c r="L112" s="22">
        <v>0</v>
      </c>
      <c r="M112" s="22">
        <v>1056689</v>
      </c>
      <c r="N112" s="22">
        <v>2541335</v>
      </c>
      <c r="O112" s="22">
        <v>165276</v>
      </c>
      <c r="P112" s="22">
        <v>129790</v>
      </c>
      <c r="Q112" s="22">
        <v>0</v>
      </c>
      <c r="R112" s="22">
        <v>0</v>
      </c>
      <c r="S112" s="22">
        <v>451572</v>
      </c>
      <c r="T112" s="22">
        <v>4344662</v>
      </c>
      <c r="U112" s="22">
        <v>474141</v>
      </c>
      <c r="V112" s="22">
        <v>0</v>
      </c>
      <c r="W112" s="22">
        <v>57634</v>
      </c>
      <c r="X112" s="22">
        <v>118997</v>
      </c>
      <c r="Y112" s="22">
        <v>34852</v>
      </c>
      <c r="Z112" s="22">
        <v>0</v>
      </c>
      <c r="AA112" s="22">
        <v>0</v>
      </c>
      <c r="AB112" s="22">
        <v>0</v>
      </c>
      <c r="AC112" s="22">
        <v>685624</v>
      </c>
      <c r="AD112" s="22">
        <v>74389</v>
      </c>
      <c r="AE112" s="22">
        <v>116083</v>
      </c>
      <c r="AF112" s="22">
        <v>0</v>
      </c>
      <c r="AG112" s="22">
        <v>35710</v>
      </c>
      <c r="AH112" s="22">
        <v>130414</v>
      </c>
      <c r="AI112" s="22">
        <v>1042220</v>
      </c>
      <c r="AJ112" s="22">
        <v>0</v>
      </c>
      <c r="AK112" s="22">
        <v>0</v>
      </c>
      <c r="AL112" s="22">
        <v>0</v>
      </c>
    </row>
    <row r="113" spans="1:3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2890150</v>
      </c>
      <c r="F113" s="22">
        <v>0</v>
      </c>
      <c r="G113" s="22">
        <v>1072956</v>
      </c>
      <c r="H113" s="22">
        <v>2128261</v>
      </c>
      <c r="I113" s="22">
        <v>2827175</v>
      </c>
      <c r="J113" s="22">
        <v>0</v>
      </c>
      <c r="K113" s="22">
        <v>0</v>
      </c>
      <c r="L113" s="22">
        <v>0</v>
      </c>
      <c r="M113" s="22">
        <v>8918542</v>
      </c>
      <c r="N113" s="22">
        <v>46217255</v>
      </c>
      <c r="O113" s="22">
        <v>39572</v>
      </c>
      <c r="P113" s="22">
        <v>216048</v>
      </c>
      <c r="Q113" s="22">
        <v>0</v>
      </c>
      <c r="R113" s="22">
        <v>1632227</v>
      </c>
      <c r="S113" s="22">
        <v>165255</v>
      </c>
      <c r="T113" s="22">
        <v>57188899</v>
      </c>
      <c r="U113" s="22">
        <v>2630027</v>
      </c>
      <c r="V113" s="22">
        <v>0</v>
      </c>
      <c r="W113" s="22">
        <v>1879180</v>
      </c>
      <c r="X113" s="22">
        <v>1196012</v>
      </c>
      <c r="Y113" s="22">
        <v>779079</v>
      </c>
      <c r="Z113" s="22">
        <v>0</v>
      </c>
      <c r="AA113" s="22">
        <v>0</v>
      </c>
      <c r="AB113" s="22">
        <v>0</v>
      </c>
      <c r="AC113" s="22">
        <v>6484298</v>
      </c>
      <c r="AD113" s="22">
        <v>2901381</v>
      </c>
      <c r="AE113" s="22">
        <v>1063505</v>
      </c>
      <c r="AF113" s="22">
        <v>0</v>
      </c>
      <c r="AG113" s="22">
        <v>855503</v>
      </c>
      <c r="AH113" s="22">
        <v>655575</v>
      </c>
      <c r="AI113" s="22">
        <v>11960262</v>
      </c>
      <c r="AJ113" s="22">
        <v>0</v>
      </c>
      <c r="AK113" s="22">
        <v>0</v>
      </c>
      <c r="AL113" s="22">
        <v>0</v>
      </c>
    </row>
    <row r="114" spans="1:3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32567</v>
      </c>
      <c r="F114" s="22">
        <v>0</v>
      </c>
      <c r="G114" s="22">
        <v>29007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61574</v>
      </c>
      <c r="N114" s="22">
        <v>68721</v>
      </c>
      <c r="O114" s="22">
        <v>39528</v>
      </c>
      <c r="P114" s="22">
        <v>300504</v>
      </c>
      <c r="Q114" s="22">
        <v>0</v>
      </c>
      <c r="R114" s="22">
        <v>0</v>
      </c>
      <c r="S114" s="22">
        <v>0</v>
      </c>
      <c r="T114" s="22">
        <v>470327</v>
      </c>
      <c r="U114" s="22">
        <v>179549</v>
      </c>
      <c r="V114" s="22">
        <v>0</v>
      </c>
      <c r="W114" s="22">
        <v>68685</v>
      </c>
      <c r="X114" s="22">
        <v>21868</v>
      </c>
      <c r="Y114" s="22">
        <v>0</v>
      </c>
      <c r="Z114" s="22">
        <v>0</v>
      </c>
      <c r="AA114" s="22">
        <v>0</v>
      </c>
      <c r="AB114" s="22">
        <v>0</v>
      </c>
      <c r="AC114" s="22">
        <v>270102</v>
      </c>
      <c r="AD114" s="22">
        <v>71525</v>
      </c>
      <c r="AE114" s="22">
        <v>107508</v>
      </c>
      <c r="AF114" s="22">
        <v>0</v>
      </c>
      <c r="AG114" s="22">
        <v>2882</v>
      </c>
      <c r="AH114" s="22">
        <v>20385</v>
      </c>
      <c r="AI114" s="22">
        <v>472402</v>
      </c>
      <c r="AJ114" s="22">
        <v>0</v>
      </c>
      <c r="AK114" s="22">
        <v>0</v>
      </c>
      <c r="AL114" s="22">
        <v>0</v>
      </c>
    </row>
    <row r="115" spans="1:3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69987</v>
      </c>
      <c r="F115" s="22">
        <v>0</v>
      </c>
      <c r="G115" s="22">
        <v>0</v>
      </c>
      <c r="H115" s="22">
        <v>744420</v>
      </c>
      <c r="I115" s="22">
        <v>0</v>
      </c>
      <c r="J115" s="22">
        <v>0</v>
      </c>
      <c r="K115" s="22">
        <v>0</v>
      </c>
      <c r="L115" s="22">
        <v>0</v>
      </c>
      <c r="M115" s="22">
        <v>814407</v>
      </c>
      <c r="N115" s="22">
        <v>217425</v>
      </c>
      <c r="O115" s="22">
        <v>169209</v>
      </c>
      <c r="P115" s="22">
        <v>299560</v>
      </c>
      <c r="Q115" s="22">
        <v>0</v>
      </c>
      <c r="R115" s="22">
        <v>82771</v>
      </c>
      <c r="S115" s="22">
        <v>0</v>
      </c>
      <c r="T115" s="22">
        <v>1583372</v>
      </c>
      <c r="U115" s="22">
        <v>0</v>
      </c>
      <c r="V115" s="22">
        <v>488654</v>
      </c>
      <c r="W115" s="22">
        <v>192896</v>
      </c>
      <c r="X115" s="22">
        <v>269515</v>
      </c>
      <c r="Y115" s="22">
        <v>80583</v>
      </c>
      <c r="Z115" s="22">
        <v>0</v>
      </c>
      <c r="AA115" s="22">
        <v>5849</v>
      </c>
      <c r="AB115" s="22">
        <v>0</v>
      </c>
      <c r="AC115" s="22">
        <v>1037497</v>
      </c>
      <c r="AD115" s="22">
        <v>189145</v>
      </c>
      <c r="AE115" s="22">
        <v>304009</v>
      </c>
      <c r="AF115" s="22">
        <v>0</v>
      </c>
      <c r="AG115" s="22">
        <v>207713</v>
      </c>
      <c r="AH115" s="22">
        <v>79475</v>
      </c>
      <c r="AI115" s="22">
        <v>1817839</v>
      </c>
      <c r="AJ115" s="22">
        <v>0</v>
      </c>
      <c r="AK115" s="22">
        <v>0</v>
      </c>
      <c r="AL115" s="22">
        <v>0</v>
      </c>
    </row>
    <row r="116" spans="1:3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67102</v>
      </c>
      <c r="F116" s="22">
        <v>0</v>
      </c>
      <c r="G116" s="22">
        <v>0</v>
      </c>
      <c r="H116" s="22">
        <v>3176519</v>
      </c>
      <c r="I116" s="22">
        <v>0</v>
      </c>
      <c r="J116" s="22">
        <v>0</v>
      </c>
      <c r="K116" s="22">
        <v>0</v>
      </c>
      <c r="L116" s="22">
        <v>0</v>
      </c>
      <c r="M116" s="22">
        <v>3243621</v>
      </c>
      <c r="N116" s="22">
        <v>-2211244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1032377</v>
      </c>
      <c r="U116" s="22">
        <v>60224</v>
      </c>
      <c r="V116" s="22">
        <v>0</v>
      </c>
      <c r="W116" s="22">
        <v>122310</v>
      </c>
      <c r="X116" s="22">
        <v>114827</v>
      </c>
      <c r="Y116" s="22">
        <v>5111</v>
      </c>
      <c r="Z116" s="22">
        <v>0</v>
      </c>
      <c r="AA116" s="22">
        <v>0</v>
      </c>
      <c r="AB116" s="22">
        <v>17654</v>
      </c>
      <c r="AC116" s="22">
        <v>320126</v>
      </c>
      <c r="AD116" s="22">
        <v>88004</v>
      </c>
      <c r="AE116" s="22">
        <v>53636</v>
      </c>
      <c r="AF116" s="22">
        <v>0</v>
      </c>
      <c r="AG116" s="22">
        <v>3641</v>
      </c>
      <c r="AH116" s="22">
        <v>5309</v>
      </c>
      <c r="AI116" s="22">
        <v>470716</v>
      </c>
      <c r="AJ116" s="22">
        <v>0</v>
      </c>
      <c r="AK116" s="22">
        <v>0</v>
      </c>
      <c r="AL116" s="22">
        <v>0</v>
      </c>
    </row>
    <row r="117" spans="1:3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14500</v>
      </c>
      <c r="F117" s="22">
        <v>0</v>
      </c>
      <c r="G117" s="22">
        <v>88549</v>
      </c>
      <c r="H117" s="22">
        <v>172406</v>
      </c>
      <c r="I117" s="22">
        <v>0</v>
      </c>
      <c r="J117" s="22">
        <v>0</v>
      </c>
      <c r="K117" s="22">
        <v>0</v>
      </c>
      <c r="L117" s="22">
        <v>104092</v>
      </c>
      <c r="M117" s="22">
        <v>379547</v>
      </c>
      <c r="N117" s="22">
        <v>0</v>
      </c>
      <c r="O117" s="22">
        <v>0</v>
      </c>
      <c r="P117" s="22">
        <v>320815</v>
      </c>
      <c r="Q117" s="22">
        <v>1286869</v>
      </c>
      <c r="R117" s="22">
        <v>55869</v>
      </c>
      <c r="S117" s="22">
        <v>84712</v>
      </c>
      <c r="T117" s="22">
        <v>2127812</v>
      </c>
      <c r="U117" s="22">
        <v>1003079</v>
      </c>
      <c r="V117" s="22">
        <v>0</v>
      </c>
      <c r="W117" s="22">
        <v>555233</v>
      </c>
      <c r="X117" s="22">
        <v>406838</v>
      </c>
      <c r="Y117" s="22">
        <v>21593</v>
      </c>
      <c r="Z117" s="22">
        <v>0</v>
      </c>
      <c r="AA117" s="22">
        <v>0</v>
      </c>
      <c r="AB117" s="22">
        <v>167709</v>
      </c>
      <c r="AC117" s="22">
        <v>2154452</v>
      </c>
      <c r="AD117" s="22">
        <v>345747</v>
      </c>
      <c r="AE117" s="22">
        <v>303796</v>
      </c>
      <c r="AF117" s="22">
        <v>0</v>
      </c>
      <c r="AG117" s="22">
        <v>405843</v>
      </c>
      <c r="AH117" s="22">
        <v>114166</v>
      </c>
      <c r="AI117" s="22">
        <v>3324004</v>
      </c>
      <c r="AJ117" s="22">
        <v>0</v>
      </c>
      <c r="AK117" s="22">
        <v>0</v>
      </c>
      <c r="AL117" s="22">
        <v>0</v>
      </c>
    </row>
    <row r="118" spans="1:3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2176375</v>
      </c>
      <c r="O118" s="22">
        <v>181520</v>
      </c>
      <c r="P118" s="22">
        <v>71300</v>
      </c>
      <c r="Q118" s="22">
        <v>72619</v>
      </c>
      <c r="R118" s="22">
        <v>0</v>
      </c>
      <c r="S118" s="22">
        <v>120695</v>
      </c>
      <c r="T118" s="22">
        <v>2622509</v>
      </c>
      <c r="U118" s="22">
        <v>708903</v>
      </c>
      <c r="V118" s="22">
        <v>0</v>
      </c>
      <c r="W118" s="22">
        <v>114020</v>
      </c>
      <c r="X118" s="22">
        <v>523307</v>
      </c>
      <c r="Y118" s="22">
        <v>77191</v>
      </c>
      <c r="Z118" s="22">
        <v>0</v>
      </c>
      <c r="AA118" s="22">
        <v>0</v>
      </c>
      <c r="AB118" s="22">
        <v>0</v>
      </c>
      <c r="AC118" s="22">
        <v>1423421</v>
      </c>
      <c r="AD118" s="22">
        <v>437965</v>
      </c>
      <c r="AE118" s="22">
        <v>134385</v>
      </c>
      <c r="AF118" s="22">
        <v>0</v>
      </c>
      <c r="AG118" s="22">
        <v>122286</v>
      </c>
      <c r="AH118" s="22">
        <v>128527</v>
      </c>
      <c r="AI118" s="22">
        <v>2246584</v>
      </c>
      <c r="AJ118" s="22">
        <v>0</v>
      </c>
      <c r="AK118" s="22">
        <v>0</v>
      </c>
      <c r="AL118" s="22">
        <v>0</v>
      </c>
    </row>
    <row r="119" spans="1:3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312610</v>
      </c>
      <c r="F119" s="22">
        <v>0</v>
      </c>
      <c r="G119" s="22">
        <v>70346</v>
      </c>
      <c r="H119" s="22">
        <v>0</v>
      </c>
      <c r="I119" s="22">
        <v>1232849</v>
      </c>
      <c r="J119" s="22">
        <v>0</v>
      </c>
      <c r="K119" s="22">
        <v>0</v>
      </c>
      <c r="L119" s="22">
        <v>0</v>
      </c>
      <c r="M119" s="22">
        <v>1615805</v>
      </c>
      <c r="N119" s="22">
        <v>0</v>
      </c>
      <c r="O119" s="22">
        <v>13249801</v>
      </c>
      <c r="P119" s="22">
        <v>439577</v>
      </c>
      <c r="Q119" s="22">
        <v>0</v>
      </c>
      <c r="R119" s="22">
        <v>0</v>
      </c>
      <c r="S119" s="22">
        <v>555500</v>
      </c>
      <c r="T119" s="22">
        <v>15860683</v>
      </c>
      <c r="U119" s="22">
        <v>3305237</v>
      </c>
      <c r="V119" s="22">
        <v>0</v>
      </c>
      <c r="W119" s="22">
        <v>1638182</v>
      </c>
      <c r="X119" s="22">
        <v>0</v>
      </c>
      <c r="Y119" s="22">
        <v>714696</v>
      </c>
      <c r="Z119" s="22">
        <v>0</v>
      </c>
      <c r="AA119" s="22">
        <v>0</v>
      </c>
      <c r="AB119" s="22">
        <v>0</v>
      </c>
      <c r="AC119" s="22">
        <v>5658115</v>
      </c>
      <c r="AD119" s="22">
        <v>1430220</v>
      </c>
      <c r="AE119" s="22">
        <v>325397</v>
      </c>
      <c r="AF119" s="22">
        <v>0</v>
      </c>
      <c r="AG119" s="22">
        <v>0</v>
      </c>
      <c r="AH119" s="22">
        <v>211946</v>
      </c>
      <c r="AI119" s="22">
        <v>7625678</v>
      </c>
      <c r="AJ119" s="22">
        <v>0</v>
      </c>
      <c r="AK119" s="22">
        <v>0</v>
      </c>
      <c r="AL119" s="22">
        <v>0</v>
      </c>
    </row>
    <row r="120" spans="1:3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1280504</v>
      </c>
      <c r="F120" s="22">
        <v>0</v>
      </c>
      <c r="G120" s="22">
        <v>72667</v>
      </c>
      <c r="H120" s="22">
        <v>0</v>
      </c>
      <c r="I120" s="22">
        <v>56924</v>
      </c>
      <c r="J120" s="22">
        <v>0</v>
      </c>
      <c r="K120" s="22">
        <v>0</v>
      </c>
      <c r="L120" s="22">
        <v>0</v>
      </c>
      <c r="M120" s="22">
        <v>1410095</v>
      </c>
      <c r="N120" s="22">
        <v>16650539</v>
      </c>
      <c r="O120" s="22">
        <v>4352087</v>
      </c>
      <c r="P120" s="22">
        <v>596371</v>
      </c>
      <c r="Q120" s="22">
        <v>3317555</v>
      </c>
      <c r="R120" s="22">
        <v>416555</v>
      </c>
      <c r="S120" s="22">
        <v>436271</v>
      </c>
      <c r="T120" s="22">
        <v>27179473</v>
      </c>
      <c r="U120" s="22">
        <v>969298</v>
      </c>
      <c r="V120" s="22">
        <v>0</v>
      </c>
      <c r="W120" s="22">
        <v>1249958</v>
      </c>
      <c r="X120" s="22">
        <v>0</v>
      </c>
      <c r="Y120" s="22">
        <v>661167</v>
      </c>
      <c r="Z120" s="22">
        <v>0</v>
      </c>
      <c r="AA120" s="22">
        <v>2642</v>
      </c>
      <c r="AB120" s="22">
        <v>0</v>
      </c>
      <c r="AC120" s="22">
        <v>2883065</v>
      </c>
      <c r="AD120" s="22">
        <v>1484455</v>
      </c>
      <c r="AE120" s="22">
        <v>531956</v>
      </c>
      <c r="AF120" s="22">
        <v>0</v>
      </c>
      <c r="AG120" s="22">
        <v>45900</v>
      </c>
      <c r="AH120" s="22">
        <v>419196</v>
      </c>
      <c r="AI120" s="22">
        <v>5364572</v>
      </c>
      <c r="AJ120" s="22">
        <v>0</v>
      </c>
      <c r="AK120" s="22">
        <v>0</v>
      </c>
      <c r="AL120" s="22">
        <v>0</v>
      </c>
    </row>
    <row r="121" spans="1:3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41900</v>
      </c>
      <c r="F121" s="22">
        <v>0</v>
      </c>
      <c r="G121" s="22">
        <v>249185</v>
      </c>
      <c r="H121" s="22">
        <v>47749</v>
      </c>
      <c r="I121" s="22">
        <v>0</v>
      </c>
      <c r="J121" s="22">
        <v>0</v>
      </c>
      <c r="K121" s="22">
        <v>0</v>
      </c>
      <c r="L121" s="22">
        <v>0</v>
      </c>
      <c r="M121" s="22">
        <v>338834</v>
      </c>
      <c r="N121" s="22">
        <v>0</v>
      </c>
      <c r="O121" s="22">
        <v>0</v>
      </c>
      <c r="P121" s="22">
        <v>18315</v>
      </c>
      <c r="Q121" s="22">
        <v>0</v>
      </c>
      <c r="R121" s="22">
        <v>34755</v>
      </c>
      <c r="S121" s="22">
        <v>0</v>
      </c>
      <c r="T121" s="22">
        <v>391904</v>
      </c>
      <c r="U121" s="22">
        <v>184072</v>
      </c>
      <c r="V121" s="22">
        <v>0</v>
      </c>
      <c r="W121" s="22">
        <v>64603</v>
      </c>
      <c r="X121" s="22">
        <v>66810</v>
      </c>
      <c r="Y121" s="22">
        <v>0</v>
      </c>
      <c r="Z121" s="22">
        <v>0</v>
      </c>
      <c r="AA121" s="22">
        <v>0</v>
      </c>
      <c r="AB121" s="22">
        <v>0</v>
      </c>
      <c r="AC121" s="22">
        <v>315485</v>
      </c>
      <c r="AD121" s="22">
        <v>68708</v>
      </c>
      <c r="AE121" s="22">
        <v>166899</v>
      </c>
      <c r="AF121" s="22">
        <v>0</v>
      </c>
      <c r="AG121" s="22">
        <v>9950</v>
      </c>
      <c r="AH121" s="22">
        <v>20361</v>
      </c>
      <c r="AI121" s="22">
        <v>581403</v>
      </c>
      <c r="AJ121" s="22">
        <v>0</v>
      </c>
      <c r="AK121" s="22">
        <v>0</v>
      </c>
      <c r="AL121" s="22">
        <v>0</v>
      </c>
    </row>
    <row r="122" spans="1:3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1564461</v>
      </c>
      <c r="F122" s="22">
        <v>0</v>
      </c>
      <c r="G122" s="22">
        <v>52337</v>
      </c>
      <c r="H122" s="22">
        <v>166190</v>
      </c>
      <c r="I122" s="22">
        <v>194877</v>
      </c>
      <c r="J122" s="22">
        <v>0</v>
      </c>
      <c r="K122" s="22">
        <v>0</v>
      </c>
      <c r="L122" s="22">
        <v>0</v>
      </c>
      <c r="M122" s="22">
        <v>1977865</v>
      </c>
      <c r="N122" s="22">
        <v>3712546</v>
      </c>
      <c r="O122" s="22">
        <v>306811</v>
      </c>
      <c r="P122" s="22">
        <v>393460</v>
      </c>
      <c r="Q122" s="22">
        <v>0</v>
      </c>
      <c r="R122" s="22">
        <v>20996</v>
      </c>
      <c r="S122" s="22">
        <v>67225</v>
      </c>
      <c r="T122" s="22">
        <v>6478903</v>
      </c>
      <c r="U122" s="22">
        <v>1987074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1987074</v>
      </c>
      <c r="AD122" s="22">
        <v>396335</v>
      </c>
      <c r="AE122" s="22">
        <v>858957</v>
      </c>
      <c r="AF122" s="22">
        <v>0</v>
      </c>
      <c r="AG122" s="22">
        <v>769011</v>
      </c>
      <c r="AH122" s="22">
        <v>134587</v>
      </c>
      <c r="AI122" s="22">
        <v>4145964</v>
      </c>
      <c r="AJ122" s="22">
        <v>0</v>
      </c>
      <c r="AK122" s="22">
        <v>0</v>
      </c>
      <c r="AL122" s="22">
        <v>0</v>
      </c>
    </row>
    <row r="123" spans="1:3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663717</v>
      </c>
      <c r="H123" s="22">
        <v>1128390</v>
      </c>
      <c r="I123" s="22">
        <v>0</v>
      </c>
      <c r="J123" s="22">
        <v>0</v>
      </c>
      <c r="K123" s="22">
        <v>0</v>
      </c>
      <c r="L123" s="22">
        <v>0</v>
      </c>
      <c r="M123" s="22">
        <v>1792107</v>
      </c>
      <c r="N123" s="22">
        <v>-942694</v>
      </c>
      <c r="O123" s="22">
        <v>22094</v>
      </c>
      <c r="P123" s="22">
        <v>0</v>
      </c>
      <c r="Q123" s="22">
        <v>0</v>
      </c>
      <c r="R123" s="22">
        <v>0</v>
      </c>
      <c r="S123" s="22">
        <v>73648</v>
      </c>
      <c r="T123" s="22">
        <v>945155</v>
      </c>
      <c r="U123" s="22">
        <v>282209</v>
      </c>
      <c r="V123" s="22">
        <v>0</v>
      </c>
      <c r="W123" s="22">
        <v>165504</v>
      </c>
      <c r="X123" s="22">
        <v>90788</v>
      </c>
      <c r="Y123" s="22">
        <v>65147</v>
      </c>
      <c r="Z123" s="22">
        <v>0</v>
      </c>
      <c r="AA123" s="22">
        <v>0</v>
      </c>
      <c r="AB123" s="22">
        <v>0</v>
      </c>
      <c r="AC123" s="22">
        <v>603648</v>
      </c>
      <c r="AD123" s="22">
        <v>43615</v>
      </c>
      <c r="AE123" s="22">
        <v>84535</v>
      </c>
      <c r="AF123" s="22">
        <v>0</v>
      </c>
      <c r="AG123" s="22">
        <v>241974</v>
      </c>
      <c r="AH123" s="22">
        <v>29047</v>
      </c>
      <c r="AI123" s="22">
        <v>1002819</v>
      </c>
      <c r="AJ123" s="22">
        <v>0</v>
      </c>
      <c r="AK123" s="22">
        <v>0</v>
      </c>
      <c r="AL123" s="22">
        <v>0</v>
      </c>
    </row>
    <row r="124" spans="1:3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1673039</v>
      </c>
      <c r="F124" s="22">
        <v>0</v>
      </c>
      <c r="G124" s="22">
        <v>338106</v>
      </c>
      <c r="H124" s="22">
        <v>8890</v>
      </c>
      <c r="I124" s="22">
        <v>0</v>
      </c>
      <c r="J124" s="22">
        <v>0</v>
      </c>
      <c r="K124" s="22">
        <v>0</v>
      </c>
      <c r="L124" s="22">
        <v>0</v>
      </c>
      <c r="M124" s="22">
        <v>2020035</v>
      </c>
      <c r="N124" s="22">
        <v>0</v>
      </c>
      <c r="O124" s="22">
        <v>15718</v>
      </c>
      <c r="P124" s="22">
        <v>376518</v>
      </c>
      <c r="Q124" s="22">
        <v>0</v>
      </c>
      <c r="R124" s="22">
        <v>0</v>
      </c>
      <c r="S124" s="22">
        <v>401715</v>
      </c>
      <c r="T124" s="22">
        <v>2813986</v>
      </c>
      <c r="U124" s="22">
        <v>518010</v>
      </c>
      <c r="V124" s="22">
        <v>0</v>
      </c>
      <c r="W124" s="22">
        <v>305377</v>
      </c>
      <c r="X124" s="22">
        <v>146359</v>
      </c>
      <c r="Y124" s="22">
        <v>20356</v>
      </c>
      <c r="Z124" s="22">
        <v>0</v>
      </c>
      <c r="AA124" s="22">
        <v>0</v>
      </c>
      <c r="AB124" s="22">
        <v>0</v>
      </c>
      <c r="AC124" s="22">
        <v>990102</v>
      </c>
      <c r="AD124" s="22">
        <v>618653</v>
      </c>
      <c r="AE124" s="22">
        <v>257492</v>
      </c>
      <c r="AF124" s="22">
        <v>0</v>
      </c>
      <c r="AG124" s="22">
        <v>0</v>
      </c>
      <c r="AH124" s="22">
        <v>96752</v>
      </c>
      <c r="AI124" s="22">
        <v>1962999</v>
      </c>
      <c r="AJ124" s="22">
        <v>0</v>
      </c>
      <c r="AK124" s="22">
        <v>0</v>
      </c>
      <c r="AL124" s="22">
        <v>0</v>
      </c>
    </row>
    <row r="125" spans="1:3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36218</v>
      </c>
      <c r="P125" s="22">
        <v>48999</v>
      </c>
      <c r="Q125" s="22">
        <v>0</v>
      </c>
      <c r="R125" s="22">
        <v>0</v>
      </c>
      <c r="S125" s="22">
        <v>0</v>
      </c>
      <c r="T125" s="22">
        <v>85217</v>
      </c>
      <c r="U125" s="22">
        <v>184270</v>
      </c>
      <c r="V125" s="22">
        <v>0</v>
      </c>
      <c r="W125" s="22">
        <v>39687</v>
      </c>
      <c r="X125" s="22">
        <v>24415</v>
      </c>
      <c r="Y125" s="22">
        <v>15222</v>
      </c>
      <c r="Z125" s="22">
        <v>0</v>
      </c>
      <c r="AA125" s="22">
        <v>0</v>
      </c>
      <c r="AB125" s="22">
        <v>0</v>
      </c>
      <c r="AC125" s="22">
        <v>263594</v>
      </c>
      <c r="AD125" s="22">
        <v>112765</v>
      </c>
      <c r="AE125" s="22">
        <v>26269</v>
      </c>
      <c r="AF125" s="22">
        <v>0</v>
      </c>
      <c r="AG125" s="22">
        <v>54663</v>
      </c>
      <c r="AH125" s="22">
        <v>5969</v>
      </c>
      <c r="AI125" s="22">
        <v>463260</v>
      </c>
      <c r="AJ125" s="22">
        <v>0</v>
      </c>
      <c r="AK125" s="22">
        <v>0</v>
      </c>
      <c r="AL125" s="22">
        <v>0</v>
      </c>
    </row>
    <row r="126" spans="1:3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1136140</v>
      </c>
      <c r="F126" s="22">
        <v>0</v>
      </c>
      <c r="G126" s="22">
        <v>303398</v>
      </c>
      <c r="H126" s="22">
        <v>219744</v>
      </c>
      <c r="I126" s="22">
        <v>849603</v>
      </c>
      <c r="J126" s="22">
        <v>0</v>
      </c>
      <c r="K126" s="22">
        <v>0</v>
      </c>
      <c r="L126" s="22">
        <v>0</v>
      </c>
      <c r="M126" s="22">
        <v>2508885</v>
      </c>
      <c r="N126" s="22">
        <v>-203050</v>
      </c>
      <c r="O126" s="22">
        <v>209174</v>
      </c>
      <c r="P126" s="22">
        <v>334368</v>
      </c>
      <c r="Q126" s="22">
        <v>0</v>
      </c>
      <c r="R126" s="22">
        <v>234213</v>
      </c>
      <c r="S126" s="22">
        <v>0</v>
      </c>
      <c r="T126" s="22">
        <v>3083590</v>
      </c>
      <c r="U126" s="22">
        <v>503323</v>
      </c>
      <c r="V126" s="22">
        <v>0</v>
      </c>
      <c r="W126" s="22">
        <v>185693</v>
      </c>
      <c r="X126" s="22">
        <v>126869</v>
      </c>
      <c r="Y126" s="22">
        <v>45483</v>
      </c>
      <c r="Z126" s="22">
        <v>0</v>
      </c>
      <c r="AA126" s="22">
        <v>0</v>
      </c>
      <c r="AB126" s="22">
        <v>0</v>
      </c>
      <c r="AC126" s="22">
        <v>861368</v>
      </c>
      <c r="AD126" s="22">
        <v>604025</v>
      </c>
      <c r="AE126" s="22">
        <v>295526</v>
      </c>
      <c r="AF126" s="22">
        <v>0</v>
      </c>
      <c r="AG126" s="22">
        <v>83122</v>
      </c>
      <c r="AH126" s="22">
        <v>48037</v>
      </c>
      <c r="AI126" s="22">
        <v>1892078</v>
      </c>
      <c r="AJ126" s="22">
        <v>0</v>
      </c>
      <c r="AK126" s="22">
        <v>0</v>
      </c>
      <c r="AL126" s="22">
        <v>0</v>
      </c>
    </row>
    <row r="127" spans="1:3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238745</v>
      </c>
      <c r="F127" s="22">
        <v>0</v>
      </c>
      <c r="G127" s="22">
        <v>36737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275482</v>
      </c>
      <c r="N127" s="22">
        <v>218255</v>
      </c>
      <c r="O127" s="22">
        <v>271790</v>
      </c>
      <c r="P127" s="22">
        <v>31891</v>
      </c>
      <c r="Q127" s="22">
        <v>205178</v>
      </c>
      <c r="R127" s="22">
        <v>105342</v>
      </c>
      <c r="S127" s="22">
        <v>119666</v>
      </c>
      <c r="T127" s="22">
        <v>1227604</v>
      </c>
      <c r="U127" s="22">
        <v>411234</v>
      </c>
      <c r="V127" s="22">
        <v>0</v>
      </c>
      <c r="W127" s="22">
        <v>113893</v>
      </c>
      <c r="X127" s="22">
        <v>248901</v>
      </c>
      <c r="Y127" s="22">
        <v>0</v>
      </c>
      <c r="Z127" s="22">
        <v>0</v>
      </c>
      <c r="AA127" s="22">
        <v>0</v>
      </c>
      <c r="AB127" s="22">
        <v>0</v>
      </c>
      <c r="AC127" s="22">
        <v>774028</v>
      </c>
      <c r="AD127" s="22">
        <v>205044</v>
      </c>
      <c r="AE127" s="22">
        <v>147625</v>
      </c>
      <c r="AF127" s="22">
        <v>0</v>
      </c>
      <c r="AG127" s="22">
        <v>194512</v>
      </c>
      <c r="AH127" s="22">
        <v>220296</v>
      </c>
      <c r="AI127" s="22">
        <v>1541505</v>
      </c>
      <c r="AJ127" s="22">
        <v>0</v>
      </c>
      <c r="AK127" s="22">
        <v>0</v>
      </c>
      <c r="AL127" s="22">
        <v>0</v>
      </c>
    </row>
    <row r="128" spans="1:3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1371981</v>
      </c>
      <c r="F128" s="22">
        <v>0</v>
      </c>
      <c r="G128" s="22">
        <v>145212</v>
      </c>
      <c r="H128" s="22">
        <v>23103</v>
      </c>
      <c r="I128" s="22">
        <v>0</v>
      </c>
      <c r="J128" s="22">
        <v>0</v>
      </c>
      <c r="K128" s="22">
        <v>0</v>
      </c>
      <c r="L128" s="22">
        <v>0</v>
      </c>
      <c r="M128" s="22">
        <v>1540296</v>
      </c>
      <c r="N128" s="22">
        <v>0</v>
      </c>
      <c r="O128" s="22">
        <v>0</v>
      </c>
      <c r="P128" s="22">
        <v>435481</v>
      </c>
      <c r="Q128" s="22">
        <v>0</v>
      </c>
      <c r="R128" s="22">
        <v>0</v>
      </c>
      <c r="S128" s="22">
        <v>152586</v>
      </c>
      <c r="T128" s="22">
        <v>2128363</v>
      </c>
      <c r="U128" s="22">
        <v>544707</v>
      </c>
      <c r="V128" s="22">
        <v>0</v>
      </c>
      <c r="W128" s="22">
        <v>105441</v>
      </c>
      <c r="X128" s="22">
        <v>22181</v>
      </c>
      <c r="Y128" s="22">
        <v>0</v>
      </c>
      <c r="Z128" s="22">
        <v>0</v>
      </c>
      <c r="AA128" s="22">
        <v>0</v>
      </c>
      <c r="AB128" s="22">
        <v>0</v>
      </c>
      <c r="AC128" s="22">
        <v>672329</v>
      </c>
      <c r="AD128" s="22">
        <v>351511</v>
      </c>
      <c r="AE128" s="22">
        <v>124649</v>
      </c>
      <c r="AF128" s="22">
        <v>0</v>
      </c>
      <c r="AG128" s="22">
        <v>14832</v>
      </c>
      <c r="AH128" s="22">
        <v>86858</v>
      </c>
      <c r="AI128" s="22">
        <v>1250179</v>
      </c>
      <c r="AJ128" s="22">
        <v>0</v>
      </c>
      <c r="AK128" s="22">
        <v>0</v>
      </c>
      <c r="AL128" s="22">
        <v>0</v>
      </c>
    </row>
    <row r="129" spans="1:3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29291</v>
      </c>
      <c r="P129" s="22">
        <v>220206</v>
      </c>
      <c r="Q129" s="22">
        <v>0</v>
      </c>
      <c r="R129" s="22">
        <v>619038</v>
      </c>
      <c r="S129" s="22">
        <v>0</v>
      </c>
      <c r="T129" s="22">
        <v>868535</v>
      </c>
      <c r="U129" s="22">
        <v>204859</v>
      </c>
      <c r="V129" s="22">
        <v>0</v>
      </c>
      <c r="W129" s="22">
        <v>57965</v>
      </c>
      <c r="X129" s="22">
        <v>78834</v>
      </c>
      <c r="Y129" s="22">
        <v>15467</v>
      </c>
      <c r="Z129" s="22">
        <v>0</v>
      </c>
      <c r="AA129" s="22">
        <v>0</v>
      </c>
      <c r="AB129" s="22">
        <v>0</v>
      </c>
      <c r="AC129" s="22">
        <v>357125</v>
      </c>
      <c r="AD129" s="22">
        <v>346392</v>
      </c>
      <c r="AE129" s="22">
        <v>267774</v>
      </c>
      <c r="AF129" s="22">
        <v>0</v>
      </c>
      <c r="AG129" s="22">
        <v>97968</v>
      </c>
      <c r="AH129" s="22">
        <v>81668</v>
      </c>
      <c r="AI129" s="22">
        <v>1150927</v>
      </c>
      <c r="AJ129" s="22">
        <v>0</v>
      </c>
      <c r="AK129" s="22">
        <v>0</v>
      </c>
      <c r="AL129" s="22">
        <v>0</v>
      </c>
    </row>
    <row r="130" spans="1:3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30725</v>
      </c>
      <c r="O130" s="22">
        <v>0</v>
      </c>
      <c r="P130" s="22">
        <v>19499</v>
      </c>
      <c r="Q130" s="22">
        <v>0</v>
      </c>
      <c r="R130" s="22">
        <v>0</v>
      </c>
      <c r="S130" s="22">
        <v>0</v>
      </c>
      <c r="T130" s="22">
        <v>50224</v>
      </c>
      <c r="U130" s="22">
        <v>72344</v>
      </c>
      <c r="V130" s="22">
        <v>0</v>
      </c>
      <c r="W130" s="22">
        <v>69969</v>
      </c>
      <c r="X130" s="22">
        <v>55529</v>
      </c>
      <c r="Y130" s="22">
        <v>1709</v>
      </c>
      <c r="Z130" s="22">
        <v>0</v>
      </c>
      <c r="AA130" s="22">
        <v>0</v>
      </c>
      <c r="AB130" s="22">
        <v>0</v>
      </c>
      <c r="AC130" s="22">
        <v>199551</v>
      </c>
      <c r="AD130" s="22">
        <v>28493</v>
      </c>
      <c r="AE130" s="22">
        <v>21160</v>
      </c>
      <c r="AF130" s="22">
        <v>0</v>
      </c>
      <c r="AG130" s="22">
        <v>19135</v>
      </c>
      <c r="AH130" s="22">
        <v>10915</v>
      </c>
      <c r="AI130" s="22">
        <v>279254</v>
      </c>
      <c r="AJ130" s="22">
        <v>0</v>
      </c>
      <c r="AK130" s="22">
        <v>0</v>
      </c>
      <c r="AL130" s="22">
        <v>0</v>
      </c>
    </row>
    <row r="131" spans="1:3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52926</v>
      </c>
      <c r="F131" s="22">
        <v>0</v>
      </c>
      <c r="G131" s="22">
        <v>56390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109316</v>
      </c>
      <c r="N131" s="22">
        <v>264885</v>
      </c>
      <c r="O131" s="22">
        <v>0</v>
      </c>
      <c r="P131" s="22">
        <v>361125</v>
      </c>
      <c r="Q131" s="22">
        <v>0</v>
      </c>
      <c r="R131" s="22">
        <v>0</v>
      </c>
      <c r="S131" s="22">
        <v>0</v>
      </c>
      <c r="T131" s="22">
        <v>735326</v>
      </c>
      <c r="U131" s="22">
        <v>733195</v>
      </c>
      <c r="V131" s="22">
        <v>0</v>
      </c>
      <c r="W131" s="22">
        <v>209751</v>
      </c>
      <c r="X131" s="22">
        <v>111190</v>
      </c>
      <c r="Y131" s="22">
        <v>90631</v>
      </c>
      <c r="Z131" s="22">
        <v>0</v>
      </c>
      <c r="AA131" s="22">
        <v>0</v>
      </c>
      <c r="AB131" s="22">
        <v>26935</v>
      </c>
      <c r="AC131" s="22">
        <v>1171702</v>
      </c>
      <c r="AD131" s="22">
        <v>617664</v>
      </c>
      <c r="AE131" s="22">
        <v>202964</v>
      </c>
      <c r="AF131" s="22">
        <v>0</v>
      </c>
      <c r="AG131" s="22">
        <v>170354</v>
      </c>
      <c r="AH131" s="22">
        <v>91889</v>
      </c>
      <c r="AI131" s="22">
        <v>2254573</v>
      </c>
      <c r="AJ131" s="22">
        <v>0</v>
      </c>
      <c r="AK131" s="22">
        <v>0</v>
      </c>
      <c r="AL131" s="22">
        <v>0</v>
      </c>
    </row>
    <row r="132" spans="1:3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1723579</v>
      </c>
      <c r="F132" s="22">
        <v>0</v>
      </c>
      <c r="G132" s="22">
        <v>822551</v>
      </c>
      <c r="H132" s="22">
        <v>2142420</v>
      </c>
      <c r="I132" s="22">
        <v>79848</v>
      </c>
      <c r="J132" s="22">
        <v>0</v>
      </c>
      <c r="K132" s="22">
        <v>0</v>
      </c>
      <c r="L132" s="22">
        <v>0</v>
      </c>
      <c r="M132" s="22">
        <v>4768398</v>
      </c>
      <c r="N132" s="22">
        <v>5138159</v>
      </c>
      <c r="O132" s="22">
        <v>178954</v>
      </c>
      <c r="P132" s="22">
        <v>351972</v>
      </c>
      <c r="Q132" s="22">
        <v>0</v>
      </c>
      <c r="R132" s="22">
        <v>590699</v>
      </c>
      <c r="S132" s="22">
        <v>1764877</v>
      </c>
      <c r="T132" s="22">
        <v>12793059</v>
      </c>
      <c r="U132" s="22">
        <v>2970134</v>
      </c>
      <c r="V132" s="22">
        <v>0</v>
      </c>
      <c r="W132" s="22">
        <v>813846</v>
      </c>
      <c r="X132" s="22">
        <v>1483185</v>
      </c>
      <c r="Y132" s="22">
        <v>1323342</v>
      </c>
      <c r="Z132" s="22">
        <v>0</v>
      </c>
      <c r="AA132" s="22">
        <v>0</v>
      </c>
      <c r="AB132" s="22">
        <v>0</v>
      </c>
      <c r="AC132" s="22">
        <v>6590507</v>
      </c>
      <c r="AD132" s="22">
        <v>1341989</v>
      </c>
      <c r="AE132" s="22">
        <v>465680</v>
      </c>
      <c r="AF132" s="22">
        <v>0</v>
      </c>
      <c r="AG132" s="22">
        <v>641441</v>
      </c>
      <c r="AH132" s="22">
        <v>410280</v>
      </c>
      <c r="AI132" s="22">
        <v>9449897</v>
      </c>
      <c r="AJ132" s="22">
        <v>0</v>
      </c>
      <c r="AK132" s="22">
        <v>0</v>
      </c>
      <c r="AL132" s="22">
        <v>0</v>
      </c>
    </row>
    <row r="133" spans="1:3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85824</v>
      </c>
      <c r="F133" s="22">
        <v>0</v>
      </c>
      <c r="G133" s="22">
        <v>220157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305981</v>
      </c>
      <c r="N133" s="22">
        <v>0</v>
      </c>
      <c r="O133" s="22">
        <v>2748692</v>
      </c>
      <c r="P133" s="22">
        <v>1208356</v>
      </c>
      <c r="Q133" s="22">
        <v>0</v>
      </c>
      <c r="R133" s="22">
        <v>336534</v>
      </c>
      <c r="S133" s="22">
        <v>653494</v>
      </c>
      <c r="T133" s="22">
        <v>5253057</v>
      </c>
      <c r="U133" s="22">
        <v>1243575</v>
      </c>
      <c r="V133" s="22">
        <v>0</v>
      </c>
      <c r="W133" s="22">
        <v>821889</v>
      </c>
      <c r="X133" s="22">
        <v>295168</v>
      </c>
      <c r="Y133" s="22">
        <v>171515</v>
      </c>
      <c r="Z133" s="22">
        <v>0</v>
      </c>
      <c r="AA133" s="22">
        <v>0</v>
      </c>
      <c r="AB133" s="22">
        <v>0</v>
      </c>
      <c r="AC133" s="22">
        <v>2532147</v>
      </c>
      <c r="AD133" s="22">
        <v>1270644</v>
      </c>
      <c r="AE133" s="22">
        <v>557010</v>
      </c>
      <c r="AF133" s="22">
        <v>0</v>
      </c>
      <c r="AG133" s="22">
        <v>517556</v>
      </c>
      <c r="AH133" s="22">
        <v>249803</v>
      </c>
      <c r="AI133" s="22">
        <v>5127160</v>
      </c>
      <c r="AJ133" s="22">
        <v>0</v>
      </c>
      <c r="AK133" s="22">
        <v>0</v>
      </c>
      <c r="AL133" s="22">
        <v>0</v>
      </c>
    </row>
    <row r="134" spans="1:3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1059023</v>
      </c>
      <c r="F134" s="22">
        <v>0</v>
      </c>
      <c r="G134" s="22">
        <v>923398</v>
      </c>
      <c r="H134" s="22">
        <v>702391</v>
      </c>
      <c r="I134" s="22">
        <v>832932</v>
      </c>
      <c r="J134" s="22">
        <v>0</v>
      </c>
      <c r="K134" s="22">
        <v>0</v>
      </c>
      <c r="L134" s="22">
        <v>0</v>
      </c>
      <c r="M134" s="22">
        <v>3517744</v>
      </c>
      <c r="N134" s="22">
        <v>6097470</v>
      </c>
      <c r="O134" s="22">
        <v>9934</v>
      </c>
      <c r="P134" s="22">
        <v>907129</v>
      </c>
      <c r="Q134" s="22">
        <v>0</v>
      </c>
      <c r="R134" s="22">
        <v>1908108</v>
      </c>
      <c r="S134" s="22">
        <v>142981</v>
      </c>
      <c r="T134" s="22">
        <v>12583366</v>
      </c>
      <c r="U134" s="22">
        <v>1528396</v>
      </c>
      <c r="V134" s="22">
        <v>0</v>
      </c>
      <c r="W134" s="22">
        <v>267544</v>
      </c>
      <c r="X134" s="22">
        <v>251972</v>
      </c>
      <c r="Y134" s="22">
        <v>11468</v>
      </c>
      <c r="Z134" s="22">
        <v>0</v>
      </c>
      <c r="AA134" s="22">
        <v>0</v>
      </c>
      <c r="AB134" s="22">
        <v>0</v>
      </c>
      <c r="AC134" s="22">
        <v>2059380</v>
      </c>
      <c r="AD134" s="22">
        <v>560333</v>
      </c>
      <c r="AE134" s="22">
        <v>273569</v>
      </c>
      <c r="AF134" s="22">
        <v>0</v>
      </c>
      <c r="AG134" s="22">
        <v>124308</v>
      </c>
      <c r="AH134" s="22">
        <v>206184</v>
      </c>
      <c r="AI134" s="22">
        <v>3223774</v>
      </c>
      <c r="AJ134" s="22">
        <v>0</v>
      </c>
      <c r="AK134" s="22">
        <v>0</v>
      </c>
      <c r="AL134" s="22">
        <v>0</v>
      </c>
    </row>
    <row r="135" spans="1:3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962671</v>
      </c>
      <c r="I135" s="22">
        <v>0</v>
      </c>
      <c r="J135" s="22">
        <v>0</v>
      </c>
      <c r="K135" s="22">
        <v>0</v>
      </c>
      <c r="L135" s="22">
        <v>0</v>
      </c>
      <c r="M135" s="22">
        <v>962671</v>
      </c>
      <c r="N135" s="22">
        <v>0</v>
      </c>
      <c r="O135" s="22">
        <v>77196</v>
      </c>
      <c r="P135" s="22">
        <v>52500</v>
      </c>
      <c r="Q135" s="22">
        <v>0</v>
      </c>
      <c r="R135" s="22">
        <v>0</v>
      </c>
      <c r="S135" s="22">
        <v>0</v>
      </c>
      <c r="T135" s="22">
        <v>1092367</v>
      </c>
      <c r="U135" s="22">
        <v>149338</v>
      </c>
      <c r="V135" s="22">
        <v>0</v>
      </c>
      <c r="W135" s="22">
        <v>75591</v>
      </c>
      <c r="X135" s="22">
        <v>81702</v>
      </c>
      <c r="Y135" s="22">
        <v>0</v>
      </c>
      <c r="Z135" s="22">
        <v>0</v>
      </c>
      <c r="AA135" s="22">
        <v>0</v>
      </c>
      <c r="AB135" s="22">
        <v>0</v>
      </c>
      <c r="AC135" s="22">
        <v>306631</v>
      </c>
      <c r="AD135" s="22">
        <v>103113</v>
      </c>
      <c r="AE135" s="22">
        <v>68816</v>
      </c>
      <c r="AF135" s="22">
        <v>0</v>
      </c>
      <c r="AG135" s="22">
        <v>29723</v>
      </c>
      <c r="AH135" s="22">
        <v>14640</v>
      </c>
      <c r="AI135" s="22">
        <v>522923</v>
      </c>
      <c r="AJ135" s="22">
        <v>0</v>
      </c>
      <c r="AK135" s="22">
        <v>0</v>
      </c>
      <c r="AL135" s="22">
        <v>0</v>
      </c>
    </row>
    <row r="136" spans="1:3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69473</v>
      </c>
      <c r="H136" s="22">
        <v>307436</v>
      </c>
      <c r="I136" s="22">
        <v>0</v>
      </c>
      <c r="J136" s="22">
        <v>0</v>
      </c>
      <c r="K136" s="22">
        <v>0</v>
      </c>
      <c r="L136" s="22">
        <v>0</v>
      </c>
      <c r="M136" s="22">
        <v>376909</v>
      </c>
      <c r="N136" s="22">
        <v>2750</v>
      </c>
      <c r="O136" s="22">
        <v>0</v>
      </c>
      <c r="P136" s="22">
        <v>14197</v>
      </c>
      <c r="Q136" s="22">
        <v>0</v>
      </c>
      <c r="R136" s="22">
        <v>0</v>
      </c>
      <c r="S136" s="22">
        <v>0</v>
      </c>
      <c r="T136" s="22">
        <v>393856</v>
      </c>
      <c r="U136" s="22">
        <v>223364</v>
      </c>
      <c r="V136" s="22">
        <v>0</v>
      </c>
      <c r="W136" s="22">
        <v>54297</v>
      </c>
      <c r="X136" s="22">
        <v>61651</v>
      </c>
      <c r="Y136" s="22">
        <v>729</v>
      </c>
      <c r="Z136" s="22">
        <v>0</v>
      </c>
      <c r="AA136" s="22">
        <v>0</v>
      </c>
      <c r="AB136" s="22">
        <v>5616</v>
      </c>
      <c r="AC136" s="22">
        <v>345657</v>
      </c>
      <c r="AD136" s="22">
        <v>23318</v>
      </c>
      <c r="AE136" s="22">
        <v>48305</v>
      </c>
      <c r="AF136" s="22">
        <v>0</v>
      </c>
      <c r="AG136" s="22">
        <v>12895</v>
      </c>
      <c r="AH136" s="22">
        <v>13417</v>
      </c>
      <c r="AI136" s="22">
        <v>443592</v>
      </c>
      <c r="AJ136" s="22">
        <v>0</v>
      </c>
      <c r="AK136" s="22">
        <v>0</v>
      </c>
      <c r="AL136" s="22">
        <v>0</v>
      </c>
    </row>
    <row r="137" spans="1:3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1698614</v>
      </c>
      <c r="F137" s="22">
        <v>0</v>
      </c>
      <c r="G137" s="22">
        <v>751875</v>
      </c>
      <c r="H137" s="22">
        <v>652729</v>
      </c>
      <c r="I137" s="22">
        <v>0</v>
      </c>
      <c r="J137" s="22">
        <v>0</v>
      </c>
      <c r="K137" s="22">
        <v>0</v>
      </c>
      <c r="L137" s="22">
        <v>0</v>
      </c>
      <c r="M137" s="22">
        <v>3103218</v>
      </c>
      <c r="N137" s="22">
        <v>0</v>
      </c>
      <c r="O137" s="22">
        <v>0</v>
      </c>
      <c r="P137" s="22">
        <v>11857</v>
      </c>
      <c r="Q137" s="22">
        <v>0</v>
      </c>
      <c r="R137" s="22">
        <v>0</v>
      </c>
      <c r="S137" s="22">
        <v>139216</v>
      </c>
      <c r="T137" s="22">
        <v>3254291</v>
      </c>
      <c r="U137" s="22">
        <v>341712</v>
      </c>
      <c r="V137" s="22">
        <v>0</v>
      </c>
      <c r="W137" s="22">
        <v>190747</v>
      </c>
      <c r="X137" s="22">
        <v>173747</v>
      </c>
      <c r="Y137" s="22">
        <v>0</v>
      </c>
      <c r="Z137" s="22">
        <v>0</v>
      </c>
      <c r="AA137" s="22">
        <v>0</v>
      </c>
      <c r="AB137" s="22">
        <v>0</v>
      </c>
      <c r="AC137" s="22">
        <v>706206</v>
      </c>
      <c r="AD137" s="22">
        <v>109949</v>
      </c>
      <c r="AE137" s="22">
        <v>90220</v>
      </c>
      <c r="AF137" s="22">
        <v>0</v>
      </c>
      <c r="AG137" s="22">
        <v>0</v>
      </c>
      <c r="AH137" s="22">
        <v>27068</v>
      </c>
      <c r="AI137" s="22">
        <v>933443</v>
      </c>
      <c r="AJ137" s="22">
        <v>0</v>
      </c>
      <c r="AK137" s="22">
        <v>0</v>
      </c>
      <c r="AL137" s="22">
        <v>0</v>
      </c>
    </row>
    <row r="138" spans="1:3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102616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102616</v>
      </c>
      <c r="N138" s="22">
        <v>0</v>
      </c>
      <c r="O138" s="22">
        <v>22674</v>
      </c>
      <c r="P138" s="22">
        <v>11000</v>
      </c>
      <c r="Q138" s="22">
        <v>0</v>
      </c>
      <c r="R138" s="22">
        <v>8495</v>
      </c>
      <c r="S138" s="22">
        <v>90133</v>
      </c>
      <c r="T138" s="22">
        <v>234918</v>
      </c>
      <c r="U138" s="22">
        <v>123635</v>
      </c>
      <c r="V138" s="22">
        <v>0</v>
      </c>
      <c r="W138" s="22">
        <v>160160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283795</v>
      </c>
      <c r="AD138" s="22">
        <v>74201</v>
      </c>
      <c r="AE138" s="22">
        <v>54200</v>
      </c>
      <c r="AF138" s="22">
        <v>0</v>
      </c>
      <c r="AG138" s="22">
        <v>40715</v>
      </c>
      <c r="AH138" s="22">
        <v>38150</v>
      </c>
      <c r="AI138" s="22">
        <v>491061</v>
      </c>
      <c r="AJ138" s="22">
        <v>0</v>
      </c>
      <c r="AK138" s="22">
        <v>0</v>
      </c>
      <c r="AL138" s="22">
        <v>0</v>
      </c>
    </row>
    <row r="139" spans="1:3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1172021</v>
      </c>
      <c r="F139" s="22">
        <v>0</v>
      </c>
      <c r="G139" s="22">
        <v>22487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1194508</v>
      </c>
      <c r="N139" s="22">
        <v>3311</v>
      </c>
      <c r="O139" s="22">
        <v>278060</v>
      </c>
      <c r="P139" s="22">
        <v>204016</v>
      </c>
      <c r="Q139" s="22">
        <v>144843</v>
      </c>
      <c r="R139" s="22">
        <v>0</v>
      </c>
      <c r="S139" s="22">
        <v>17650</v>
      </c>
      <c r="T139" s="22">
        <v>1842388</v>
      </c>
      <c r="U139" s="22">
        <v>248962</v>
      </c>
      <c r="V139" s="22">
        <v>0</v>
      </c>
      <c r="W139" s="22">
        <v>67935</v>
      </c>
      <c r="X139" s="22">
        <v>77049</v>
      </c>
      <c r="Y139" s="22">
        <v>99170</v>
      </c>
      <c r="Z139" s="22">
        <v>0</v>
      </c>
      <c r="AA139" s="22">
        <v>0</v>
      </c>
      <c r="AB139" s="22">
        <v>0</v>
      </c>
      <c r="AC139" s="22">
        <v>493116</v>
      </c>
      <c r="AD139" s="22">
        <v>227416</v>
      </c>
      <c r="AE139" s="22">
        <v>131011</v>
      </c>
      <c r="AF139" s="22">
        <v>0</v>
      </c>
      <c r="AG139" s="22">
        <v>0</v>
      </c>
      <c r="AH139" s="22">
        <v>33702</v>
      </c>
      <c r="AI139" s="22">
        <v>885245</v>
      </c>
      <c r="AJ139" s="22">
        <v>0</v>
      </c>
      <c r="AK139" s="22">
        <v>0</v>
      </c>
      <c r="AL139" s="22">
        <v>0</v>
      </c>
    </row>
    <row r="140" spans="1:3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506092</v>
      </c>
      <c r="O140" s="22">
        <v>0</v>
      </c>
      <c r="P140" s="22">
        <v>120247</v>
      </c>
      <c r="Q140" s="22">
        <v>0</v>
      </c>
      <c r="R140" s="22">
        <v>0</v>
      </c>
      <c r="S140" s="22">
        <v>0</v>
      </c>
      <c r="T140" s="22">
        <v>626339</v>
      </c>
      <c r="U140" s="22">
        <v>256716</v>
      </c>
      <c r="V140" s="22">
        <v>0</v>
      </c>
      <c r="W140" s="22">
        <v>61000</v>
      </c>
      <c r="X140" s="22">
        <v>60686</v>
      </c>
      <c r="Y140" s="22">
        <v>6049</v>
      </c>
      <c r="Z140" s="22">
        <v>0</v>
      </c>
      <c r="AA140" s="22">
        <v>0</v>
      </c>
      <c r="AB140" s="22">
        <v>15047</v>
      </c>
      <c r="AC140" s="22">
        <v>399498</v>
      </c>
      <c r="AD140" s="22">
        <v>470917</v>
      </c>
      <c r="AE140" s="22">
        <v>130298</v>
      </c>
      <c r="AF140" s="22">
        <v>0</v>
      </c>
      <c r="AG140" s="22">
        <v>51688</v>
      </c>
      <c r="AH140" s="22">
        <v>47724</v>
      </c>
      <c r="AI140" s="22">
        <v>1100125</v>
      </c>
      <c r="AJ140" s="22">
        <v>0</v>
      </c>
      <c r="AK140" s="22">
        <v>0</v>
      </c>
      <c r="AL140" s="22">
        <v>0</v>
      </c>
    </row>
    <row r="141" spans="1:3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51881</v>
      </c>
      <c r="F141" s="22">
        <v>0</v>
      </c>
      <c r="G141" s="22">
        <v>35907</v>
      </c>
      <c r="H141" s="22">
        <v>12880</v>
      </c>
      <c r="I141" s="22">
        <v>14522</v>
      </c>
      <c r="J141" s="22">
        <v>0</v>
      </c>
      <c r="K141" s="22">
        <v>0</v>
      </c>
      <c r="L141" s="22">
        <v>0</v>
      </c>
      <c r="M141" s="22">
        <v>115190</v>
      </c>
      <c r="N141" s="22">
        <v>0</v>
      </c>
      <c r="O141" s="22">
        <v>0</v>
      </c>
      <c r="P141" s="22">
        <v>205684</v>
      </c>
      <c r="Q141" s="22">
        <v>0</v>
      </c>
      <c r="R141" s="22">
        <v>88455</v>
      </c>
      <c r="S141" s="22">
        <v>0</v>
      </c>
      <c r="T141" s="22">
        <v>409329</v>
      </c>
      <c r="U141" s="22">
        <v>437739</v>
      </c>
      <c r="V141" s="22">
        <v>0</v>
      </c>
      <c r="W141" s="22">
        <v>260858</v>
      </c>
      <c r="X141" s="22">
        <v>64946</v>
      </c>
      <c r="Y141" s="22">
        <v>18378</v>
      </c>
      <c r="Z141" s="22">
        <v>0</v>
      </c>
      <c r="AA141" s="22">
        <v>0</v>
      </c>
      <c r="AB141" s="22">
        <v>0</v>
      </c>
      <c r="AC141" s="22">
        <v>781921</v>
      </c>
      <c r="AD141" s="22">
        <v>204221</v>
      </c>
      <c r="AE141" s="22">
        <v>104127</v>
      </c>
      <c r="AF141" s="22">
        <v>0</v>
      </c>
      <c r="AG141" s="22">
        <v>6350</v>
      </c>
      <c r="AH141" s="22">
        <v>40958</v>
      </c>
      <c r="AI141" s="22">
        <v>1137577</v>
      </c>
      <c r="AJ141" s="22">
        <v>0</v>
      </c>
      <c r="AK141" s="22">
        <v>0</v>
      </c>
      <c r="AL141" s="22">
        <v>0</v>
      </c>
    </row>
    <row r="142" spans="1:3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1025594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1025594</v>
      </c>
      <c r="N142" s="22">
        <v>0</v>
      </c>
      <c r="O142" s="22">
        <v>13432</v>
      </c>
      <c r="P142" s="22">
        <v>11750</v>
      </c>
      <c r="Q142" s="22">
        <v>0</v>
      </c>
      <c r="R142" s="22">
        <v>0</v>
      </c>
      <c r="S142" s="22">
        <v>0</v>
      </c>
      <c r="T142" s="22">
        <v>1050776</v>
      </c>
      <c r="U142" s="22">
        <v>133518</v>
      </c>
      <c r="V142" s="22">
        <v>0</v>
      </c>
      <c r="W142" s="22">
        <v>60758</v>
      </c>
      <c r="X142" s="22">
        <v>16994</v>
      </c>
      <c r="Y142" s="22">
        <v>0</v>
      </c>
      <c r="Z142" s="22">
        <v>0</v>
      </c>
      <c r="AA142" s="22">
        <v>0</v>
      </c>
      <c r="AB142" s="22">
        <v>0</v>
      </c>
      <c r="AC142" s="22">
        <v>211270</v>
      </c>
      <c r="AD142" s="22">
        <v>49170</v>
      </c>
      <c r="AE142" s="22">
        <v>69236</v>
      </c>
      <c r="AF142" s="22">
        <v>0</v>
      </c>
      <c r="AG142" s="22">
        <v>9452</v>
      </c>
      <c r="AH142" s="22">
        <v>1760</v>
      </c>
      <c r="AI142" s="22">
        <v>340888</v>
      </c>
      <c r="AJ142" s="22">
        <v>0</v>
      </c>
      <c r="AK142" s="22">
        <v>0</v>
      </c>
      <c r="AL142" s="22">
        <v>0</v>
      </c>
    </row>
    <row r="143" spans="1:3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160218</v>
      </c>
      <c r="F143" s="22">
        <v>0</v>
      </c>
      <c r="G143" s="22">
        <v>750986</v>
      </c>
      <c r="H143" s="22">
        <v>12449</v>
      </c>
      <c r="I143" s="22">
        <v>0</v>
      </c>
      <c r="J143" s="22">
        <v>0</v>
      </c>
      <c r="K143" s="22">
        <v>0</v>
      </c>
      <c r="L143" s="22">
        <v>0</v>
      </c>
      <c r="M143" s="22">
        <v>923653</v>
      </c>
      <c r="N143" s="22">
        <v>0</v>
      </c>
      <c r="O143" s="22">
        <v>0</v>
      </c>
      <c r="P143" s="22">
        <v>90000</v>
      </c>
      <c r="Q143" s="22">
        <v>0</v>
      </c>
      <c r="R143" s="22">
        <v>13028</v>
      </c>
      <c r="S143" s="22">
        <v>0</v>
      </c>
      <c r="T143" s="22">
        <v>1026681</v>
      </c>
      <c r="U143" s="22">
        <v>94737</v>
      </c>
      <c r="V143" s="22">
        <v>0</v>
      </c>
      <c r="W143" s="22">
        <v>209753</v>
      </c>
      <c r="X143" s="22">
        <v>121681</v>
      </c>
      <c r="Y143" s="22">
        <v>0</v>
      </c>
      <c r="Z143" s="22">
        <v>0</v>
      </c>
      <c r="AA143" s="22">
        <v>0</v>
      </c>
      <c r="AB143" s="22">
        <v>0</v>
      </c>
      <c r="AC143" s="22">
        <v>426171</v>
      </c>
      <c r="AD143" s="22">
        <v>75166</v>
      </c>
      <c r="AE143" s="22">
        <v>34330</v>
      </c>
      <c r="AF143" s="22">
        <v>0</v>
      </c>
      <c r="AG143" s="22">
        <v>20210</v>
      </c>
      <c r="AH143" s="22">
        <v>79075</v>
      </c>
      <c r="AI143" s="22">
        <v>634952</v>
      </c>
      <c r="AJ143" s="22">
        <v>0</v>
      </c>
      <c r="AK143" s="22">
        <v>0</v>
      </c>
      <c r="AL143" s="22">
        <v>0</v>
      </c>
    </row>
    <row r="144" spans="1:3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265464</v>
      </c>
      <c r="F144" s="22">
        <v>0</v>
      </c>
      <c r="G144" s="22">
        <v>62545</v>
      </c>
      <c r="H144" s="22">
        <v>30473</v>
      </c>
      <c r="I144" s="22">
        <v>0</v>
      </c>
      <c r="J144" s="22">
        <v>0</v>
      </c>
      <c r="K144" s="22">
        <v>0</v>
      </c>
      <c r="L144" s="22">
        <v>0</v>
      </c>
      <c r="M144" s="22">
        <v>358482</v>
      </c>
      <c r="N144" s="22">
        <v>63796</v>
      </c>
      <c r="O144" s="22">
        <v>393876</v>
      </c>
      <c r="P144" s="22">
        <v>589394</v>
      </c>
      <c r="Q144" s="22">
        <v>0</v>
      </c>
      <c r="R144" s="22">
        <v>1883464</v>
      </c>
      <c r="S144" s="22">
        <v>57723</v>
      </c>
      <c r="T144" s="22">
        <v>3346735</v>
      </c>
      <c r="U144" s="22">
        <v>280940</v>
      </c>
      <c r="V144" s="22">
        <v>0</v>
      </c>
      <c r="W144" s="22">
        <v>56556</v>
      </c>
      <c r="X144" s="22">
        <v>101809</v>
      </c>
      <c r="Y144" s="22">
        <v>14668</v>
      </c>
      <c r="Z144" s="22">
        <v>0</v>
      </c>
      <c r="AA144" s="22">
        <v>0</v>
      </c>
      <c r="AB144" s="22">
        <v>0</v>
      </c>
      <c r="AC144" s="22">
        <v>453973</v>
      </c>
      <c r="AD144" s="22">
        <v>215059</v>
      </c>
      <c r="AE144" s="22">
        <v>279023</v>
      </c>
      <c r="AF144" s="22">
        <v>0</v>
      </c>
      <c r="AG144" s="22">
        <v>190134</v>
      </c>
      <c r="AH144" s="22">
        <v>34591</v>
      </c>
      <c r="AI144" s="22">
        <v>1172780</v>
      </c>
      <c r="AJ144" s="22">
        <v>0</v>
      </c>
      <c r="AK144" s="22">
        <v>0</v>
      </c>
      <c r="AL144" s="22">
        <v>0</v>
      </c>
    </row>
    <row r="145" spans="1:3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1140404</v>
      </c>
      <c r="F145" s="22">
        <v>0</v>
      </c>
      <c r="G145" s="22">
        <v>0</v>
      </c>
      <c r="H145" s="22">
        <v>214092</v>
      </c>
      <c r="I145" s="22">
        <v>0</v>
      </c>
      <c r="J145" s="22">
        <v>0</v>
      </c>
      <c r="K145" s="22">
        <v>0</v>
      </c>
      <c r="L145" s="22">
        <v>0</v>
      </c>
      <c r="M145" s="22">
        <v>1354496</v>
      </c>
      <c r="N145" s="22">
        <v>718956</v>
      </c>
      <c r="O145" s="22">
        <v>0</v>
      </c>
      <c r="P145" s="22">
        <v>605627</v>
      </c>
      <c r="Q145" s="22">
        <v>0</v>
      </c>
      <c r="R145" s="22">
        <v>523025</v>
      </c>
      <c r="S145" s="22">
        <v>1273214</v>
      </c>
      <c r="T145" s="22">
        <v>4475318</v>
      </c>
      <c r="U145" s="22">
        <v>3057412</v>
      </c>
      <c r="V145" s="22">
        <v>0</v>
      </c>
      <c r="W145" s="22">
        <v>505044</v>
      </c>
      <c r="X145" s="22">
        <v>479446</v>
      </c>
      <c r="Y145" s="22">
        <v>550314</v>
      </c>
      <c r="Z145" s="22">
        <v>0</v>
      </c>
      <c r="AA145" s="22">
        <v>0</v>
      </c>
      <c r="AB145" s="22">
        <v>0</v>
      </c>
      <c r="AC145" s="22">
        <v>4592216</v>
      </c>
      <c r="AD145" s="22">
        <v>1102933</v>
      </c>
      <c r="AE145" s="22">
        <v>402630</v>
      </c>
      <c r="AF145" s="22">
        <v>0</v>
      </c>
      <c r="AG145" s="22">
        <v>628416</v>
      </c>
      <c r="AH145" s="22">
        <v>232528</v>
      </c>
      <c r="AI145" s="22">
        <v>6958723</v>
      </c>
      <c r="AJ145" s="22">
        <v>0</v>
      </c>
      <c r="AK145" s="22">
        <v>0</v>
      </c>
      <c r="AL145" s="22">
        <v>0</v>
      </c>
    </row>
    <row r="146" spans="1:3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197634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197634</v>
      </c>
      <c r="N146" s="22">
        <v>22392</v>
      </c>
      <c r="O146" s="22">
        <v>0</v>
      </c>
      <c r="P146" s="22">
        <v>0</v>
      </c>
      <c r="Q146" s="22">
        <v>0</v>
      </c>
      <c r="R146" s="22">
        <v>0</v>
      </c>
      <c r="S146" s="22">
        <v>96000</v>
      </c>
      <c r="T146" s="22">
        <v>316026</v>
      </c>
      <c r="U146" s="22">
        <v>335129</v>
      </c>
      <c r="V146" s="22">
        <v>0</v>
      </c>
      <c r="W146" s="22">
        <v>47640</v>
      </c>
      <c r="X146" s="22">
        <v>63215</v>
      </c>
      <c r="Y146" s="22">
        <v>27904</v>
      </c>
      <c r="Z146" s="22">
        <v>0</v>
      </c>
      <c r="AA146" s="22">
        <v>0</v>
      </c>
      <c r="AB146" s="22">
        <v>0</v>
      </c>
      <c r="AC146" s="22">
        <v>473888</v>
      </c>
      <c r="AD146" s="22">
        <v>26749</v>
      </c>
      <c r="AE146" s="22">
        <v>63147</v>
      </c>
      <c r="AF146" s="22">
        <v>0</v>
      </c>
      <c r="AG146" s="22">
        <v>24924</v>
      </c>
      <c r="AH146" s="22">
        <v>11438</v>
      </c>
      <c r="AI146" s="22">
        <v>600146</v>
      </c>
      <c r="AJ146" s="22">
        <v>0</v>
      </c>
      <c r="AK146" s="22">
        <v>0</v>
      </c>
      <c r="AL146" s="22">
        <v>0</v>
      </c>
    </row>
    <row r="147" spans="1:3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50000</v>
      </c>
      <c r="F147" s="22">
        <v>0</v>
      </c>
      <c r="G147" s="22">
        <v>198257</v>
      </c>
      <c r="H147" s="22">
        <v>117624</v>
      </c>
      <c r="I147" s="22">
        <v>0</v>
      </c>
      <c r="J147" s="22">
        <v>0</v>
      </c>
      <c r="K147" s="22">
        <v>0</v>
      </c>
      <c r="L147" s="22">
        <v>0</v>
      </c>
      <c r="M147" s="22">
        <v>365881</v>
      </c>
      <c r="N147" s="22">
        <v>0</v>
      </c>
      <c r="O147" s="22">
        <v>374220</v>
      </c>
      <c r="P147" s="22">
        <v>70691</v>
      </c>
      <c r="Q147" s="22">
        <v>701</v>
      </c>
      <c r="R147" s="22">
        <v>14784</v>
      </c>
      <c r="S147" s="22">
        <v>75399</v>
      </c>
      <c r="T147" s="22">
        <v>901676</v>
      </c>
      <c r="U147" s="22">
        <v>275719</v>
      </c>
      <c r="V147" s="22">
        <v>0</v>
      </c>
      <c r="W147" s="22">
        <v>310059</v>
      </c>
      <c r="X147" s="22">
        <v>386418</v>
      </c>
      <c r="Y147" s="22">
        <v>0</v>
      </c>
      <c r="Z147" s="22">
        <v>0</v>
      </c>
      <c r="AA147" s="22">
        <v>0</v>
      </c>
      <c r="AB147" s="22">
        <v>0</v>
      </c>
      <c r="AC147" s="22">
        <v>972196</v>
      </c>
      <c r="AD147" s="22">
        <v>165861</v>
      </c>
      <c r="AE147" s="22">
        <v>171532</v>
      </c>
      <c r="AF147" s="22">
        <v>0</v>
      </c>
      <c r="AG147" s="22">
        <v>41481</v>
      </c>
      <c r="AH147" s="22">
        <v>62858</v>
      </c>
      <c r="AI147" s="22">
        <v>1413928</v>
      </c>
      <c r="AJ147" s="22">
        <v>0</v>
      </c>
      <c r="AK147" s="22">
        <v>0</v>
      </c>
      <c r="AL147" s="22">
        <v>0</v>
      </c>
    </row>
    <row r="148" spans="1:3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114921</v>
      </c>
      <c r="F148" s="22">
        <v>0</v>
      </c>
      <c r="G148" s="22">
        <v>0</v>
      </c>
      <c r="H148" s="22">
        <v>22480</v>
      </c>
      <c r="I148" s="22">
        <v>0</v>
      </c>
      <c r="J148" s="22">
        <v>0</v>
      </c>
      <c r="K148" s="22">
        <v>0</v>
      </c>
      <c r="L148" s="22">
        <v>0</v>
      </c>
      <c r="M148" s="22">
        <v>137401</v>
      </c>
      <c r="N148" s="22">
        <v>69130</v>
      </c>
      <c r="O148" s="22">
        <v>0</v>
      </c>
      <c r="P148" s="22">
        <v>0</v>
      </c>
      <c r="Q148" s="22">
        <v>0</v>
      </c>
      <c r="R148" s="22">
        <v>146462</v>
      </c>
      <c r="S148" s="22">
        <v>164686</v>
      </c>
      <c r="T148" s="22">
        <v>517679</v>
      </c>
      <c r="U148" s="22">
        <v>134912</v>
      </c>
      <c r="V148" s="22">
        <v>0</v>
      </c>
      <c r="W148" s="22">
        <v>176696</v>
      </c>
      <c r="X148" s="22">
        <v>60833</v>
      </c>
      <c r="Y148" s="22">
        <v>710</v>
      </c>
      <c r="Z148" s="22">
        <v>0</v>
      </c>
      <c r="AA148" s="22">
        <v>0</v>
      </c>
      <c r="AB148" s="22">
        <v>0</v>
      </c>
      <c r="AC148" s="22">
        <v>373151</v>
      </c>
      <c r="AD148" s="22">
        <v>46600</v>
      </c>
      <c r="AE148" s="22">
        <v>499</v>
      </c>
      <c r="AF148" s="22">
        <v>0</v>
      </c>
      <c r="AG148" s="22">
        <v>36755</v>
      </c>
      <c r="AH148" s="22">
        <v>55088</v>
      </c>
      <c r="AI148" s="22">
        <v>512093</v>
      </c>
      <c r="AJ148" s="22">
        <v>0</v>
      </c>
      <c r="AK148" s="22">
        <v>0</v>
      </c>
      <c r="AL148" s="22">
        <v>0</v>
      </c>
    </row>
    <row r="149" spans="1:3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25944</v>
      </c>
      <c r="F149" s="22">
        <v>0</v>
      </c>
      <c r="G149" s="22">
        <v>0</v>
      </c>
      <c r="H149" s="22">
        <v>0</v>
      </c>
      <c r="I149" s="22">
        <v>841</v>
      </c>
      <c r="J149" s="22">
        <v>0</v>
      </c>
      <c r="K149" s="22">
        <v>0</v>
      </c>
      <c r="L149" s="22">
        <v>0</v>
      </c>
      <c r="M149" s="22">
        <v>26785</v>
      </c>
      <c r="N149" s="22">
        <v>9513500</v>
      </c>
      <c r="O149" s="22">
        <v>227961</v>
      </c>
      <c r="P149" s="22">
        <v>2583964</v>
      </c>
      <c r="Q149" s="22">
        <v>0</v>
      </c>
      <c r="R149" s="22">
        <v>1191716</v>
      </c>
      <c r="S149" s="22">
        <v>1613986</v>
      </c>
      <c r="T149" s="22">
        <v>15157912</v>
      </c>
      <c r="U149" s="22">
        <v>3018846</v>
      </c>
      <c r="V149" s="22">
        <v>0</v>
      </c>
      <c r="W149" s="22">
        <v>885910</v>
      </c>
      <c r="X149" s="22">
        <v>1263420</v>
      </c>
      <c r="Y149" s="22">
        <v>860517</v>
      </c>
      <c r="Z149" s="22">
        <v>0</v>
      </c>
      <c r="AA149" s="22">
        <v>0</v>
      </c>
      <c r="AB149" s="22">
        <v>0</v>
      </c>
      <c r="AC149" s="22">
        <v>6028693</v>
      </c>
      <c r="AD149" s="22">
        <v>2868066</v>
      </c>
      <c r="AE149" s="22">
        <v>1672100</v>
      </c>
      <c r="AF149" s="22">
        <v>0</v>
      </c>
      <c r="AG149" s="22">
        <v>1265757</v>
      </c>
      <c r="AH149" s="22">
        <v>534161</v>
      </c>
      <c r="AI149" s="22">
        <v>12368777</v>
      </c>
      <c r="AJ149" s="22">
        <v>0</v>
      </c>
      <c r="AK149" s="22">
        <v>0</v>
      </c>
      <c r="AL149" s="22">
        <v>0</v>
      </c>
    </row>
    <row r="150" spans="1:3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2116495</v>
      </c>
      <c r="F150" s="22">
        <v>0</v>
      </c>
      <c r="G150" s="22">
        <v>419899</v>
      </c>
      <c r="H150" s="22">
        <v>648417</v>
      </c>
      <c r="I150" s="22">
        <v>93332</v>
      </c>
      <c r="J150" s="22">
        <v>0</v>
      </c>
      <c r="K150" s="22">
        <v>0</v>
      </c>
      <c r="L150" s="22">
        <v>0</v>
      </c>
      <c r="M150" s="22">
        <v>3278143</v>
      </c>
      <c r="N150" s="22">
        <v>0</v>
      </c>
      <c r="O150" s="22">
        <v>110205</v>
      </c>
      <c r="P150" s="22">
        <v>236043</v>
      </c>
      <c r="Q150" s="22">
        <v>0</v>
      </c>
      <c r="R150" s="22">
        <v>877864</v>
      </c>
      <c r="S150" s="22">
        <v>110682</v>
      </c>
      <c r="T150" s="22">
        <v>4612937</v>
      </c>
      <c r="U150" s="22">
        <v>1517040</v>
      </c>
      <c r="V150" s="22">
        <v>0</v>
      </c>
      <c r="W150" s="22">
        <v>426914</v>
      </c>
      <c r="X150" s="22">
        <v>328046</v>
      </c>
      <c r="Y150" s="22">
        <v>113399</v>
      </c>
      <c r="Z150" s="22">
        <v>0</v>
      </c>
      <c r="AA150" s="22">
        <v>0</v>
      </c>
      <c r="AB150" s="22">
        <v>0</v>
      </c>
      <c r="AC150" s="22">
        <v>2385399</v>
      </c>
      <c r="AD150" s="22">
        <v>593612</v>
      </c>
      <c r="AE150" s="22">
        <v>387696</v>
      </c>
      <c r="AF150" s="22">
        <v>0</v>
      </c>
      <c r="AG150" s="22">
        <v>646151</v>
      </c>
      <c r="AH150" s="22">
        <v>287231</v>
      </c>
      <c r="AI150" s="22">
        <v>4300089</v>
      </c>
      <c r="AJ150" s="22">
        <v>0</v>
      </c>
      <c r="AK150" s="22">
        <v>0</v>
      </c>
      <c r="AL150" s="22">
        <v>0</v>
      </c>
    </row>
    <row r="151" spans="1:3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35240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35240</v>
      </c>
      <c r="N151" s="22">
        <v>0</v>
      </c>
      <c r="O151" s="22">
        <v>0</v>
      </c>
      <c r="P151" s="22">
        <v>275850</v>
      </c>
      <c r="Q151" s="22">
        <v>0</v>
      </c>
      <c r="R151" s="22">
        <v>0</v>
      </c>
      <c r="S151" s="22">
        <v>0</v>
      </c>
      <c r="T151" s="22">
        <v>311090</v>
      </c>
      <c r="U151" s="22">
        <v>119498</v>
      </c>
      <c r="V151" s="22">
        <v>0</v>
      </c>
      <c r="W151" s="22">
        <v>123900</v>
      </c>
      <c r="X151" s="22">
        <v>75881</v>
      </c>
      <c r="Y151" s="22">
        <v>8948</v>
      </c>
      <c r="Z151" s="22">
        <v>0</v>
      </c>
      <c r="AA151" s="22">
        <v>0</v>
      </c>
      <c r="AB151" s="22">
        <v>0</v>
      </c>
      <c r="AC151" s="22">
        <v>328227</v>
      </c>
      <c r="AD151" s="22">
        <v>27680</v>
      </c>
      <c r="AE151" s="22">
        <v>101596</v>
      </c>
      <c r="AF151" s="22">
        <v>0</v>
      </c>
      <c r="AG151" s="22">
        <v>11072</v>
      </c>
      <c r="AH151" s="22">
        <v>0</v>
      </c>
      <c r="AI151" s="22">
        <v>468575</v>
      </c>
      <c r="AJ151" s="22">
        <v>0</v>
      </c>
      <c r="AK151" s="22">
        <v>0</v>
      </c>
      <c r="AL151" s="22">
        <v>0</v>
      </c>
    </row>
    <row r="152" spans="1:3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388181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388181</v>
      </c>
      <c r="N152" s="22">
        <v>0</v>
      </c>
      <c r="O152" s="22">
        <v>19990</v>
      </c>
      <c r="P152" s="22">
        <v>0</v>
      </c>
      <c r="Q152" s="22">
        <v>35000</v>
      </c>
      <c r="R152" s="22">
        <v>15843</v>
      </c>
      <c r="S152" s="22">
        <v>68468</v>
      </c>
      <c r="T152" s="22">
        <v>527482</v>
      </c>
      <c r="U152" s="22">
        <v>373351</v>
      </c>
      <c r="V152" s="22">
        <v>0</v>
      </c>
      <c r="W152" s="22">
        <v>213750</v>
      </c>
      <c r="X152" s="22">
        <v>50687</v>
      </c>
      <c r="Y152" s="22">
        <v>0</v>
      </c>
      <c r="Z152" s="22">
        <v>0</v>
      </c>
      <c r="AA152" s="22">
        <v>0</v>
      </c>
      <c r="AB152" s="22">
        <v>0</v>
      </c>
      <c r="AC152" s="22">
        <v>637788</v>
      </c>
      <c r="AD152" s="22">
        <v>246512</v>
      </c>
      <c r="AE152" s="22">
        <v>39470</v>
      </c>
      <c r="AF152" s="22">
        <v>0</v>
      </c>
      <c r="AG152" s="22">
        <v>39301</v>
      </c>
      <c r="AH152" s="22">
        <v>13352</v>
      </c>
      <c r="AI152" s="22">
        <v>976423</v>
      </c>
      <c r="AJ152" s="22">
        <v>0</v>
      </c>
      <c r="AK152" s="22">
        <v>0</v>
      </c>
      <c r="AL152" s="22">
        <v>0</v>
      </c>
    </row>
    <row r="153" spans="1:3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4846904</v>
      </c>
      <c r="F153" s="22">
        <v>0</v>
      </c>
      <c r="G153" s="22">
        <v>1474975</v>
      </c>
      <c r="H153" s="22">
        <v>3650402</v>
      </c>
      <c r="I153" s="22">
        <v>0</v>
      </c>
      <c r="J153" s="22">
        <v>0</v>
      </c>
      <c r="K153" s="22">
        <v>19571</v>
      </c>
      <c r="L153" s="22">
        <v>0</v>
      </c>
      <c r="M153" s="22">
        <v>9991852</v>
      </c>
      <c r="N153" s="22">
        <v>-1638553</v>
      </c>
      <c r="O153" s="22">
        <v>380309</v>
      </c>
      <c r="P153" s="22">
        <v>1099799</v>
      </c>
      <c r="Q153" s="22">
        <v>0</v>
      </c>
      <c r="R153" s="22">
        <v>0</v>
      </c>
      <c r="S153" s="22">
        <v>288632</v>
      </c>
      <c r="T153" s="22">
        <v>10122039</v>
      </c>
      <c r="U153" s="22">
        <v>2155275</v>
      </c>
      <c r="V153" s="22">
        <v>0</v>
      </c>
      <c r="W153" s="22">
        <v>1539907</v>
      </c>
      <c r="X153" s="22">
        <v>218417</v>
      </c>
      <c r="Y153" s="22">
        <v>90928</v>
      </c>
      <c r="Z153" s="22">
        <v>0</v>
      </c>
      <c r="AA153" s="22">
        <v>70153</v>
      </c>
      <c r="AB153" s="22">
        <v>0</v>
      </c>
      <c r="AC153" s="22">
        <v>4074680</v>
      </c>
      <c r="AD153" s="22">
        <v>1263753</v>
      </c>
      <c r="AE153" s="22">
        <v>648772</v>
      </c>
      <c r="AF153" s="22">
        <v>0</v>
      </c>
      <c r="AG153" s="22">
        <v>662791</v>
      </c>
      <c r="AH153" s="22">
        <v>379406</v>
      </c>
      <c r="AI153" s="22">
        <v>7029402</v>
      </c>
      <c r="AJ153" s="22">
        <v>0</v>
      </c>
      <c r="AK153" s="22">
        <v>0</v>
      </c>
      <c r="AL153" s="22">
        <v>0</v>
      </c>
    </row>
    <row r="154" spans="1:3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234559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234559</v>
      </c>
      <c r="N154" s="22">
        <v>0</v>
      </c>
      <c r="O154" s="22">
        <v>796016</v>
      </c>
      <c r="P154" s="22">
        <v>136033</v>
      </c>
      <c r="Q154" s="22">
        <v>0</v>
      </c>
      <c r="R154" s="22">
        <v>958546</v>
      </c>
      <c r="S154" s="22">
        <v>59979</v>
      </c>
      <c r="T154" s="22">
        <v>2185133</v>
      </c>
      <c r="U154" s="22">
        <v>685672</v>
      </c>
      <c r="V154" s="22">
        <v>0</v>
      </c>
      <c r="W154" s="22">
        <v>117695</v>
      </c>
      <c r="X154" s="22">
        <v>71266</v>
      </c>
      <c r="Y154" s="22">
        <v>61231</v>
      </c>
      <c r="Z154" s="22">
        <v>0</v>
      </c>
      <c r="AA154" s="22">
        <v>0</v>
      </c>
      <c r="AB154" s="22">
        <v>0</v>
      </c>
      <c r="AC154" s="22">
        <v>935864</v>
      </c>
      <c r="AD154" s="22">
        <v>384873</v>
      </c>
      <c r="AE154" s="22">
        <v>314489</v>
      </c>
      <c r="AF154" s="22">
        <v>0</v>
      </c>
      <c r="AG154" s="22">
        <v>228990</v>
      </c>
      <c r="AH154" s="22">
        <v>238916</v>
      </c>
      <c r="AI154" s="22">
        <v>2103132</v>
      </c>
      <c r="AJ154" s="22">
        <v>0</v>
      </c>
      <c r="AK154" s="22">
        <v>0</v>
      </c>
      <c r="AL154" s="22">
        <v>0</v>
      </c>
    </row>
    <row r="155" spans="1:3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484807</v>
      </c>
      <c r="F155" s="22">
        <v>0</v>
      </c>
      <c r="G155" s="22">
        <v>53711</v>
      </c>
      <c r="H155" s="22">
        <v>0</v>
      </c>
      <c r="I155" s="22">
        <v>62244</v>
      </c>
      <c r="J155" s="22">
        <v>0</v>
      </c>
      <c r="K155" s="22">
        <v>0</v>
      </c>
      <c r="L155" s="22">
        <v>0</v>
      </c>
      <c r="M155" s="22">
        <v>600762</v>
      </c>
      <c r="N155" s="22">
        <v>1060773</v>
      </c>
      <c r="O155" s="22">
        <v>46481</v>
      </c>
      <c r="P155" s="22">
        <v>218396</v>
      </c>
      <c r="Q155" s="22">
        <v>0</v>
      </c>
      <c r="R155" s="22">
        <v>14641</v>
      </c>
      <c r="S155" s="22">
        <v>0</v>
      </c>
      <c r="T155" s="22">
        <v>1941053</v>
      </c>
      <c r="U155" s="22">
        <v>284569</v>
      </c>
      <c r="V155" s="22">
        <v>0</v>
      </c>
      <c r="W155" s="22">
        <v>129176</v>
      </c>
      <c r="X155" s="22">
        <v>48434</v>
      </c>
      <c r="Y155" s="22">
        <v>14128</v>
      </c>
      <c r="Z155" s="22">
        <v>0</v>
      </c>
      <c r="AA155" s="22">
        <v>0</v>
      </c>
      <c r="AB155" s="22">
        <v>0</v>
      </c>
      <c r="AC155" s="22">
        <v>476307</v>
      </c>
      <c r="AD155" s="22">
        <v>394457</v>
      </c>
      <c r="AE155" s="22">
        <v>90351</v>
      </c>
      <c r="AF155" s="22">
        <v>0</v>
      </c>
      <c r="AG155" s="22">
        <v>40681</v>
      </c>
      <c r="AH155" s="22">
        <v>67036</v>
      </c>
      <c r="AI155" s="22">
        <v>1068832</v>
      </c>
      <c r="AJ155" s="22">
        <v>0</v>
      </c>
      <c r="AK155" s="22">
        <v>0</v>
      </c>
      <c r="AL155" s="22">
        <v>0</v>
      </c>
    </row>
    <row r="156" spans="1:3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269040</v>
      </c>
      <c r="F156" s="22">
        <v>0</v>
      </c>
      <c r="G156" s="22">
        <v>767228</v>
      </c>
      <c r="H156" s="22">
        <v>2167902</v>
      </c>
      <c r="I156" s="22">
        <v>96660</v>
      </c>
      <c r="J156" s="22">
        <v>0</v>
      </c>
      <c r="K156" s="22">
        <v>0</v>
      </c>
      <c r="L156" s="22">
        <v>0</v>
      </c>
      <c r="M156" s="22">
        <v>3300830</v>
      </c>
      <c r="N156" s="22">
        <v>0</v>
      </c>
      <c r="O156" s="22">
        <v>168385</v>
      </c>
      <c r="P156" s="22">
        <v>132606</v>
      </c>
      <c r="Q156" s="22">
        <v>0</v>
      </c>
      <c r="R156" s="22">
        <v>119829</v>
      </c>
      <c r="S156" s="22">
        <v>43810</v>
      </c>
      <c r="T156" s="22">
        <v>3765460</v>
      </c>
      <c r="U156" s="22">
        <v>202041</v>
      </c>
      <c r="V156" s="22">
        <v>183847</v>
      </c>
      <c r="W156" s="22">
        <v>330357</v>
      </c>
      <c r="X156" s="22">
        <v>36540</v>
      </c>
      <c r="Y156" s="22">
        <v>0</v>
      </c>
      <c r="Z156" s="22">
        <v>0</v>
      </c>
      <c r="AA156" s="22">
        <v>0</v>
      </c>
      <c r="AB156" s="22">
        <v>0</v>
      </c>
      <c r="AC156" s="22">
        <v>752785</v>
      </c>
      <c r="AD156" s="22">
        <v>488255</v>
      </c>
      <c r="AE156" s="22">
        <v>233734</v>
      </c>
      <c r="AF156" s="22">
        <v>0</v>
      </c>
      <c r="AG156" s="22">
        <v>199660</v>
      </c>
      <c r="AH156" s="22">
        <v>96902</v>
      </c>
      <c r="AI156" s="22">
        <v>1771336</v>
      </c>
      <c r="AJ156" s="22">
        <v>0</v>
      </c>
      <c r="AK156" s="22">
        <v>0</v>
      </c>
      <c r="AL156" s="22">
        <v>0</v>
      </c>
    </row>
    <row r="157" spans="1:3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547582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11246</v>
      </c>
      <c r="L157" s="22">
        <v>0</v>
      </c>
      <c r="M157" s="22">
        <v>558828</v>
      </c>
      <c r="N157" s="22">
        <v>2411922</v>
      </c>
      <c r="O157" s="22">
        <v>156596</v>
      </c>
      <c r="P157" s="22">
        <v>627454</v>
      </c>
      <c r="Q157" s="22">
        <v>0</v>
      </c>
      <c r="R157" s="22">
        <v>0</v>
      </c>
      <c r="S157" s="22">
        <v>144759</v>
      </c>
      <c r="T157" s="22">
        <v>3899559</v>
      </c>
      <c r="U157" s="22">
        <v>876222</v>
      </c>
      <c r="V157" s="22">
        <v>0</v>
      </c>
      <c r="W157" s="22">
        <v>222506</v>
      </c>
      <c r="X157" s="22">
        <v>144136</v>
      </c>
      <c r="Y157" s="22">
        <v>50145</v>
      </c>
      <c r="Z157" s="22">
        <v>0</v>
      </c>
      <c r="AA157" s="22">
        <v>43436</v>
      </c>
      <c r="AB157" s="22">
        <v>0</v>
      </c>
      <c r="AC157" s="22">
        <v>1336445</v>
      </c>
      <c r="AD157" s="22">
        <v>518904</v>
      </c>
      <c r="AE157" s="22">
        <v>597220</v>
      </c>
      <c r="AF157" s="22">
        <v>0</v>
      </c>
      <c r="AG157" s="22">
        <v>0</v>
      </c>
      <c r="AH157" s="22">
        <v>89228</v>
      </c>
      <c r="AI157" s="22">
        <v>2541797</v>
      </c>
      <c r="AJ157" s="22">
        <v>0</v>
      </c>
      <c r="AK157" s="22">
        <v>0</v>
      </c>
      <c r="AL157" s="22">
        <v>0</v>
      </c>
    </row>
    <row r="158" spans="1:3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471587</v>
      </c>
      <c r="F158" s="22">
        <v>0</v>
      </c>
      <c r="G158" s="22">
        <v>0</v>
      </c>
      <c r="H158" s="22">
        <v>2768704</v>
      </c>
      <c r="I158" s="22">
        <v>0</v>
      </c>
      <c r="J158" s="22">
        <v>0</v>
      </c>
      <c r="K158" s="22">
        <v>0</v>
      </c>
      <c r="L158" s="22">
        <v>0</v>
      </c>
      <c r="M158" s="22">
        <v>3240291</v>
      </c>
      <c r="N158" s="22">
        <v>1549671</v>
      </c>
      <c r="O158" s="22">
        <v>35010</v>
      </c>
      <c r="P158" s="22">
        <v>59897</v>
      </c>
      <c r="Q158" s="22">
        <v>0</v>
      </c>
      <c r="R158" s="22">
        <v>9996</v>
      </c>
      <c r="S158" s="22">
        <v>54960</v>
      </c>
      <c r="T158" s="22">
        <v>4949825</v>
      </c>
      <c r="U158" s="22">
        <v>484282</v>
      </c>
      <c r="V158" s="22">
        <v>0</v>
      </c>
      <c r="W158" s="22">
        <v>189442</v>
      </c>
      <c r="X158" s="22">
        <v>138851</v>
      </c>
      <c r="Y158" s="22">
        <v>30626</v>
      </c>
      <c r="Z158" s="22">
        <v>0</v>
      </c>
      <c r="AA158" s="22">
        <v>0</v>
      </c>
      <c r="AB158" s="22">
        <v>0</v>
      </c>
      <c r="AC158" s="22">
        <v>843201</v>
      </c>
      <c r="AD158" s="22">
        <v>373473</v>
      </c>
      <c r="AE158" s="22">
        <v>181771</v>
      </c>
      <c r="AF158" s="22">
        <v>0</v>
      </c>
      <c r="AG158" s="22">
        <v>55564</v>
      </c>
      <c r="AH158" s="22">
        <v>46696</v>
      </c>
      <c r="AI158" s="22">
        <v>1500705</v>
      </c>
      <c r="AJ158" s="22">
        <v>0</v>
      </c>
      <c r="AK158" s="22">
        <v>0</v>
      </c>
      <c r="AL158" s="22">
        <v>0</v>
      </c>
    </row>
    <row r="159" spans="1:3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593998</v>
      </c>
      <c r="L159" s="22">
        <v>134124</v>
      </c>
      <c r="M159" s="22">
        <v>728122</v>
      </c>
      <c r="N159" s="22">
        <v>6500</v>
      </c>
      <c r="O159" s="22">
        <v>0</v>
      </c>
      <c r="P159" s="22">
        <v>42042</v>
      </c>
      <c r="Q159" s="22">
        <v>0</v>
      </c>
      <c r="R159" s="22">
        <v>113046</v>
      </c>
      <c r="S159" s="22">
        <v>0</v>
      </c>
      <c r="T159" s="22">
        <v>889710</v>
      </c>
      <c r="U159" s="22">
        <v>18460</v>
      </c>
      <c r="V159" s="22">
        <v>0</v>
      </c>
      <c r="W159" s="22">
        <v>497778</v>
      </c>
      <c r="X159" s="22">
        <v>34574</v>
      </c>
      <c r="Y159" s="22">
        <v>0</v>
      </c>
      <c r="Z159" s="22">
        <v>0</v>
      </c>
      <c r="AA159" s="22">
        <v>10563</v>
      </c>
      <c r="AB159" s="22">
        <v>18535</v>
      </c>
      <c r="AC159" s="22">
        <v>579910</v>
      </c>
      <c r="AD159" s="22">
        <v>225726</v>
      </c>
      <c r="AE159" s="22">
        <v>133293</v>
      </c>
      <c r="AF159" s="22">
        <v>0</v>
      </c>
      <c r="AG159" s="22">
        <v>319433</v>
      </c>
      <c r="AH159" s="22">
        <v>56806</v>
      </c>
      <c r="AI159" s="22">
        <v>1315168</v>
      </c>
      <c r="AJ159" s="22">
        <v>0</v>
      </c>
      <c r="AK159" s="22">
        <v>0</v>
      </c>
      <c r="AL159" s="22">
        <v>0</v>
      </c>
    </row>
    <row r="160" spans="1:3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143570</v>
      </c>
      <c r="F160" s="22">
        <v>0</v>
      </c>
      <c r="G160" s="22">
        <v>39468</v>
      </c>
      <c r="H160" s="22">
        <v>294550</v>
      </c>
      <c r="I160" s="22">
        <v>64128</v>
      </c>
      <c r="J160" s="22">
        <v>0</v>
      </c>
      <c r="K160" s="22">
        <v>0</v>
      </c>
      <c r="L160" s="22">
        <v>0</v>
      </c>
      <c r="M160" s="22">
        <v>541716</v>
      </c>
      <c r="N160" s="22">
        <v>0</v>
      </c>
      <c r="O160" s="22">
        <v>37167</v>
      </c>
      <c r="P160" s="22">
        <v>256686</v>
      </c>
      <c r="Q160" s="22">
        <v>1211300</v>
      </c>
      <c r="R160" s="22">
        <v>43129</v>
      </c>
      <c r="S160" s="22">
        <v>0</v>
      </c>
      <c r="T160" s="22">
        <v>2089998</v>
      </c>
      <c r="U160" s="22">
        <v>407043</v>
      </c>
      <c r="V160" s="22">
        <v>0</v>
      </c>
      <c r="W160" s="22">
        <v>70829</v>
      </c>
      <c r="X160" s="22">
        <v>55830</v>
      </c>
      <c r="Y160" s="22">
        <v>54643</v>
      </c>
      <c r="Z160" s="22">
        <v>0</v>
      </c>
      <c r="AA160" s="22">
        <v>0</v>
      </c>
      <c r="AB160" s="22">
        <v>0</v>
      </c>
      <c r="AC160" s="22">
        <v>588345</v>
      </c>
      <c r="AD160" s="22">
        <v>302803</v>
      </c>
      <c r="AE160" s="22">
        <v>428405</v>
      </c>
      <c r="AF160" s="22">
        <v>0</v>
      </c>
      <c r="AG160" s="22">
        <v>182593</v>
      </c>
      <c r="AH160" s="22">
        <v>56981</v>
      </c>
      <c r="AI160" s="22">
        <v>1559127</v>
      </c>
      <c r="AJ160" s="22">
        <v>0</v>
      </c>
      <c r="AK160" s="22">
        <v>0</v>
      </c>
      <c r="AL160" s="22">
        <v>0</v>
      </c>
    </row>
    <row r="161" spans="1:3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43865</v>
      </c>
      <c r="I161" s="22">
        <v>0</v>
      </c>
      <c r="J161" s="22">
        <v>0</v>
      </c>
      <c r="K161" s="22">
        <v>0</v>
      </c>
      <c r="L161" s="22">
        <v>0</v>
      </c>
      <c r="M161" s="22">
        <v>43865</v>
      </c>
      <c r="N161" s="22">
        <v>0</v>
      </c>
      <c r="O161" s="22">
        <v>426408</v>
      </c>
      <c r="P161" s="22">
        <v>118586</v>
      </c>
      <c r="Q161" s="22">
        <v>0</v>
      </c>
      <c r="R161" s="22">
        <v>141915</v>
      </c>
      <c r="S161" s="22">
        <v>348318</v>
      </c>
      <c r="T161" s="22">
        <v>1079092</v>
      </c>
      <c r="U161" s="22">
        <v>1506462</v>
      </c>
      <c r="V161" s="22">
        <v>0</v>
      </c>
      <c r="W161" s="22">
        <v>449329</v>
      </c>
      <c r="X161" s="22">
        <v>139078</v>
      </c>
      <c r="Y161" s="22">
        <v>44791</v>
      </c>
      <c r="Z161" s="22">
        <v>0</v>
      </c>
      <c r="AA161" s="22">
        <v>0</v>
      </c>
      <c r="AB161" s="22">
        <v>0</v>
      </c>
      <c r="AC161" s="22">
        <v>2139660</v>
      </c>
      <c r="AD161" s="22">
        <v>660974</v>
      </c>
      <c r="AE161" s="22">
        <v>315917</v>
      </c>
      <c r="AF161" s="22">
        <v>0</v>
      </c>
      <c r="AG161" s="22">
        <v>229813</v>
      </c>
      <c r="AH161" s="22">
        <v>229033</v>
      </c>
      <c r="AI161" s="22">
        <v>3575397</v>
      </c>
      <c r="AJ161" s="22">
        <v>0</v>
      </c>
      <c r="AK161" s="22">
        <v>0</v>
      </c>
      <c r="AL161" s="22">
        <v>0</v>
      </c>
    </row>
    <row r="162" spans="1:3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340138</v>
      </c>
      <c r="F162" s="22">
        <v>0</v>
      </c>
      <c r="G162" s="22">
        <v>0</v>
      </c>
      <c r="H162" s="22">
        <v>160942</v>
      </c>
      <c r="I162" s="22">
        <v>6503</v>
      </c>
      <c r="J162" s="22">
        <v>0</v>
      </c>
      <c r="K162" s="22">
        <v>0</v>
      </c>
      <c r="L162" s="22">
        <v>94630</v>
      </c>
      <c r="M162" s="22">
        <v>602213</v>
      </c>
      <c r="N162" s="22">
        <v>34785</v>
      </c>
      <c r="O162" s="22">
        <v>25354</v>
      </c>
      <c r="P162" s="22">
        <v>86568</v>
      </c>
      <c r="Q162" s="22">
        <v>200</v>
      </c>
      <c r="R162" s="22">
        <v>45000</v>
      </c>
      <c r="S162" s="22">
        <v>246991</v>
      </c>
      <c r="T162" s="22">
        <v>1041111</v>
      </c>
      <c r="U162" s="22">
        <v>578123</v>
      </c>
      <c r="V162" s="22">
        <v>0</v>
      </c>
      <c r="W162" s="22">
        <v>39503</v>
      </c>
      <c r="X162" s="22">
        <v>63757</v>
      </c>
      <c r="Y162" s="22">
        <v>72222</v>
      </c>
      <c r="Z162" s="22">
        <v>0</v>
      </c>
      <c r="AA162" s="22">
        <v>0</v>
      </c>
      <c r="AB162" s="22">
        <v>13984</v>
      </c>
      <c r="AC162" s="22">
        <v>767589</v>
      </c>
      <c r="AD162" s="22">
        <v>391184</v>
      </c>
      <c r="AE162" s="22">
        <v>66073</v>
      </c>
      <c r="AF162" s="22">
        <v>0</v>
      </c>
      <c r="AG162" s="22">
        <v>17862</v>
      </c>
      <c r="AH162" s="22">
        <v>129211</v>
      </c>
      <c r="AI162" s="22">
        <v>1371919</v>
      </c>
      <c r="AJ162" s="22">
        <v>0</v>
      </c>
      <c r="AK162" s="22">
        <v>0</v>
      </c>
      <c r="AL162" s="22">
        <v>0</v>
      </c>
    </row>
    <row r="163" spans="1:3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267415</v>
      </c>
      <c r="F163" s="22">
        <v>0</v>
      </c>
      <c r="G163" s="22">
        <v>351729</v>
      </c>
      <c r="H163" s="22">
        <v>1355818</v>
      </c>
      <c r="I163" s="22">
        <v>0</v>
      </c>
      <c r="J163" s="22">
        <v>0</v>
      </c>
      <c r="K163" s="22">
        <v>0</v>
      </c>
      <c r="L163" s="22">
        <v>0</v>
      </c>
      <c r="M163" s="22">
        <v>1974962</v>
      </c>
      <c r="N163" s="22">
        <v>0</v>
      </c>
      <c r="O163" s="22">
        <v>285881</v>
      </c>
      <c r="P163" s="22">
        <v>134074</v>
      </c>
      <c r="Q163" s="22">
        <v>6219</v>
      </c>
      <c r="R163" s="22">
        <v>0</v>
      </c>
      <c r="S163" s="22">
        <v>239246</v>
      </c>
      <c r="T163" s="22">
        <v>2640382</v>
      </c>
      <c r="U163" s="22">
        <v>572475</v>
      </c>
      <c r="V163" s="22">
        <v>0</v>
      </c>
      <c r="W163" s="22">
        <v>246743</v>
      </c>
      <c r="X163" s="22">
        <v>253211</v>
      </c>
      <c r="Y163" s="22">
        <v>0</v>
      </c>
      <c r="Z163" s="22">
        <v>0</v>
      </c>
      <c r="AA163" s="22">
        <v>0</v>
      </c>
      <c r="AB163" s="22">
        <v>0</v>
      </c>
      <c r="AC163" s="22">
        <v>1072429</v>
      </c>
      <c r="AD163" s="22">
        <v>177697</v>
      </c>
      <c r="AE163" s="22">
        <v>149625</v>
      </c>
      <c r="AF163" s="22">
        <v>0</v>
      </c>
      <c r="AG163" s="22">
        <v>45740</v>
      </c>
      <c r="AH163" s="22">
        <v>29552</v>
      </c>
      <c r="AI163" s="22">
        <v>1475043</v>
      </c>
      <c r="AJ163" s="22">
        <v>0</v>
      </c>
      <c r="AK163" s="22">
        <v>0</v>
      </c>
      <c r="AL163" s="22">
        <v>0</v>
      </c>
    </row>
    <row r="164" spans="1:3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2744438</v>
      </c>
      <c r="F164" s="22">
        <v>0</v>
      </c>
      <c r="G164" s="22">
        <v>3456427</v>
      </c>
      <c r="H164" s="22">
        <v>2215841</v>
      </c>
      <c r="I164" s="22">
        <v>0</v>
      </c>
      <c r="J164" s="22">
        <v>0</v>
      </c>
      <c r="K164" s="22">
        <v>0</v>
      </c>
      <c r="L164" s="22">
        <v>0</v>
      </c>
      <c r="M164" s="22">
        <v>8416706</v>
      </c>
      <c r="N164" s="22">
        <v>0</v>
      </c>
      <c r="O164" s="22">
        <v>176961</v>
      </c>
      <c r="P164" s="22">
        <v>100829</v>
      </c>
      <c r="Q164" s="22">
        <v>0</v>
      </c>
      <c r="R164" s="22">
        <v>118017</v>
      </c>
      <c r="S164" s="22">
        <v>0</v>
      </c>
      <c r="T164" s="22">
        <v>8812513</v>
      </c>
      <c r="U164" s="22">
        <v>1073337</v>
      </c>
      <c r="V164" s="22">
        <v>0</v>
      </c>
      <c r="W164" s="22">
        <v>651181</v>
      </c>
      <c r="X164" s="22">
        <v>305699</v>
      </c>
      <c r="Y164" s="22">
        <v>96785</v>
      </c>
      <c r="Z164" s="22">
        <v>0</v>
      </c>
      <c r="AA164" s="22">
        <v>0</v>
      </c>
      <c r="AB164" s="22">
        <v>0</v>
      </c>
      <c r="AC164" s="22">
        <v>2127002</v>
      </c>
      <c r="AD164" s="22">
        <v>589901</v>
      </c>
      <c r="AE164" s="22">
        <v>398043</v>
      </c>
      <c r="AF164" s="22">
        <v>0</v>
      </c>
      <c r="AG164" s="22">
        <v>267934</v>
      </c>
      <c r="AH164" s="22">
        <v>114171</v>
      </c>
      <c r="AI164" s="22">
        <v>3497051</v>
      </c>
      <c r="AJ164" s="22">
        <v>0</v>
      </c>
      <c r="AK164" s="22">
        <v>0</v>
      </c>
      <c r="AL164" s="22">
        <v>0</v>
      </c>
    </row>
    <row r="165" spans="1:3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35732</v>
      </c>
      <c r="F165" s="22">
        <v>0</v>
      </c>
      <c r="G165" s="22">
        <v>643990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679722</v>
      </c>
      <c r="N165" s="22">
        <v>0</v>
      </c>
      <c r="O165" s="22">
        <v>123786</v>
      </c>
      <c r="P165" s="22">
        <v>400697</v>
      </c>
      <c r="Q165" s="22">
        <v>17630</v>
      </c>
      <c r="R165" s="22">
        <v>0</v>
      </c>
      <c r="S165" s="22">
        <v>0</v>
      </c>
      <c r="T165" s="22">
        <v>1221835</v>
      </c>
      <c r="U165" s="22">
        <v>172292</v>
      </c>
      <c r="V165" s="22">
        <v>0</v>
      </c>
      <c r="W165" s="22">
        <v>94325</v>
      </c>
      <c r="X165" s="22">
        <v>69187</v>
      </c>
      <c r="Y165" s="22">
        <v>5327</v>
      </c>
      <c r="Z165" s="22">
        <v>0</v>
      </c>
      <c r="AA165" s="22">
        <v>0</v>
      </c>
      <c r="AB165" s="22">
        <v>4912</v>
      </c>
      <c r="AC165" s="22">
        <v>346043</v>
      </c>
      <c r="AD165" s="22">
        <v>37770</v>
      </c>
      <c r="AE165" s="22">
        <v>74307</v>
      </c>
      <c r="AF165" s="22">
        <v>0</v>
      </c>
      <c r="AG165" s="22">
        <v>31536</v>
      </c>
      <c r="AH165" s="22">
        <v>13938</v>
      </c>
      <c r="AI165" s="22">
        <v>503594</v>
      </c>
      <c r="AJ165" s="22">
        <v>0</v>
      </c>
      <c r="AK165" s="22">
        <v>0</v>
      </c>
      <c r="AL165" s="22">
        <v>0</v>
      </c>
    </row>
    <row r="166" spans="1:3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4122480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4122480</v>
      </c>
      <c r="N166" s="22">
        <v>0</v>
      </c>
      <c r="O166" s="22">
        <v>507648</v>
      </c>
      <c r="P166" s="22">
        <v>627421</v>
      </c>
      <c r="Q166" s="22">
        <v>297530</v>
      </c>
      <c r="R166" s="22">
        <v>552037</v>
      </c>
      <c r="S166" s="22">
        <v>1</v>
      </c>
      <c r="T166" s="22">
        <v>6107117</v>
      </c>
      <c r="U166" s="22">
        <v>1121194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1121194</v>
      </c>
      <c r="AD166" s="22">
        <v>133022</v>
      </c>
      <c r="AE166" s="22">
        <v>160536</v>
      </c>
      <c r="AF166" s="22">
        <v>0</v>
      </c>
      <c r="AG166" s="22">
        <v>227327</v>
      </c>
      <c r="AH166" s="22">
        <v>81682</v>
      </c>
      <c r="AI166" s="22">
        <v>1723761</v>
      </c>
      <c r="AJ166" s="22">
        <v>0</v>
      </c>
      <c r="AK166" s="22">
        <v>0</v>
      </c>
      <c r="AL166" s="22">
        <v>0</v>
      </c>
    </row>
    <row r="167" spans="1:3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2368617</v>
      </c>
      <c r="F167" s="22">
        <v>0</v>
      </c>
      <c r="G167" s="22">
        <v>19830633</v>
      </c>
      <c r="H167" s="22">
        <v>77584</v>
      </c>
      <c r="I167" s="22">
        <v>0</v>
      </c>
      <c r="J167" s="22">
        <v>0</v>
      </c>
      <c r="K167" s="22">
        <v>0</v>
      </c>
      <c r="L167" s="22">
        <v>0</v>
      </c>
      <c r="M167" s="22">
        <v>22276834</v>
      </c>
      <c r="N167" s="22">
        <v>19746</v>
      </c>
      <c r="O167" s="22">
        <v>303686</v>
      </c>
      <c r="P167" s="22">
        <v>139536</v>
      </c>
      <c r="Q167" s="22">
        <v>0</v>
      </c>
      <c r="R167" s="22">
        <v>1474129</v>
      </c>
      <c r="S167" s="22">
        <v>136360</v>
      </c>
      <c r="T167" s="22">
        <v>24350291</v>
      </c>
      <c r="U167" s="22">
        <v>477735</v>
      </c>
      <c r="V167" s="22">
        <v>0</v>
      </c>
      <c r="W167" s="22">
        <v>1782366</v>
      </c>
      <c r="X167" s="22">
        <v>691374</v>
      </c>
      <c r="Y167" s="22">
        <v>0</v>
      </c>
      <c r="Z167" s="22">
        <v>0</v>
      </c>
      <c r="AA167" s="22">
        <v>0</v>
      </c>
      <c r="AB167" s="22">
        <v>0</v>
      </c>
      <c r="AC167" s="22">
        <v>2951475</v>
      </c>
      <c r="AD167" s="22">
        <v>1170296</v>
      </c>
      <c r="AE167" s="22">
        <v>718699</v>
      </c>
      <c r="AF167" s="22">
        <v>0</v>
      </c>
      <c r="AG167" s="22">
        <v>542386</v>
      </c>
      <c r="AH167" s="22">
        <v>229741</v>
      </c>
      <c r="AI167" s="22">
        <v>5612597</v>
      </c>
      <c r="AJ167" s="22">
        <v>0</v>
      </c>
      <c r="AK167" s="22">
        <v>0</v>
      </c>
      <c r="AL167" s="22">
        <v>0</v>
      </c>
    </row>
    <row r="168" spans="1:3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20490</v>
      </c>
      <c r="F168" s="22">
        <v>0</v>
      </c>
      <c r="G168" s="22">
        <v>13405</v>
      </c>
      <c r="H168" s="22">
        <v>31159</v>
      </c>
      <c r="I168" s="22">
        <v>0</v>
      </c>
      <c r="J168" s="22">
        <v>0</v>
      </c>
      <c r="K168" s="22">
        <v>141370</v>
      </c>
      <c r="L168" s="22">
        <v>0</v>
      </c>
      <c r="M168" s="22">
        <v>206424</v>
      </c>
      <c r="N168" s="22">
        <v>102123</v>
      </c>
      <c r="O168" s="22">
        <v>0</v>
      </c>
      <c r="P168" s="22">
        <v>122330</v>
      </c>
      <c r="Q168" s="22">
        <v>140000</v>
      </c>
      <c r="R168" s="22">
        <v>0</v>
      </c>
      <c r="S168" s="22">
        <v>0</v>
      </c>
      <c r="T168" s="22">
        <v>570877</v>
      </c>
      <c r="U168" s="22">
        <v>157560</v>
      </c>
      <c r="V168" s="22">
        <v>0</v>
      </c>
      <c r="W168" s="22">
        <v>63019</v>
      </c>
      <c r="X168" s="22">
        <v>55972</v>
      </c>
      <c r="Y168" s="22">
        <v>0</v>
      </c>
      <c r="Z168" s="22">
        <v>0</v>
      </c>
      <c r="AA168" s="22">
        <v>14576</v>
      </c>
      <c r="AB168" s="22">
        <v>5261</v>
      </c>
      <c r="AC168" s="22">
        <v>296388</v>
      </c>
      <c r="AD168" s="22">
        <v>19956</v>
      </c>
      <c r="AE168" s="22">
        <v>92749</v>
      </c>
      <c r="AF168" s="22">
        <v>0</v>
      </c>
      <c r="AG168" s="22">
        <v>19405</v>
      </c>
      <c r="AH168" s="22">
        <v>23882</v>
      </c>
      <c r="AI168" s="22">
        <v>452380</v>
      </c>
      <c r="AJ168" s="22">
        <v>0</v>
      </c>
      <c r="AK168" s="22">
        <v>0</v>
      </c>
      <c r="AL168" s="22">
        <v>0</v>
      </c>
    </row>
    <row r="169" spans="1:3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882400</v>
      </c>
      <c r="F169" s="22">
        <v>0</v>
      </c>
      <c r="G169" s="22">
        <v>0</v>
      </c>
      <c r="H169" s="22">
        <v>612592</v>
      </c>
      <c r="I169" s="22">
        <v>0</v>
      </c>
      <c r="J169" s="22">
        <v>0</v>
      </c>
      <c r="K169" s="22">
        <v>0</v>
      </c>
      <c r="L169" s="22">
        <v>0</v>
      </c>
      <c r="M169" s="22">
        <v>1494992</v>
      </c>
      <c r="N169" s="22">
        <v>0</v>
      </c>
      <c r="O169" s="22">
        <v>56298</v>
      </c>
      <c r="P169" s="22">
        <v>13592</v>
      </c>
      <c r="Q169" s="22">
        <v>23082</v>
      </c>
      <c r="R169" s="22">
        <v>0</v>
      </c>
      <c r="S169" s="22">
        <v>0</v>
      </c>
      <c r="T169" s="22">
        <v>1587964</v>
      </c>
      <c r="U169" s="22">
        <v>301041</v>
      </c>
      <c r="V169" s="22">
        <v>0</v>
      </c>
      <c r="W169" s="22">
        <v>97277</v>
      </c>
      <c r="X169" s="22">
        <v>52863</v>
      </c>
      <c r="Y169" s="22">
        <v>0</v>
      </c>
      <c r="Z169" s="22">
        <v>0</v>
      </c>
      <c r="AA169" s="22">
        <v>0</v>
      </c>
      <c r="AB169" s="22">
        <v>0</v>
      </c>
      <c r="AC169" s="22">
        <v>451181</v>
      </c>
      <c r="AD169" s="22">
        <v>166674</v>
      </c>
      <c r="AE169" s="22">
        <v>49912</v>
      </c>
      <c r="AF169" s="22">
        <v>0</v>
      </c>
      <c r="AG169" s="22">
        <v>0</v>
      </c>
      <c r="AH169" s="22">
        <v>9141</v>
      </c>
      <c r="AI169" s="22">
        <v>676908</v>
      </c>
      <c r="AJ169" s="22">
        <v>0</v>
      </c>
      <c r="AK169" s="22">
        <v>0</v>
      </c>
      <c r="AL169" s="22">
        <v>0</v>
      </c>
    </row>
    <row r="170" spans="1:3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1200195</v>
      </c>
      <c r="F170" s="22">
        <v>0</v>
      </c>
      <c r="G170" s="22">
        <v>192568</v>
      </c>
      <c r="H170" s="22">
        <v>51401</v>
      </c>
      <c r="I170" s="22">
        <v>0</v>
      </c>
      <c r="J170" s="22">
        <v>0</v>
      </c>
      <c r="K170" s="22">
        <v>0</v>
      </c>
      <c r="L170" s="22">
        <v>0</v>
      </c>
      <c r="M170" s="22">
        <v>1444164</v>
      </c>
      <c r="N170" s="22">
        <v>0</v>
      </c>
      <c r="O170" s="22">
        <v>113759</v>
      </c>
      <c r="P170" s="22">
        <v>248616</v>
      </c>
      <c r="Q170" s="22">
        <v>894160</v>
      </c>
      <c r="R170" s="22">
        <v>318644</v>
      </c>
      <c r="S170" s="22">
        <v>59688</v>
      </c>
      <c r="T170" s="22">
        <v>3079031</v>
      </c>
      <c r="U170" s="22">
        <v>811662</v>
      </c>
      <c r="V170" s="22">
        <v>0</v>
      </c>
      <c r="W170" s="22">
        <v>466720</v>
      </c>
      <c r="X170" s="22">
        <v>865672</v>
      </c>
      <c r="Y170" s="22">
        <v>22665</v>
      </c>
      <c r="Z170" s="22">
        <v>0</v>
      </c>
      <c r="AA170" s="22">
        <v>0</v>
      </c>
      <c r="AB170" s="22">
        <v>0</v>
      </c>
      <c r="AC170" s="22">
        <v>2166719</v>
      </c>
      <c r="AD170" s="22">
        <v>494786</v>
      </c>
      <c r="AE170" s="22">
        <v>433500</v>
      </c>
      <c r="AF170" s="22">
        <v>0</v>
      </c>
      <c r="AG170" s="22">
        <v>187867</v>
      </c>
      <c r="AH170" s="22">
        <v>231224</v>
      </c>
      <c r="AI170" s="22">
        <v>3514096</v>
      </c>
      <c r="AJ170" s="22">
        <v>0</v>
      </c>
      <c r="AK170" s="22">
        <v>0</v>
      </c>
      <c r="AL170" s="22">
        <v>0</v>
      </c>
    </row>
    <row r="171" spans="1:3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32977</v>
      </c>
      <c r="H171" s="22">
        <v>10458</v>
      </c>
      <c r="I171" s="22">
        <v>0</v>
      </c>
      <c r="J171" s="22">
        <v>0</v>
      </c>
      <c r="K171" s="22">
        <v>0</v>
      </c>
      <c r="L171" s="22">
        <v>0</v>
      </c>
      <c r="M171" s="22">
        <v>43435</v>
      </c>
      <c r="N171" s="22">
        <v>0</v>
      </c>
      <c r="O171" s="22">
        <v>0</v>
      </c>
      <c r="P171" s="22">
        <v>55163</v>
      </c>
      <c r="Q171" s="22">
        <v>0</v>
      </c>
      <c r="R171" s="22">
        <v>0</v>
      </c>
      <c r="S171" s="22">
        <v>42745</v>
      </c>
      <c r="T171" s="22">
        <v>141343</v>
      </c>
      <c r="U171" s="22">
        <v>139997</v>
      </c>
      <c r="V171" s="22">
        <v>0</v>
      </c>
      <c r="W171" s="22">
        <v>63207</v>
      </c>
      <c r="X171" s="22">
        <v>11835</v>
      </c>
      <c r="Y171" s="22">
        <v>0</v>
      </c>
      <c r="Z171" s="22">
        <v>0</v>
      </c>
      <c r="AA171" s="22">
        <v>0</v>
      </c>
      <c r="AB171" s="22">
        <v>0</v>
      </c>
      <c r="AC171" s="22">
        <v>215039</v>
      </c>
      <c r="AD171" s="22">
        <v>26783</v>
      </c>
      <c r="AE171" s="22">
        <v>22140</v>
      </c>
      <c r="AF171" s="22">
        <v>0</v>
      </c>
      <c r="AG171" s="22">
        <v>1627</v>
      </c>
      <c r="AH171" s="22">
        <v>15280</v>
      </c>
      <c r="AI171" s="22">
        <v>280869</v>
      </c>
      <c r="AJ171" s="22">
        <v>0</v>
      </c>
      <c r="AK171" s="22">
        <v>0</v>
      </c>
      <c r="AL171" s="22">
        <v>0</v>
      </c>
    </row>
    <row r="172" spans="1:3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940392</v>
      </c>
      <c r="F172" s="22">
        <v>0</v>
      </c>
      <c r="G172" s="22">
        <v>980470</v>
      </c>
      <c r="H172" s="22">
        <v>97468</v>
      </c>
      <c r="I172" s="22">
        <v>0</v>
      </c>
      <c r="J172" s="22">
        <v>0</v>
      </c>
      <c r="K172" s="22">
        <v>0</v>
      </c>
      <c r="L172" s="22">
        <v>0</v>
      </c>
      <c r="M172" s="22">
        <v>2018330</v>
      </c>
      <c r="N172" s="22">
        <v>0</v>
      </c>
      <c r="O172" s="22">
        <v>15483</v>
      </c>
      <c r="P172" s="22">
        <v>18080</v>
      </c>
      <c r="Q172" s="22">
        <v>0</v>
      </c>
      <c r="R172" s="22">
        <v>9333</v>
      </c>
      <c r="S172" s="22">
        <v>0</v>
      </c>
      <c r="T172" s="22">
        <v>2061226</v>
      </c>
      <c r="U172" s="22">
        <v>2652340</v>
      </c>
      <c r="V172" s="22">
        <v>0</v>
      </c>
      <c r="W172" s="22">
        <v>187414</v>
      </c>
      <c r="X172" s="22">
        <v>308598</v>
      </c>
      <c r="Y172" s="22">
        <v>65968</v>
      </c>
      <c r="Z172" s="22">
        <v>0</v>
      </c>
      <c r="AA172" s="22">
        <v>0</v>
      </c>
      <c r="AB172" s="22">
        <v>0</v>
      </c>
      <c r="AC172" s="22">
        <v>3214320</v>
      </c>
      <c r="AD172" s="22">
        <v>1166312</v>
      </c>
      <c r="AE172" s="22">
        <v>433500</v>
      </c>
      <c r="AF172" s="22">
        <v>0</v>
      </c>
      <c r="AG172" s="22">
        <v>266590</v>
      </c>
      <c r="AH172" s="22">
        <v>170513</v>
      </c>
      <c r="AI172" s="22">
        <v>5251235</v>
      </c>
      <c r="AJ172" s="22">
        <v>0</v>
      </c>
      <c r="AK172" s="22">
        <v>0</v>
      </c>
      <c r="AL172" s="22">
        <v>0</v>
      </c>
    </row>
    <row r="173" spans="1:3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5091482</v>
      </c>
      <c r="F173" s="22">
        <v>0</v>
      </c>
      <c r="G173" s="22">
        <v>395469</v>
      </c>
      <c r="H173" s="22">
        <v>117832</v>
      </c>
      <c r="I173" s="22">
        <v>1456398</v>
      </c>
      <c r="J173" s="22">
        <v>0</v>
      </c>
      <c r="K173" s="22">
        <v>0</v>
      </c>
      <c r="L173" s="22">
        <v>0</v>
      </c>
      <c r="M173" s="22">
        <v>7061181</v>
      </c>
      <c r="N173" s="22">
        <v>2850462</v>
      </c>
      <c r="O173" s="22">
        <v>102870</v>
      </c>
      <c r="P173" s="22">
        <v>718445</v>
      </c>
      <c r="Q173" s="22">
        <v>2179763</v>
      </c>
      <c r="R173" s="22">
        <v>563255</v>
      </c>
      <c r="S173" s="22">
        <v>763511</v>
      </c>
      <c r="T173" s="22">
        <v>14239487</v>
      </c>
      <c r="U173" s="22">
        <v>2729731</v>
      </c>
      <c r="V173" s="22">
        <v>0</v>
      </c>
      <c r="W173" s="22">
        <v>438893</v>
      </c>
      <c r="X173" s="22">
        <v>496434</v>
      </c>
      <c r="Y173" s="22">
        <v>411585</v>
      </c>
      <c r="Z173" s="22">
        <v>0</v>
      </c>
      <c r="AA173" s="22">
        <v>0</v>
      </c>
      <c r="AB173" s="22">
        <v>0</v>
      </c>
      <c r="AC173" s="22">
        <v>4076643</v>
      </c>
      <c r="AD173" s="22">
        <v>1482672</v>
      </c>
      <c r="AE173" s="22">
        <v>706237</v>
      </c>
      <c r="AF173" s="22">
        <v>0</v>
      </c>
      <c r="AG173" s="22">
        <v>1091168</v>
      </c>
      <c r="AH173" s="22">
        <v>361389</v>
      </c>
      <c r="AI173" s="22">
        <v>7718109</v>
      </c>
      <c r="AJ173" s="22">
        <v>0</v>
      </c>
      <c r="AK173" s="22">
        <v>0</v>
      </c>
      <c r="AL173" s="22">
        <v>0</v>
      </c>
    </row>
    <row r="174" spans="1:3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1874418</v>
      </c>
      <c r="F174" s="22">
        <v>0</v>
      </c>
      <c r="G174" s="22">
        <v>2122778</v>
      </c>
      <c r="H174" s="22">
        <v>609156</v>
      </c>
      <c r="I174" s="22">
        <v>1137210</v>
      </c>
      <c r="J174" s="22">
        <v>0</v>
      </c>
      <c r="K174" s="22">
        <v>0</v>
      </c>
      <c r="L174" s="22">
        <v>0</v>
      </c>
      <c r="M174" s="22">
        <v>5743562</v>
      </c>
      <c r="N174" s="22">
        <v>-1586768</v>
      </c>
      <c r="O174" s="22">
        <v>2173945</v>
      </c>
      <c r="P174" s="22">
        <v>938616</v>
      </c>
      <c r="Q174" s="22">
        <v>0</v>
      </c>
      <c r="R174" s="22">
        <v>421899</v>
      </c>
      <c r="S174" s="22">
        <v>109830</v>
      </c>
      <c r="T174" s="22">
        <v>7801084</v>
      </c>
      <c r="U174" s="22">
        <v>1661110</v>
      </c>
      <c r="V174" s="22">
        <v>0</v>
      </c>
      <c r="W174" s="22">
        <v>1159906</v>
      </c>
      <c r="X174" s="22">
        <v>753357</v>
      </c>
      <c r="Y174" s="22">
        <v>86554</v>
      </c>
      <c r="Z174" s="22">
        <v>0</v>
      </c>
      <c r="AA174" s="22">
        <v>0</v>
      </c>
      <c r="AB174" s="22">
        <v>0</v>
      </c>
      <c r="AC174" s="22">
        <v>3660927</v>
      </c>
      <c r="AD174" s="22">
        <v>1074165</v>
      </c>
      <c r="AE174" s="22">
        <v>672756</v>
      </c>
      <c r="AF174" s="22">
        <v>0</v>
      </c>
      <c r="AG174" s="22">
        <v>429941</v>
      </c>
      <c r="AH174" s="22">
        <v>185605</v>
      </c>
      <c r="AI174" s="22">
        <v>6023394</v>
      </c>
      <c r="AJ174" s="22">
        <v>0</v>
      </c>
      <c r="AK174" s="22">
        <v>0</v>
      </c>
      <c r="AL174" s="22">
        <v>0</v>
      </c>
    </row>
    <row r="175" spans="1:3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32432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32432</v>
      </c>
      <c r="N175" s="22">
        <v>184603</v>
      </c>
      <c r="O175" s="22">
        <v>41204</v>
      </c>
      <c r="P175" s="22">
        <v>453467</v>
      </c>
      <c r="Q175" s="22">
        <v>0</v>
      </c>
      <c r="R175" s="22">
        <v>0</v>
      </c>
      <c r="S175" s="22">
        <v>15687</v>
      </c>
      <c r="T175" s="22">
        <v>727393</v>
      </c>
      <c r="U175" s="22">
        <v>545949</v>
      </c>
      <c r="V175" s="22">
        <v>0</v>
      </c>
      <c r="W175" s="22">
        <v>216967</v>
      </c>
      <c r="X175" s="22">
        <v>317784</v>
      </c>
      <c r="Y175" s="22">
        <v>0</v>
      </c>
      <c r="Z175" s="22">
        <v>0</v>
      </c>
      <c r="AA175" s="22">
        <v>0</v>
      </c>
      <c r="AB175" s="22">
        <v>8256</v>
      </c>
      <c r="AC175" s="22">
        <v>1088956</v>
      </c>
      <c r="AD175" s="22">
        <v>458502</v>
      </c>
      <c r="AE175" s="22">
        <v>229319</v>
      </c>
      <c r="AF175" s="22">
        <v>0</v>
      </c>
      <c r="AG175" s="22">
        <v>134382</v>
      </c>
      <c r="AH175" s="22">
        <v>76581</v>
      </c>
      <c r="AI175" s="22">
        <v>1987740</v>
      </c>
      <c r="AJ175" s="22">
        <v>0</v>
      </c>
      <c r="AK175" s="22">
        <v>0</v>
      </c>
      <c r="AL175" s="22">
        <v>0</v>
      </c>
    </row>
    <row r="176" spans="1:3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500001</v>
      </c>
      <c r="F176" s="22">
        <v>0</v>
      </c>
      <c r="G176" s="22">
        <v>64874</v>
      </c>
      <c r="H176" s="22">
        <v>12500</v>
      </c>
      <c r="I176" s="22">
        <v>0</v>
      </c>
      <c r="J176" s="22">
        <v>0</v>
      </c>
      <c r="K176" s="22">
        <v>0</v>
      </c>
      <c r="L176" s="22">
        <v>0</v>
      </c>
      <c r="M176" s="22">
        <v>577375</v>
      </c>
      <c r="N176" s="22">
        <v>0</v>
      </c>
      <c r="O176" s="22">
        <v>0</v>
      </c>
      <c r="P176" s="22">
        <v>312773</v>
      </c>
      <c r="Q176" s="22">
        <v>0</v>
      </c>
      <c r="R176" s="22">
        <v>0</v>
      </c>
      <c r="S176" s="22">
        <v>40000</v>
      </c>
      <c r="T176" s="22">
        <v>930148</v>
      </c>
      <c r="U176" s="22">
        <v>120346</v>
      </c>
      <c r="V176" s="22">
        <v>0</v>
      </c>
      <c r="W176" s="22">
        <v>387337</v>
      </c>
      <c r="X176" s="22">
        <v>77866</v>
      </c>
      <c r="Y176" s="22">
        <v>39468</v>
      </c>
      <c r="Z176" s="22">
        <v>0</v>
      </c>
      <c r="AA176" s="22">
        <v>0</v>
      </c>
      <c r="AB176" s="22">
        <v>0</v>
      </c>
      <c r="AC176" s="22">
        <v>625017</v>
      </c>
      <c r="AD176" s="22">
        <v>218460</v>
      </c>
      <c r="AE176" s="22">
        <v>97712</v>
      </c>
      <c r="AF176" s="22">
        <v>0</v>
      </c>
      <c r="AG176" s="22">
        <v>66535</v>
      </c>
      <c r="AH176" s="22">
        <v>76485</v>
      </c>
      <c r="AI176" s="22">
        <v>1084209</v>
      </c>
      <c r="AJ176" s="22">
        <v>0</v>
      </c>
      <c r="AK176" s="22">
        <v>0</v>
      </c>
      <c r="AL176" s="22">
        <v>0</v>
      </c>
    </row>
    <row r="177" spans="1:3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3754926</v>
      </c>
      <c r="F177" s="22">
        <v>0</v>
      </c>
      <c r="G177" s="22">
        <v>253175</v>
      </c>
      <c r="H177" s="22">
        <v>43809</v>
      </c>
      <c r="I177" s="22">
        <v>709614</v>
      </c>
      <c r="J177" s="22">
        <v>0</v>
      </c>
      <c r="K177" s="22">
        <v>0</v>
      </c>
      <c r="L177" s="22">
        <v>0</v>
      </c>
      <c r="M177" s="22">
        <v>4761524</v>
      </c>
      <c r="N177" s="22">
        <v>1625068</v>
      </c>
      <c r="O177" s="22">
        <v>774168</v>
      </c>
      <c r="P177" s="22">
        <v>320706</v>
      </c>
      <c r="Q177" s="22">
        <v>0</v>
      </c>
      <c r="R177" s="22">
        <v>1868642</v>
      </c>
      <c r="S177" s="22">
        <v>502923</v>
      </c>
      <c r="T177" s="22">
        <v>9853031</v>
      </c>
      <c r="U177" s="22">
        <v>3691452</v>
      </c>
      <c r="V177" s="22">
        <v>0</v>
      </c>
      <c r="W177" s="22">
        <v>747683</v>
      </c>
      <c r="X177" s="22">
        <v>547250</v>
      </c>
      <c r="Y177" s="22">
        <v>362296</v>
      </c>
      <c r="Z177" s="22">
        <v>0</v>
      </c>
      <c r="AA177" s="22">
        <v>0</v>
      </c>
      <c r="AB177" s="22">
        <v>0</v>
      </c>
      <c r="AC177" s="22">
        <v>5348681</v>
      </c>
      <c r="AD177" s="22">
        <v>1500270</v>
      </c>
      <c r="AE177" s="22">
        <v>545934</v>
      </c>
      <c r="AF177" s="22">
        <v>0</v>
      </c>
      <c r="AG177" s="22">
        <v>1143922</v>
      </c>
      <c r="AH177" s="22">
        <v>629446</v>
      </c>
      <c r="AI177" s="22">
        <v>9168253</v>
      </c>
      <c r="AJ177" s="22">
        <v>0</v>
      </c>
      <c r="AK177" s="22">
        <v>0</v>
      </c>
      <c r="AL177" s="22">
        <v>0</v>
      </c>
    </row>
    <row r="178" spans="1:3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4273466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4273466</v>
      </c>
      <c r="N178" s="22">
        <v>4300830</v>
      </c>
      <c r="O178" s="22">
        <v>22293</v>
      </c>
      <c r="P178" s="22">
        <v>1011389</v>
      </c>
      <c r="Q178" s="22">
        <v>0</v>
      </c>
      <c r="R178" s="22">
        <v>410983</v>
      </c>
      <c r="S178" s="22">
        <v>165606</v>
      </c>
      <c r="T178" s="22">
        <v>10184567</v>
      </c>
      <c r="U178" s="22">
        <v>1208647</v>
      </c>
      <c r="V178" s="22">
        <v>0</v>
      </c>
      <c r="W178" s="22">
        <v>651210</v>
      </c>
      <c r="X178" s="22">
        <v>1070956</v>
      </c>
      <c r="Y178" s="22">
        <v>322012</v>
      </c>
      <c r="Z178" s="22">
        <v>0</v>
      </c>
      <c r="AA178" s="22">
        <v>0</v>
      </c>
      <c r="AB178" s="22">
        <v>0</v>
      </c>
      <c r="AC178" s="22">
        <v>3252825</v>
      </c>
      <c r="AD178" s="22">
        <v>519931</v>
      </c>
      <c r="AE178" s="22">
        <v>863196</v>
      </c>
      <c r="AF178" s="22">
        <v>0</v>
      </c>
      <c r="AG178" s="22">
        <v>229367</v>
      </c>
      <c r="AH178" s="22">
        <v>372395</v>
      </c>
      <c r="AI178" s="22">
        <v>5237714</v>
      </c>
      <c r="AJ178" s="22">
        <v>0</v>
      </c>
      <c r="AK178" s="22">
        <v>0</v>
      </c>
      <c r="AL178" s="22">
        <v>0</v>
      </c>
    </row>
    <row r="179" spans="1:3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34863</v>
      </c>
      <c r="P179" s="22">
        <v>8255</v>
      </c>
      <c r="Q179" s="22">
        <v>0</v>
      </c>
      <c r="R179" s="22">
        <v>0</v>
      </c>
      <c r="S179" s="22">
        <v>0</v>
      </c>
      <c r="T179" s="22">
        <v>43118</v>
      </c>
      <c r="U179" s="22">
        <v>172063</v>
      </c>
      <c r="V179" s="22">
        <v>0</v>
      </c>
      <c r="W179" s="22">
        <v>239855</v>
      </c>
      <c r="X179" s="22">
        <v>42630</v>
      </c>
      <c r="Y179" s="22">
        <v>0</v>
      </c>
      <c r="Z179" s="22">
        <v>0</v>
      </c>
      <c r="AA179" s="22">
        <v>0</v>
      </c>
      <c r="AB179" s="22">
        <v>0</v>
      </c>
      <c r="AC179" s="22">
        <v>454548</v>
      </c>
      <c r="AD179" s="22">
        <v>109358</v>
      </c>
      <c r="AE179" s="22">
        <v>109247</v>
      </c>
      <c r="AF179" s="22">
        <v>0</v>
      </c>
      <c r="AG179" s="22">
        <v>0</v>
      </c>
      <c r="AH179" s="22">
        <v>8867</v>
      </c>
      <c r="AI179" s="22">
        <v>682020</v>
      </c>
      <c r="AJ179" s="22">
        <v>0</v>
      </c>
      <c r="AK179" s="22">
        <v>0</v>
      </c>
      <c r="AL179" s="22">
        <v>0</v>
      </c>
    </row>
    <row r="180" spans="1:3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628271</v>
      </c>
      <c r="F180" s="22">
        <v>0</v>
      </c>
      <c r="G180" s="22">
        <v>385122</v>
      </c>
      <c r="H180" s="22">
        <v>303160</v>
      </c>
      <c r="I180" s="22">
        <v>61402</v>
      </c>
      <c r="J180" s="22">
        <v>0</v>
      </c>
      <c r="K180" s="22">
        <v>0</v>
      </c>
      <c r="L180" s="22">
        <v>0</v>
      </c>
      <c r="M180" s="22">
        <v>1377955</v>
      </c>
      <c r="N180" s="22">
        <v>36675</v>
      </c>
      <c r="O180" s="22">
        <v>0</v>
      </c>
      <c r="P180" s="22">
        <v>295105</v>
      </c>
      <c r="Q180" s="22">
        <v>0</v>
      </c>
      <c r="R180" s="22">
        <v>90646</v>
      </c>
      <c r="S180" s="22">
        <v>11535</v>
      </c>
      <c r="T180" s="22">
        <v>1811916</v>
      </c>
      <c r="U180" s="22">
        <v>443132</v>
      </c>
      <c r="V180" s="22">
        <v>0</v>
      </c>
      <c r="W180" s="22">
        <v>784392</v>
      </c>
      <c r="X180" s="22">
        <v>200835</v>
      </c>
      <c r="Y180" s="22">
        <v>28508</v>
      </c>
      <c r="Z180" s="22">
        <v>0</v>
      </c>
      <c r="AA180" s="22">
        <v>0</v>
      </c>
      <c r="AB180" s="22">
        <v>0</v>
      </c>
      <c r="AC180" s="22">
        <v>1456867</v>
      </c>
      <c r="AD180" s="22">
        <v>299771</v>
      </c>
      <c r="AE180" s="22">
        <v>319367</v>
      </c>
      <c r="AF180" s="22">
        <v>0</v>
      </c>
      <c r="AG180" s="22">
        <v>170261</v>
      </c>
      <c r="AH180" s="22">
        <v>84851</v>
      </c>
      <c r="AI180" s="22">
        <v>2331117</v>
      </c>
      <c r="AJ180" s="22">
        <v>0</v>
      </c>
      <c r="AK180" s="22">
        <v>0</v>
      </c>
      <c r="AL180" s="22">
        <v>0</v>
      </c>
    </row>
    <row r="181" spans="1:3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1108786</v>
      </c>
      <c r="F181" s="22">
        <v>0</v>
      </c>
      <c r="G181" s="22">
        <v>106658</v>
      </c>
      <c r="H181" s="22">
        <v>56175</v>
      </c>
      <c r="I181" s="22">
        <v>0</v>
      </c>
      <c r="J181" s="22">
        <v>0</v>
      </c>
      <c r="K181" s="22">
        <v>0</v>
      </c>
      <c r="L181" s="22">
        <v>0</v>
      </c>
      <c r="M181" s="22">
        <v>1271619</v>
      </c>
      <c r="N181" s="22">
        <v>0</v>
      </c>
      <c r="O181" s="22">
        <v>84115</v>
      </c>
      <c r="P181" s="22">
        <v>181046</v>
      </c>
      <c r="Q181" s="22">
        <v>564300</v>
      </c>
      <c r="R181" s="22">
        <v>250977</v>
      </c>
      <c r="S181" s="22">
        <v>0</v>
      </c>
      <c r="T181" s="22">
        <v>2352057</v>
      </c>
      <c r="U181" s="22">
        <v>823105</v>
      </c>
      <c r="V181" s="22">
        <v>0</v>
      </c>
      <c r="W181" s="22">
        <v>115056</v>
      </c>
      <c r="X181" s="22">
        <v>61810</v>
      </c>
      <c r="Y181" s="22">
        <v>0</v>
      </c>
      <c r="Z181" s="22">
        <v>0</v>
      </c>
      <c r="AA181" s="22">
        <v>0</v>
      </c>
      <c r="AB181" s="22">
        <v>0</v>
      </c>
      <c r="AC181" s="22">
        <v>999971</v>
      </c>
      <c r="AD181" s="22">
        <v>55525</v>
      </c>
      <c r="AE181" s="22">
        <v>159989</v>
      </c>
      <c r="AF181" s="22">
        <v>0</v>
      </c>
      <c r="AG181" s="22">
        <v>129028</v>
      </c>
      <c r="AH181" s="22">
        <v>48534</v>
      </c>
      <c r="AI181" s="22">
        <v>1393047</v>
      </c>
      <c r="AJ181" s="22">
        <v>0</v>
      </c>
      <c r="AK181" s="22">
        <v>0</v>
      </c>
      <c r="AL181" s="22">
        <v>0</v>
      </c>
    </row>
    <row r="182" spans="1:3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409923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409923</v>
      </c>
      <c r="N182" s="22">
        <v>46460</v>
      </c>
      <c r="O182" s="22">
        <v>0</v>
      </c>
      <c r="P182" s="22">
        <v>223489</v>
      </c>
      <c r="Q182" s="22">
        <v>0</v>
      </c>
      <c r="R182" s="22">
        <v>0</v>
      </c>
      <c r="S182" s="22">
        <v>0</v>
      </c>
      <c r="T182" s="22">
        <v>679872</v>
      </c>
      <c r="U182" s="22">
        <v>163613</v>
      </c>
      <c r="V182" s="22">
        <v>0</v>
      </c>
      <c r="W182" s="22">
        <v>65269</v>
      </c>
      <c r="X182" s="22">
        <v>65000</v>
      </c>
      <c r="Y182" s="22">
        <v>6655</v>
      </c>
      <c r="Z182" s="22">
        <v>0</v>
      </c>
      <c r="AA182" s="22">
        <v>0</v>
      </c>
      <c r="AB182" s="22">
        <v>0</v>
      </c>
      <c r="AC182" s="22">
        <v>300537</v>
      </c>
      <c r="AD182" s="22">
        <v>51589</v>
      </c>
      <c r="AE182" s="22">
        <v>62659</v>
      </c>
      <c r="AF182" s="22">
        <v>0</v>
      </c>
      <c r="AG182" s="22">
        <v>7483</v>
      </c>
      <c r="AH182" s="22">
        <v>45007</v>
      </c>
      <c r="AI182" s="22">
        <v>467275</v>
      </c>
      <c r="AJ182" s="22">
        <v>0</v>
      </c>
      <c r="AK182" s="22">
        <v>0</v>
      </c>
      <c r="AL182" s="22">
        <v>0</v>
      </c>
    </row>
    <row r="183" spans="1:3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569957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569957</v>
      </c>
      <c r="N183" s="22">
        <v>0</v>
      </c>
      <c r="O183" s="22">
        <v>157575</v>
      </c>
      <c r="P183" s="22">
        <v>56898</v>
      </c>
      <c r="Q183" s="22">
        <v>0</v>
      </c>
      <c r="R183" s="22">
        <v>0</v>
      </c>
      <c r="S183" s="22">
        <v>0</v>
      </c>
      <c r="T183" s="22">
        <v>784430</v>
      </c>
      <c r="U183" s="22">
        <v>148691</v>
      </c>
      <c r="V183" s="22">
        <v>0</v>
      </c>
      <c r="W183" s="22">
        <v>82471</v>
      </c>
      <c r="X183" s="22">
        <v>44618</v>
      </c>
      <c r="Y183" s="22">
        <v>0</v>
      </c>
      <c r="Z183" s="22">
        <v>0</v>
      </c>
      <c r="AA183" s="22">
        <v>15268</v>
      </c>
      <c r="AB183" s="22">
        <v>0</v>
      </c>
      <c r="AC183" s="22">
        <v>291048</v>
      </c>
      <c r="AD183" s="22">
        <v>170775</v>
      </c>
      <c r="AE183" s="22">
        <v>139966</v>
      </c>
      <c r="AF183" s="22">
        <v>0</v>
      </c>
      <c r="AG183" s="22">
        <v>6556</v>
      </c>
      <c r="AH183" s="22">
        <v>23181</v>
      </c>
      <c r="AI183" s="22">
        <v>631526</v>
      </c>
      <c r="AJ183" s="22">
        <v>0</v>
      </c>
      <c r="AK183" s="22">
        <v>0</v>
      </c>
      <c r="AL183" s="22">
        <v>0</v>
      </c>
    </row>
    <row r="184" spans="1:3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2306420</v>
      </c>
      <c r="H184" s="22">
        <v>16645</v>
      </c>
      <c r="I184" s="22">
        <v>19187</v>
      </c>
      <c r="J184" s="22">
        <v>0</v>
      </c>
      <c r="K184" s="22">
        <v>0</v>
      </c>
      <c r="L184" s="22">
        <v>0</v>
      </c>
      <c r="M184" s="22">
        <v>2342252</v>
      </c>
      <c r="N184" s="22">
        <v>58500</v>
      </c>
      <c r="O184" s="22">
        <v>0</v>
      </c>
      <c r="P184" s="22">
        <v>38815</v>
      </c>
      <c r="Q184" s="22">
        <v>65843</v>
      </c>
      <c r="R184" s="22">
        <v>0</v>
      </c>
      <c r="S184" s="22">
        <v>18813</v>
      </c>
      <c r="T184" s="22">
        <v>2524223</v>
      </c>
      <c r="U184" s="22">
        <v>731289</v>
      </c>
      <c r="V184" s="22">
        <v>0</v>
      </c>
      <c r="W184" s="22">
        <v>278020</v>
      </c>
      <c r="X184" s="22">
        <v>146943</v>
      </c>
      <c r="Y184" s="22">
        <v>38947</v>
      </c>
      <c r="Z184" s="22">
        <v>0</v>
      </c>
      <c r="AA184" s="22">
        <v>0</v>
      </c>
      <c r="AB184" s="22">
        <v>0</v>
      </c>
      <c r="AC184" s="22">
        <v>1195199</v>
      </c>
      <c r="AD184" s="22">
        <v>179344</v>
      </c>
      <c r="AE184" s="22">
        <v>244284</v>
      </c>
      <c r="AF184" s="22">
        <v>0</v>
      </c>
      <c r="AG184" s="22">
        <v>0</v>
      </c>
      <c r="AH184" s="22">
        <v>116149</v>
      </c>
      <c r="AI184" s="22">
        <v>1734976</v>
      </c>
      <c r="AJ184" s="22">
        <v>0</v>
      </c>
      <c r="AK184" s="22">
        <v>0</v>
      </c>
      <c r="AL184" s="22">
        <v>0</v>
      </c>
    </row>
    <row r="185" spans="1:3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534812</v>
      </c>
      <c r="F185" s="22">
        <v>0</v>
      </c>
      <c r="G185" s="22">
        <v>126961</v>
      </c>
      <c r="H185" s="22">
        <v>42296</v>
      </c>
      <c r="I185" s="22">
        <v>0</v>
      </c>
      <c r="J185" s="22">
        <v>0</v>
      </c>
      <c r="K185" s="22">
        <v>0</v>
      </c>
      <c r="L185" s="22">
        <v>0</v>
      </c>
      <c r="M185" s="22">
        <v>704069</v>
      </c>
      <c r="N185" s="22">
        <v>0</v>
      </c>
      <c r="O185" s="22">
        <v>247317</v>
      </c>
      <c r="P185" s="22">
        <v>844660</v>
      </c>
      <c r="Q185" s="22">
        <v>0</v>
      </c>
      <c r="R185" s="22">
        <v>0</v>
      </c>
      <c r="S185" s="22">
        <v>175763</v>
      </c>
      <c r="T185" s="22">
        <v>1971809</v>
      </c>
      <c r="U185" s="22">
        <v>1020790</v>
      </c>
      <c r="V185" s="22">
        <v>0</v>
      </c>
      <c r="W185" s="22">
        <v>157071</v>
      </c>
      <c r="X185" s="22">
        <v>154171</v>
      </c>
      <c r="Y185" s="22">
        <v>12634</v>
      </c>
      <c r="Z185" s="22">
        <v>0</v>
      </c>
      <c r="AA185" s="22">
        <v>0</v>
      </c>
      <c r="AB185" s="22">
        <v>53523</v>
      </c>
      <c r="AC185" s="22">
        <v>1398189</v>
      </c>
      <c r="AD185" s="22">
        <v>366522</v>
      </c>
      <c r="AE185" s="22">
        <v>397719</v>
      </c>
      <c r="AF185" s="22">
        <v>0</v>
      </c>
      <c r="AG185" s="22">
        <v>2582</v>
      </c>
      <c r="AH185" s="22">
        <v>82512</v>
      </c>
      <c r="AI185" s="22">
        <v>2247524</v>
      </c>
      <c r="AJ185" s="22">
        <v>0</v>
      </c>
      <c r="AK185" s="22">
        <v>0</v>
      </c>
      <c r="AL185" s="22">
        <v>0</v>
      </c>
    </row>
    <row r="186" spans="1:3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18416</v>
      </c>
      <c r="O186" s="22">
        <v>446000</v>
      </c>
      <c r="P186" s="22">
        <v>102809</v>
      </c>
      <c r="Q186" s="22">
        <v>0</v>
      </c>
      <c r="R186" s="22">
        <v>0</v>
      </c>
      <c r="S186" s="22">
        <v>51990</v>
      </c>
      <c r="T186" s="22">
        <v>619215</v>
      </c>
      <c r="U186" s="22">
        <v>194506</v>
      </c>
      <c r="V186" s="22">
        <v>0</v>
      </c>
      <c r="W186" s="22">
        <v>44139</v>
      </c>
      <c r="X186" s="22">
        <v>8616</v>
      </c>
      <c r="Y186" s="22">
        <v>0</v>
      </c>
      <c r="Z186" s="22">
        <v>0</v>
      </c>
      <c r="AA186" s="22">
        <v>0</v>
      </c>
      <c r="AB186" s="22">
        <v>0</v>
      </c>
      <c r="AC186" s="22">
        <v>247261</v>
      </c>
      <c r="AD186" s="22">
        <v>95006</v>
      </c>
      <c r="AE186" s="22">
        <v>79162</v>
      </c>
      <c r="AF186" s="22">
        <v>0</v>
      </c>
      <c r="AG186" s="22">
        <v>0</v>
      </c>
      <c r="AH186" s="22">
        <v>43160</v>
      </c>
      <c r="AI186" s="22">
        <v>464589</v>
      </c>
      <c r="AJ186" s="22">
        <v>0</v>
      </c>
      <c r="AK186" s="22">
        <v>0</v>
      </c>
      <c r="AL186" s="22">
        <v>0</v>
      </c>
    </row>
    <row r="187" spans="1:3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126370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126370</v>
      </c>
      <c r="N187" s="22">
        <v>6870204</v>
      </c>
      <c r="O187" s="22">
        <v>106083</v>
      </c>
      <c r="P187" s="22">
        <v>94480</v>
      </c>
      <c r="Q187" s="22">
        <v>0</v>
      </c>
      <c r="R187" s="22">
        <v>0</v>
      </c>
      <c r="S187" s="22">
        <v>0</v>
      </c>
      <c r="T187" s="22">
        <v>7197137</v>
      </c>
      <c r="U187" s="22">
        <v>1810052</v>
      </c>
      <c r="V187" s="22">
        <v>0</v>
      </c>
      <c r="W187" s="22">
        <v>202129</v>
      </c>
      <c r="X187" s="22">
        <v>213683</v>
      </c>
      <c r="Y187" s="22">
        <v>246525</v>
      </c>
      <c r="Z187" s="22">
        <v>0</v>
      </c>
      <c r="AA187" s="22">
        <v>0</v>
      </c>
      <c r="AB187" s="22">
        <v>0</v>
      </c>
      <c r="AC187" s="22">
        <v>2472389</v>
      </c>
      <c r="AD187" s="22">
        <v>462831</v>
      </c>
      <c r="AE187" s="22">
        <v>469319</v>
      </c>
      <c r="AF187" s="22">
        <v>0</v>
      </c>
      <c r="AG187" s="22">
        <v>0</v>
      </c>
      <c r="AH187" s="22">
        <v>370038</v>
      </c>
      <c r="AI187" s="22">
        <v>3774577</v>
      </c>
      <c r="AJ187" s="22">
        <v>0</v>
      </c>
      <c r="AK187" s="22">
        <v>0</v>
      </c>
      <c r="AL187" s="22">
        <v>0</v>
      </c>
    </row>
    <row r="188" spans="1:3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5492</v>
      </c>
      <c r="I188" s="22">
        <v>0</v>
      </c>
      <c r="J188" s="22">
        <v>0</v>
      </c>
      <c r="K188" s="22">
        <v>0</v>
      </c>
      <c r="L188" s="22">
        <v>0</v>
      </c>
      <c r="M188" s="22">
        <v>5492</v>
      </c>
      <c r="N188" s="22">
        <v>0</v>
      </c>
      <c r="O188" s="22">
        <v>0</v>
      </c>
      <c r="P188" s="22">
        <v>426741</v>
      </c>
      <c r="Q188" s="22">
        <v>0</v>
      </c>
      <c r="R188" s="22">
        <v>0</v>
      </c>
      <c r="S188" s="22">
        <v>315757</v>
      </c>
      <c r="T188" s="22">
        <v>747990</v>
      </c>
      <c r="U188" s="22">
        <v>956905</v>
      </c>
      <c r="V188" s="22">
        <v>0</v>
      </c>
      <c r="W188" s="22">
        <v>320546</v>
      </c>
      <c r="X188" s="22">
        <v>558932</v>
      </c>
      <c r="Y188" s="22">
        <v>47207</v>
      </c>
      <c r="Z188" s="22">
        <v>0</v>
      </c>
      <c r="AA188" s="22">
        <v>0</v>
      </c>
      <c r="AB188" s="22">
        <v>0</v>
      </c>
      <c r="AC188" s="22">
        <v>1883590</v>
      </c>
      <c r="AD188" s="22">
        <v>283005</v>
      </c>
      <c r="AE188" s="22">
        <v>353231</v>
      </c>
      <c r="AF188" s="22">
        <v>0</v>
      </c>
      <c r="AG188" s="22">
        <v>217980</v>
      </c>
      <c r="AH188" s="22">
        <v>256385</v>
      </c>
      <c r="AI188" s="22">
        <v>2994191</v>
      </c>
      <c r="AJ188" s="22">
        <v>0</v>
      </c>
      <c r="AK188" s="22">
        <v>0</v>
      </c>
      <c r="AL188" s="22">
        <v>0</v>
      </c>
    </row>
    <row r="189" spans="1:3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62762</v>
      </c>
      <c r="F189" s="22">
        <v>0</v>
      </c>
      <c r="G189" s="22">
        <v>0</v>
      </c>
      <c r="H189" s="22">
        <v>400153</v>
      </c>
      <c r="I189" s="22">
        <v>0</v>
      </c>
      <c r="J189" s="22">
        <v>0</v>
      </c>
      <c r="K189" s="22">
        <v>0</v>
      </c>
      <c r="L189" s="22">
        <v>0</v>
      </c>
      <c r="M189" s="22">
        <v>462915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65084</v>
      </c>
      <c r="T189" s="22">
        <v>527999</v>
      </c>
      <c r="U189" s="22">
        <v>294852</v>
      </c>
      <c r="V189" s="22">
        <v>0</v>
      </c>
      <c r="W189" s="22">
        <v>72529</v>
      </c>
      <c r="X189" s="22">
        <v>103045</v>
      </c>
      <c r="Y189" s="22">
        <v>0</v>
      </c>
      <c r="Z189" s="22">
        <v>0</v>
      </c>
      <c r="AA189" s="22">
        <v>61501</v>
      </c>
      <c r="AB189" s="22">
        <v>0</v>
      </c>
      <c r="AC189" s="22">
        <v>531927</v>
      </c>
      <c r="AD189" s="22">
        <v>256197</v>
      </c>
      <c r="AE189" s="22">
        <v>99288</v>
      </c>
      <c r="AF189" s="22">
        <v>0</v>
      </c>
      <c r="AG189" s="22">
        <v>30365</v>
      </c>
      <c r="AH189" s="22">
        <v>12865</v>
      </c>
      <c r="AI189" s="22">
        <v>930642</v>
      </c>
      <c r="AJ189" s="22">
        <v>0</v>
      </c>
      <c r="AK189" s="22">
        <v>0</v>
      </c>
      <c r="AL189" s="22">
        <v>0</v>
      </c>
    </row>
    <row r="190" spans="1:3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373228</v>
      </c>
      <c r="F190" s="22">
        <v>0</v>
      </c>
      <c r="G190" s="22">
        <v>0</v>
      </c>
      <c r="H190" s="22">
        <v>647074</v>
      </c>
      <c r="I190" s="22">
        <v>170816</v>
      </c>
      <c r="J190" s="22">
        <v>0</v>
      </c>
      <c r="K190" s="22">
        <v>0</v>
      </c>
      <c r="L190" s="22">
        <v>0</v>
      </c>
      <c r="M190" s="22">
        <v>1191118</v>
      </c>
      <c r="N190" s="22">
        <v>0</v>
      </c>
      <c r="O190" s="22">
        <v>0</v>
      </c>
      <c r="P190" s="22">
        <v>941060</v>
      </c>
      <c r="Q190" s="22">
        <v>0</v>
      </c>
      <c r="R190" s="22">
        <v>0</v>
      </c>
      <c r="S190" s="22">
        <v>40900</v>
      </c>
      <c r="T190" s="22">
        <v>2173078</v>
      </c>
      <c r="U190" s="22">
        <v>298159</v>
      </c>
      <c r="V190" s="22">
        <v>0</v>
      </c>
      <c r="W190" s="22">
        <v>112568</v>
      </c>
      <c r="X190" s="22">
        <v>213176</v>
      </c>
      <c r="Y190" s="22">
        <v>42236</v>
      </c>
      <c r="Z190" s="22">
        <v>0</v>
      </c>
      <c r="AA190" s="22">
        <v>0</v>
      </c>
      <c r="AB190" s="22">
        <v>0</v>
      </c>
      <c r="AC190" s="22">
        <v>666139</v>
      </c>
      <c r="AD190" s="22">
        <v>185841</v>
      </c>
      <c r="AE190" s="22">
        <v>67911</v>
      </c>
      <c r="AF190" s="22">
        <v>0</v>
      </c>
      <c r="AG190" s="22">
        <v>0</v>
      </c>
      <c r="AH190" s="22">
        <v>29229</v>
      </c>
      <c r="AI190" s="22">
        <v>949120</v>
      </c>
      <c r="AJ190" s="22">
        <v>0</v>
      </c>
      <c r="AK190" s="22">
        <v>0</v>
      </c>
      <c r="AL190" s="22">
        <v>0</v>
      </c>
    </row>
    <row r="191" spans="1:3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1049290</v>
      </c>
      <c r="F191" s="22">
        <v>0</v>
      </c>
      <c r="G191" s="22">
        <v>151642</v>
      </c>
      <c r="H191" s="22">
        <v>984953</v>
      </c>
      <c r="I191" s="22">
        <v>0</v>
      </c>
      <c r="J191" s="22">
        <v>0</v>
      </c>
      <c r="K191" s="22">
        <v>0</v>
      </c>
      <c r="L191" s="22">
        <v>0</v>
      </c>
      <c r="M191" s="22">
        <v>2185885</v>
      </c>
      <c r="N191" s="22">
        <v>1848144</v>
      </c>
      <c r="O191" s="22">
        <v>515096</v>
      </c>
      <c r="P191" s="22">
        <v>380302</v>
      </c>
      <c r="Q191" s="22">
        <v>0</v>
      </c>
      <c r="R191" s="22">
        <v>0</v>
      </c>
      <c r="S191" s="22">
        <v>0</v>
      </c>
      <c r="T191" s="22">
        <v>4929427</v>
      </c>
      <c r="U191" s="22">
        <v>929478</v>
      </c>
      <c r="V191" s="22">
        <v>0</v>
      </c>
      <c r="W191" s="22">
        <v>299881</v>
      </c>
      <c r="X191" s="22">
        <v>179338</v>
      </c>
      <c r="Y191" s="22">
        <v>329133</v>
      </c>
      <c r="Z191" s="22">
        <v>0</v>
      </c>
      <c r="AA191" s="22">
        <v>0</v>
      </c>
      <c r="AB191" s="22">
        <v>86362</v>
      </c>
      <c r="AC191" s="22">
        <v>1824192</v>
      </c>
      <c r="AD191" s="22">
        <v>411736</v>
      </c>
      <c r="AE191" s="22">
        <v>247627</v>
      </c>
      <c r="AF191" s="22">
        <v>0</v>
      </c>
      <c r="AG191" s="22">
        <v>0</v>
      </c>
      <c r="AH191" s="22">
        <v>133286</v>
      </c>
      <c r="AI191" s="22">
        <v>2616841</v>
      </c>
      <c r="AJ191" s="22">
        <v>0</v>
      </c>
      <c r="AK191" s="22">
        <v>0</v>
      </c>
      <c r="AL191" s="22">
        <v>0</v>
      </c>
    </row>
    <row r="192" spans="1:3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190767</v>
      </c>
      <c r="F192" s="22">
        <v>0</v>
      </c>
      <c r="G192" s="22">
        <v>116732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307499</v>
      </c>
      <c r="N192" s="22">
        <v>0</v>
      </c>
      <c r="O192" s="22">
        <v>5890</v>
      </c>
      <c r="P192" s="22">
        <v>635533</v>
      </c>
      <c r="Q192" s="22">
        <v>0</v>
      </c>
      <c r="R192" s="22">
        <v>224090</v>
      </c>
      <c r="S192" s="22">
        <v>58800</v>
      </c>
      <c r="T192" s="22">
        <v>1231812</v>
      </c>
      <c r="U192" s="22">
        <v>122768</v>
      </c>
      <c r="V192" s="22">
        <v>0</v>
      </c>
      <c r="W192" s="22">
        <v>365098</v>
      </c>
      <c r="X192" s="22">
        <v>0</v>
      </c>
      <c r="Y192" s="22">
        <v>6338</v>
      </c>
      <c r="Z192" s="22">
        <v>0</v>
      </c>
      <c r="AA192" s="22">
        <v>0</v>
      </c>
      <c r="AB192" s="22">
        <v>0</v>
      </c>
      <c r="AC192" s="22">
        <v>494204</v>
      </c>
      <c r="AD192" s="22">
        <v>17106</v>
      </c>
      <c r="AE192" s="22">
        <v>94775</v>
      </c>
      <c r="AF192" s="22">
        <v>0</v>
      </c>
      <c r="AG192" s="22">
        <v>66665</v>
      </c>
      <c r="AH192" s="22">
        <v>80951</v>
      </c>
      <c r="AI192" s="22">
        <v>753701</v>
      </c>
      <c r="AJ192" s="22">
        <v>0</v>
      </c>
      <c r="AK192" s="22">
        <v>0</v>
      </c>
      <c r="AL192" s="22">
        <v>0</v>
      </c>
    </row>
    <row r="193" spans="1:3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254173</v>
      </c>
      <c r="F193" s="22">
        <v>0</v>
      </c>
      <c r="G193" s="22">
        <v>102813</v>
      </c>
      <c r="H193" s="22">
        <v>95156</v>
      </c>
      <c r="I193" s="22">
        <v>178233</v>
      </c>
      <c r="J193" s="22">
        <v>0</v>
      </c>
      <c r="K193" s="22">
        <v>0</v>
      </c>
      <c r="L193" s="22">
        <v>0</v>
      </c>
      <c r="M193" s="22">
        <v>630375</v>
      </c>
      <c r="N193" s="22">
        <v>2039761</v>
      </c>
      <c r="O193" s="22">
        <v>0</v>
      </c>
      <c r="P193" s="22">
        <v>285820</v>
      </c>
      <c r="Q193" s="22">
        <v>139500</v>
      </c>
      <c r="R193" s="22">
        <v>245768</v>
      </c>
      <c r="S193" s="22">
        <v>216893</v>
      </c>
      <c r="T193" s="22">
        <v>3558117</v>
      </c>
      <c r="U193" s="22">
        <v>874351</v>
      </c>
      <c r="V193" s="22">
        <v>0</v>
      </c>
      <c r="W193" s="22">
        <v>355780</v>
      </c>
      <c r="X193" s="22">
        <v>242145</v>
      </c>
      <c r="Y193" s="22">
        <v>87976</v>
      </c>
      <c r="Z193" s="22">
        <v>0</v>
      </c>
      <c r="AA193" s="22">
        <v>0</v>
      </c>
      <c r="AB193" s="22">
        <v>0</v>
      </c>
      <c r="AC193" s="22">
        <v>1560252</v>
      </c>
      <c r="AD193" s="22">
        <v>972939</v>
      </c>
      <c r="AE193" s="22">
        <v>145373</v>
      </c>
      <c r="AF193" s="22">
        <v>0</v>
      </c>
      <c r="AG193" s="22">
        <v>44774</v>
      </c>
      <c r="AH193" s="22">
        <v>219142</v>
      </c>
      <c r="AI193" s="22">
        <v>2942480</v>
      </c>
      <c r="AJ193" s="22">
        <v>0</v>
      </c>
      <c r="AK193" s="22">
        <v>0</v>
      </c>
      <c r="AL193" s="22">
        <v>0</v>
      </c>
    </row>
    <row r="194" spans="1:3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2294476</v>
      </c>
      <c r="F194" s="22">
        <v>0</v>
      </c>
      <c r="G194" s="22">
        <v>981109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3275585</v>
      </c>
      <c r="N194" s="22">
        <v>0</v>
      </c>
      <c r="O194" s="22">
        <v>651353</v>
      </c>
      <c r="P194" s="22">
        <v>112762</v>
      </c>
      <c r="Q194" s="22">
        <v>0</v>
      </c>
      <c r="R194" s="22">
        <v>0</v>
      </c>
      <c r="S194" s="22">
        <v>440406</v>
      </c>
      <c r="T194" s="22">
        <v>4480106</v>
      </c>
      <c r="U194" s="22">
        <v>2931449</v>
      </c>
      <c r="V194" s="22">
        <v>0</v>
      </c>
      <c r="W194" s="22">
        <v>530939</v>
      </c>
      <c r="X194" s="22">
        <v>367419</v>
      </c>
      <c r="Y194" s="22">
        <v>98633</v>
      </c>
      <c r="Z194" s="22">
        <v>0</v>
      </c>
      <c r="AA194" s="22">
        <v>0</v>
      </c>
      <c r="AB194" s="22">
        <v>0</v>
      </c>
      <c r="AC194" s="22">
        <v>3928440</v>
      </c>
      <c r="AD194" s="22">
        <v>1251755</v>
      </c>
      <c r="AE194" s="22">
        <v>351452</v>
      </c>
      <c r="AF194" s="22">
        <v>0</v>
      </c>
      <c r="AG194" s="22">
        <v>0</v>
      </c>
      <c r="AH194" s="22">
        <v>770905</v>
      </c>
      <c r="AI194" s="22">
        <v>6302552</v>
      </c>
      <c r="AJ194" s="22">
        <v>0</v>
      </c>
      <c r="AK194" s="22">
        <v>0</v>
      </c>
      <c r="AL194" s="22">
        <v>0</v>
      </c>
    </row>
    <row r="195" spans="1:3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333728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333728</v>
      </c>
      <c r="N195" s="22">
        <v>84155</v>
      </c>
      <c r="O195" s="22">
        <v>57280</v>
      </c>
      <c r="P195" s="22">
        <v>19603</v>
      </c>
      <c r="Q195" s="22">
        <v>8000</v>
      </c>
      <c r="R195" s="22">
        <v>147694</v>
      </c>
      <c r="S195" s="22">
        <v>10300</v>
      </c>
      <c r="T195" s="22">
        <v>660760</v>
      </c>
      <c r="U195" s="22">
        <v>224848</v>
      </c>
      <c r="V195" s="22">
        <v>0</v>
      </c>
      <c r="W195" s="22">
        <v>47546</v>
      </c>
      <c r="X195" s="22">
        <v>20494</v>
      </c>
      <c r="Y195" s="22">
        <v>0</v>
      </c>
      <c r="Z195" s="22">
        <v>137</v>
      </c>
      <c r="AA195" s="22">
        <v>0</v>
      </c>
      <c r="AB195" s="22">
        <v>0</v>
      </c>
      <c r="AC195" s="22">
        <v>293025</v>
      </c>
      <c r="AD195" s="22">
        <v>83356</v>
      </c>
      <c r="AE195" s="22">
        <v>51428</v>
      </c>
      <c r="AF195" s="22">
        <v>0</v>
      </c>
      <c r="AG195" s="22">
        <v>43317</v>
      </c>
      <c r="AH195" s="22">
        <v>7453</v>
      </c>
      <c r="AI195" s="22">
        <v>478579</v>
      </c>
      <c r="AJ195" s="22">
        <v>0</v>
      </c>
      <c r="AK195" s="22">
        <v>0</v>
      </c>
      <c r="AL195" s="22">
        <v>0</v>
      </c>
    </row>
    <row r="196" spans="1:3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147838</v>
      </c>
      <c r="F196" s="22">
        <v>0</v>
      </c>
      <c r="G196" s="22">
        <v>0</v>
      </c>
      <c r="H196" s="22">
        <v>0</v>
      </c>
      <c r="I196" s="22">
        <v>7000</v>
      </c>
      <c r="J196" s="22">
        <v>0</v>
      </c>
      <c r="K196" s="22">
        <v>0</v>
      </c>
      <c r="L196" s="22">
        <v>0</v>
      </c>
      <c r="M196" s="22">
        <v>154838</v>
      </c>
      <c r="N196" s="22">
        <v>0</v>
      </c>
      <c r="O196" s="22">
        <v>100980</v>
      </c>
      <c r="P196" s="22">
        <v>30264</v>
      </c>
      <c r="Q196" s="22">
        <v>0</v>
      </c>
      <c r="R196" s="22">
        <v>0</v>
      </c>
      <c r="S196" s="22">
        <v>0</v>
      </c>
      <c r="T196" s="22">
        <v>286082</v>
      </c>
      <c r="U196" s="22">
        <v>219449</v>
      </c>
      <c r="V196" s="22">
        <v>0</v>
      </c>
      <c r="W196" s="22">
        <v>7447</v>
      </c>
      <c r="X196" s="22">
        <v>0</v>
      </c>
      <c r="Y196" s="22">
        <v>9797</v>
      </c>
      <c r="Z196" s="22">
        <v>0</v>
      </c>
      <c r="AA196" s="22">
        <v>0</v>
      </c>
      <c r="AB196" s="22">
        <v>0</v>
      </c>
      <c r="AC196" s="22">
        <v>236693</v>
      </c>
      <c r="AD196" s="22">
        <v>55699</v>
      </c>
      <c r="AE196" s="22">
        <v>40721</v>
      </c>
      <c r="AF196" s="22">
        <v>0</v>
      </c>
      <c r="AG196" s="22">
        <v>16746</v>
      </c>
      <c r="AH196" s="22">
        <v>6295</v>
      </c>
      <c r="AI196" s="22">
        <v>356154</v>
      </c>
      <c r="AJ196" s="22">
        <v>0</v>
      </c>
      <c r="AK196" s="22">
        <v>0</v>
      </c>
      <c r="AL196" s="22">
        <v>0</v>
      </c>
    </row>
    <row r="197" spans="1:3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299063</v>
      </c>
      <c r="F197" s="22">
        <v>0</v>
      </c>
      <c r="G197" s="22">
        <v>0</v>
      </c>
      <c r="H197" s="22">
        <v>35059</v>
      </c>
      <c r="I197" s="22">
        <v>0</v>
      </c>
      <c r="J197" s="22">
        <v>0</v>
      </c>
      <c r="K197" s="22">
        <v>0</v>
      </c>
      <c r="L197" s="22">
        <v>0</v>
      </c>
      <c r="M197" s="22">
        <v>334122</v>
      </c>
      <c r="N197" s="22">
        <v>0</v>
      </c>
      <c r="O197" s="22">
        <v>0</v>
      </c>
      <c r="P197" s="22">
        <v>91720</v>
      </c>
      <c r="Q197" s="22">
        <v>0</v>
      </c>
      <c r="R197" s="22">
        <v>116672</v>
      </c>
      <c r="S197" s="22">
        <v>0</v>
      </c>
      <c r="T197" s="22">
        <v>542514</v>
      </c>
      <c r="U197" s="22">
        <v>166361</v>
      </c>
      <c r="V197" s="22">
        <v>0</v>
      </c>
      <c r="W197" s="22">
        <v>49480</v>
      </c>
      <c r="X197" s="22">
        <v>91011</v>
      </c>
      <c r="Y197" s="22">
        <v>0</v>
      </c>
      <c r="Z197" s="22">
        <v>0</v>
      </c>
      <c r="AA197" s="22">
        <v>0</v>
      </c>
      <c r="AB197" s="22">
        <v>0</v>
      </c>
      <c r="AC197" s="22">
        <v>306852</v>
      </c>
      <c r="AD197" s="22">
        <v>50374</v>
      </c>
      <c r="AE197" s="22">
        <v>46974</v>
      </c>
      <c r="AF197" s="22">
        <v>0</v>
      </c>
      <c r="AG197" s="22">
        <v>15945</v>
      </c>
      <c r="AH197" s="22">
        <v>18409</v>
      </c>
      <c r="AI197" s="22">
        <v>438554</v>
      </c>
      <c r="AJ197" s="22">
        <v>0</v>
      </c>
      <c r="AK197" s="22">
        <v>0</v>
      </c>
      <c r="AL197" s="22">
        <v>0</v>
      </c>
    </row>
    <row r="198" spans="1:3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8324</v>
      </c>
      <c r="F198" s="22">
        <v>0</v>
      </c>
      <c r="G198" s="22">
        <v>105675</v>
      </c>
      <c r="H198" s="22">
        <v>86267</v>
      </c>
      <c r="I198" s="22">
        <v>0</v>
      </c>
      <c r="J198" s="22">
        <v>0</v>
      </c>
      <c r="K198" s="22">
        <v>0</v>
      </c>
      <c r="L198" s="22">
        <v>0</v>
      </c>
      <c r="M198" s="22">
        <v>200266</v>
      </c>
      <c r="N198" s="22">
        <v>0</v>
      </c>
      <c r="O198" s="22">
        <v>7134</v>
      </c>
      <c r="P198" s="22">
        <v>1209</v>
      </c>
      <c r="Q198" s="22">
        <v>0</v>
      </c>
      <c r="R198" s="22">
        <v>0</v>
      </c>
      <c r="S198" s="22">
        <v>0</v>
      </c>
      <c r="T198" s="22">
        <v>208609</v>
      </c>
      <c r="U198" s="22">
        <v>56057</v>
      </c>
      <c r="V198" s="22">
        <v>0</v>
      </c>
      <c r="W198" s="22">
        <v>56648</v>
      </c>
      <c r="X198" s="22">
        <v>28428</v>
      </c>
      <c r="Y198" s="22">
        <v>0</v>
      </c>
      <c r="Z198" s="22">
        <v>0</v>
      </c>
      <c r="AA198" s="22">
        <v>0</v>
      </c>
      <c r="AB198" s="22">
        <v>0</v>
      </c>
      <c r="AC198" s="22">
        <v>141133</v>
      </c>
      <c r="AD198" s="22">
        <v>29996</v>
      </c>
      <c r="AE198" s="22">
        <v>25093</v>
      </c>
      <c r="AF198" s="22">
        <v>0</v>
      </c>
      <c r="AG198" s="22">
        <v>7292</v>
      </c>
      <c r="AH198" s="22">
        <v>8574</v>
      </c>
      <c r="AI198" s="22">
        <v>212088</v>
      </c>
      <c r="AJ198" s="22">
        <v>0</v>
      </c>
      <c r="AK198" s="22">
        <v>0</v>
      </c>
      <c r="AL198" s="22">
        <v>0</v>
      </c>
    </row>
    <row r="199" spans="1:3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227173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227173</v>
      </c>
      <c r="N199" s="22">
        <v>0</v>
      </c>
      <c r="O199" s="22">
        <v>9842</v>
      </c>
      <c r="P199" s="22">
        <v>45014</v>
      </c>
      <c r="Q199" s="22">
        <v>0</v>
      </c>
      <c r="R199" s="22">
        <v>0</v>
      </c>
      <c r="S199" s="22">
        <v>0</v>
      </c>
      <c r="T199" s="22">
        <v>282029</v>
      </c>
      <c r="U199" s="22">
        <v>31778</v>
      </c>
      <c r="V199" s="22">
        <v>0</v>
      </c>
      <c r="W199" s="22">
        <v>31789</v>
      </c>
      <c r="X199" s="22">
        <v>22005</v>
      </c>
      <c r="Y199" s="22">
        <v>0</v>
      </c>
      <c r="Z199" s="22">
        <v>0</v>
      </c>
      <c r="AA199" s="22">
        <v>0</v>
      </c>
      <c r="AB199" s="22">
        <v>0</v>
      </c>
      <c r="AC199" s="22">
        <v>85572</v>
      </c>
      <c r="AD199" s="22">
        <v>7731</v>
      </c>
      <c r="AE199" s="22">
        <v>13220</v>
      </c>
      <c r="AF199" s="22">
        <v>0</v>
      </c>
      <c r="AG199" s="22">
        <v>0</v>
      </c>
      <c r="AH199" s="22">
        <v>2801</v>
      </c>
      <c r="AI199" s="22">
        <v>109324</v>
      </c>
      <c r="AJ199" s="22">
        <v>0</v>
      </c>
      <c r="AK199" s="22">
        <v>0</v>
      </c>
      <c r="AL199" s="22">
        <v>0</v>
      </c>
    </row>
    <row r="200" spans="1:3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64620</v>
      </c>
      <c r="I200" s="22">
        <v>0</v>
      </c>
      <c r="J200" s="22">
        <v>0</v>
      </c>
      <c r="K200" s="22">
        <v>0</v>
      </c>
      <c r="L200" s="22">
        <v>0</v>
      </c>
      <c r="M200" s="22">
        <v>64620</v>
      </c>
      <c r="N200" s="22">
        <v>0</v>
      </c>
      <c r="O200" s="22">
        <v>0</v>
      </c>
      <c r="P200" s="22">
        <v>83000</v>
      </c>
      <c r="Q200" s="22">
        <v>0</v>
      </c>
      <c r="R200" s="22">
        <v>0</v>
      </c>
      <c r="S200" s="22">
        <v>0</v>
      </c>
      <c r="T200" s="22">
        <v>147620</v>
      </c>
      <c r="U200" s="22">
        <v>111850</v>
      </c>
      <c r="V200" s="22">
        <v>0</v>
      </c>
      <c r="W200" s="22">
        <v>135368</v>
      </c>
      <c r="X200" s="22">
        <v>50887</v>
      </c>
      <c r="Y200" s="22">
        <v>0</v>
      </c>
      <c r="Z200" s="22">
        <v>0</v>
      </c>
      <c r="AA200" s="22">
        <v>0</v>
      </c>
      <c r="AB200" s="22">
        <v>0</v>
      </c>
      <c r="AC200" s="22">
        <v>298105</v>
      </c>
      <c r="AD200" s="22">
        <v>31753</v>
      </c>
      <c r="AE200" s="22">
        <v>17301</v>
      </c>
      <c r="AF200" s="22">
        <v>0</v>
      </c>
      <c r="AG200" s="22">
        <v>2921</v>
      </c>
      <c r="AH200" s="22">
        <v>0</v>
      </c>
      <c r="AI200" s="22">
        <v>350080</v>
      </c>
      <c r="AJ200" s="22">
        <v>0</v>
      </c>
      <c r="AK200" s="22">
        <v>0</v>
      </c>
      <c r="AL200" s="22">
        <v>0</v>
      </c>
    </row>
    <row r="201" spans="1:3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27898</v>
      </c>
      <c r="V201" s="22">
        <v>0</v>
      </c>
      <c r="W201" s="22">
        <v>24780</v>
      </c>
      <c r="X201" s="22">
        <v>8020</v>
      </c>
      <c r="Y201" s="22">
        <v>0</v>
      </c>
      <c r="Z201" s="22">
        <v>0</v>
      </c>
      <c r="AA201" s="22">
        <v>0</v>
      </c>
      <c r="AB201" s="22">
        <v>0</v>
      </c>
      <c r="AC201" s="22">
        <v>60698</v>
      </c>
      <c r="AD201" s="22">
        <v>13594</v>
      </c>
      <c r="AE201" s="22">
        <v>27244</v>
      </c>
      <c r="AF201" s="22">
        <v>0</v>
      </c>
      <c r="AG201" s="22">
        <v>4021</v>
      </c>
      <c r="AH201" s="22">
        <v>5675</v>
      </c>
      <c r="AI201" s="22">
        <v>111232</v>
      </c>
      <c r="AJ201" s="22">
        <v>0</v>
      </c>
      <c r="AK201" s="22">
        <v>0</v>
      </c>
      <c r="AL201" s="22">
        <v>0</v>
      </c>
    </row>
    <row r="202" spans="1:3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172639</v>
      </c>
      <c r="F202" s="22">
        <v>0</v>
      </c>
      <c r="G202" s="22">
        <v>100853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273492</v>
      </c>
      <c r="N202" s="22">
        <v>36266</v>
      </c>
      <c r="O202" s="22">
        <v>0</v>
      </c>
      <c r="P202" s="22">
        <v>29612</v>
      </c>
      <c r="Q202" s="22">
        <v>0</v>
      </c>
      <c r="R202" s="22">
        <v>0</v>
      </c>
      <c r="S202" s="22">
        <v>79486</v>
      </c>
      <c r="T202" s="22">
        <v>418856</v>
      </c>
      <c r="U202" s="22">
        <v>52497</v>
      </c>
      <c r="V202" s="22">
        <v>0</v>
      </c>
      <c r="W202" s="22">
        <v>36652</v>
      </c>
      <c r="X202" s="22">
        <v>23055</v>
      </c>
      <c r="Y202" s="22">
        <v>0</v>
      </c>
      <c r="Z202" s="22">
        <v>0</v>
      </c>
      <c r="AA202" s="22">
        <v>0</v>
      </c>
      <c r="AB202" s="22">
        <v>0</v>
      </c>
      <c r="AC202" s="22">
        <v>112204</v>
      </c>
      <c r="AD202" s="22">
        <v>34470</v>
      </c>
      <c r="AE202" s="22">
        <v>8493</v>
      </c>
      <c r="AF202" s="22">
        <v>0</v>
      </c>
      <c r="AG202" s="22">
        <v>0</v>
      </c>
      <c r="AH202" s="22">
        <v>9600</v>
      </c>
      <c r="AI202" s="22">
        <v>164767</v>
      </c>
      <c r="AJ202" s="22">
        <v>0</v>
      </c>
      <c r="AK202" s="22">
        <v>0</v>
      </c>
      <c r="AL202" s="22">
        <v>0</v>
      </c>
    </row>
    <row r="203" spans="1:3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23862</v>
      </c>
      <c r="F203" s="22">
        <v>0</v>
      </c>
      <c r="G203" s="22">
        <v>269708</v>
      </c>
      <c r="H203" s="22">
        <v>85867</v>
      </c>
      <c r="I203" s="22">
        <v>0</v>
      </c>
      <c r="J203" s="22">
        <v>0</v>
      </c>
      <c r="K203" s="22">
        <v>0</v>
      </c>
      <c r="L203" s="22">
        <v>0</v>
      </c>
      <c r="M203" s="22">
        <v>379437</v>
      </c>
      <c r="N203" s="22">
        <v>0</v>
      </c>
      <c r="O203" s="22">
        <v>0</v>
      </c>
      <c r="P203" s="22">
        <v>72716</v>
      </c>
      <c r="Q203" s="22">
        <v>0</v>
      </c>
      <c r="R203" s="22">
        <v>0</v>
      </c>
      <c r="S203" s="22">
        <v>84499</v>
      </c>
      <c r="T203" s="22">
        <v>536652</v>
      </c>
      <c r="U203" s="22">
        <v>277196</v>
      </c>
      <c r="V203" s="22">
        <v>0</v>
      </c>
      <c r="W203" s="22">
        <v>41022</v>
      </c>
      <c r="X203" s="22">
        <v>67513</v>
      </c>
      <c r="Y203" s="22">
        <v>0</v>
      </c>
      <c r="Z203" s="22">
        <v>0</v>
      </c>
      <c r="AA203" s="22">
        <v>0</v>
      </c>
      <c r="AB203" s="22">
        <v>0</v>
      </c>
      <c r="AC203" s="22">
        <v>385731</v>
      </c>
      <c r="AD203" s="22">
        <v>70579</v>
      </c>
      <c r="AE203" s="22">
        <v>30836</v>
      </c>
      <c r="AF203" s="22">
        <v>0</v>
      </c>
      <c r="AG203" s="22">
        <v>3912</v>
      </c>
      <c r="AH203" s="22">
        <v>29827</v>
      </c>
      <c r="AI203" s="22">
        <v>520885</v>
      </c>
      <c r="AJ203" s="22">
        <v>0</v>
      </c>
      <c r="AK203" s="22">
        <v>0</v>
      </c>
      <c r="AL203" s="22">
        <v>0</v>
      </c>
    </row>
    <row r="204" spans="1:3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14580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14580</v>
      </c>
      <c r="N204" s="22">
        <v>0</v>
      </c>
      <c r="O204" s="22">
        <v>0</v>
      </c>
      <c r="P204" s="22">
        <v>64410</v>
      </c>
      <c r="Q204" s="22">
        <v>0</v>
      </c>
      <c r="R204" s="22">
        <v>0</v>
      </c>
      <c r="S204" s="22">
        <v>0</v>
      </c>
      <c r="T204" s="22">
        <v>78990</v>
      </c>
      <c r="U204" s="22">
        <v>87109</v>
      </c>
      <c r="V204" s="22">
        <v>0</v>
      </c>
      <c r="W204" s="22">
        <v>35847</v>
      </c>
      <c r="X204" s="22">
        <v>3481</v>
      </c>
      <c r="Y204" s="22">
        <v>0</v>
      </c>
      <c r="Z204" s="22">
        <v>0</v>
      </c>
      <c r="AA204" s="22">
        <v>1667</v>
      </c>
      <c r="AB204" s="22">
        <v>0</v>
      </c>
      <c r="AC204" s="22">
        <v>128104</v>
      </c>
      <c r="AD204" s="22">
        <v>15477</v>
      </c>
      <c r="AE204" s="22">
        <v>30464</v>
      </c>
      <c r="AF204" s="22">
        <v>0</v>
      </c>
      <c r="AG204" s="22">
        <v>2795</v>
      </c>
      <c r="AH204" s="22">
        <v>4130</v>
      </c>
      <c r="AI204" s="22">
        <v>180970</v>
      </c>
      <c r="AJ204" s="22">
        <v>0</v>
      </c>
      <c r="AK204" s="22">
        <v>0</v>
      </c>
      <c r="AL204" s="22">
        <v>0</v>
      </c>
    </row>
    <row r="205" spans="1:3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15678</v>
      </c>
      <c r="H205" s="22">
        <v>0</v>
      </c>
      <c r="I205" s="22">
        <v>59192</v>
      </c>
      <c r="J205" s="22">
        <v>0</v>
      </c>
      <c r="K205" s="22">
        <v>0</v>
      </c>
      <c r="L205" s="22">
        <v>0</v>
      </c>
      <c r="M205" s="22">
        <v>74870</v>
      </c>
      <c r="N205" s="22">
        <v>0</v>
      </c>
      <c r="O205" s="22">
        <v>32902</v>
      </c>
      <c r="P205" s="22">
        <v>0</v>
      </c>
      <c r="Q205" s="22">
        <v>0</v>
      </c>
      <c r="R205" s="22">
        <v>5870</v>
      </c>
      <c r="S205" s="22">
        <v>0</v>
      </c>
      <c r="T205" s="22">
        <v>113642</v>
      </c>
      <c r="U205" s="22">
        <v>5914</v>
      </c>
      <c r="V205" s="22">
        <v>0</v>
      </c>
      <c r="W205" s="22">
        <v>92212</v>
      </c>
      <c r="X205" s="22">
        <v>53816</v>
      </c>
      <c r="Y205" s="22">
        <v>3704</v>
      </c>
      <c r="Z205" s="22">
        <v>0</v>
      </c>
      <c r="AA205" s="22">
        <v>0</v>
      </c>
      <c r="AB205" s="22">
        <v>0</v>
      </c>
      <c r="AC205" s="22">
        <v>155646</v>
      </c>
      <c r="AD205" s="22">
        <v>20099</v>
      </c>
      <c r="AE205" s="22">
        <v>21999</v>
      </c>
      <c r="AF205" s="22">
        <v>0</v>
      </c>
      <c r="AG205" s="22">
        <v>20097</v>
      </c>
      <c r="AH205" s="22">
        <v>4047</v>
      </c>
      <c r="AI205" s="22">
        <v>221888</v>
      </c>
      <c r="AJ205" s="22">
        <v>0</v>
      </c>
      <c r="AK205" s="22">
        <v>0</v>
      </c>
      <c r="AL205" s="22">
        <v>0</v>
      </c>
    </row>
    <row r="206" spans="1:3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53567</v>
      </c>
      <c r="F206" s="22">
        <v>0</v>
      </c>
      <c r="G206" s="22">
        <v>0</v>
      </c>
      <c r="H206" s="22">
        <v>27753</v>
      </c>
      <c r="I206" s="22">
        <v>0</v>
      </c>
      <c r="J206" s="22">
        <v>0</v>
      </c>
      <c r="K206" s="22">
        <v>0</v>
      </c>
      <c r="L206" s="22">
        <v>0</v>
      </c>
      <c r="M206" s="22">
        <v>81320</v>
      </c>
      <c r="N206" s="22">
        <v>0</v>
      </c>
      <c r="O206" s="22">
        <v>59710</v>
      </c>
      <c r="P206" s="22">
        <v>57949</v>
      </c>
      <c r="Q206" s="22">
        <v>0</v>
      </c>
      <c r="R206" s="22">
        <v>197550</v>
      </c>
      <c r="S206" s="22">
        <v>582218</v>
      </c>
      <c r="T206" s="22">
        <v>978747</v>
      </c>
      <c r="U206" s="22">
        <v>84351</v>
      </c>
      <c r="V206" s="22">
        <v>0</v>
      </c>
      <c r="W206" s="22">
        <v>45800</v>
      </c>
      <c r="X206" s="22">
        <v>22781</v>
      </c>
      <c r="Y206" s="22">
        <v>0</v>
      </c>
      <c r="Z206" s="22">
        <v>0</v>
      </c>
      <c r="AA206" s="22">
        <v>0</v>
      </c>
      <c r="AB206" s="22">
        <v>28731</v>
      </c>
      <c r="AC206" s="22">
        <v>181663</v>
      </c>
      <c r="AD206" s="22">
        <v>351378</v>
      </c>
      <c r="AE206" s="22">
        <v>30287</v>
      </c>
      <c r="AF206" s="22">
        <v>0</v>
      </c>
      <c r="AG206" s="22">
        <v>39096</v>
      </c>
      <c r="AH206" s="22">
        <v>62219</v>
      </c>
      <c r="AI206" s="22">
        <v>664643</v>
      </c>
      <c r="AJ206" s="22">
        <v>0</v>
      </c>
      <c r="AK206" s="22">
        <v>0</v>
      </c>
      <c r="AL206" s="22">
        <v>0</v>
      </c>
    </row>
    <row r="207" spans="1:3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36066</v>
      </c>
      <c r="P207" s="22">
        <v>23622</v>
      </c>
      <c r="Q207" s="22">
        <v>0</v>
      </c>
      <c r="R207" s="22">
        <v>0</v>
      </c>
      <c r="S207" s="22">
        <v>0</v>
      </c>
      <c r="T207" s="22">
        <v>59688</v>
      </c>
      <c r="U207" s="22">
        <v>91437</v>
      </c>
      <c r="V207" s="22">
        <v>0</v>
      </c>
      <c r="W207" s="22">
        <v>39287</v>
      </c>
      <c r="X207" s="22">
        <v>22788</v>
      </c>
      <c r="Y207" s="22">
        <v>0</v>
      </c>
      <c r="Z207" s="22">
        <v>0</v>
      </c>
      <c r="AA207" s="22">
        <v>0</v>
      </c>
      <c r="AB207" s="22">
        <v>0</v>
      </c>
      <c r="AC207" s="22">
        <v>153512</v>
      </c>
      <c r="AD207" s="22">
        <v>152627</v>
      </c>
      <c r="AE207" s="22">
        <v>46336</v>
      </c>
      <c r="AF207" s="22">
        <v>0</v>
      </c>
      <c r="AG207" s="22">
        <v>0</v>
      </c>
      <c r="AH207" s="22">
        <v>5602</v>
      </c>
      <c r="AI207" s="22">
        <v>358077</v>
      </c>
      <c r="AJ207" s="22">
        <v>0</v>
      </c>
      <c r="AK207" s="22">
        <v>0</v>
      </c>
      <c r="AL207" s="22">
        <v>0</v>
      </c>
    </row>
    <row r="208" spans="1:3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25512</v>
      </c>
      <c r="F208" s="22">
        <v>0</v>
      </c>
      <c r="G208" s="22">
        <v>73659</v>
      </c>
      <c r="H208" s="22">
        <v>21600</v>
      </c>
      <c r="I208" s="22">
        <v>0</v>
      </c>
      <c r="J208" s="22">
        <v>0</v>
      </c>
      <c r="K208" s="22">
        <v>0</v>
      </c>
      <c r="L208" s="22">
        <v>0</v>
      </c>
      <c r="M208" s="22">
        <v>120771</v>
      </c>
      <c r="N208" s="22">
        <v>-21600</v>
      </c>
      <c r="O208" s="22">
        <v>0</v>
      </c>
      <c r="P208" s="22">
        <v>34568</v>
      </c>
      <c r="Q208" s="22">
        <v>0</v>
      </c>
      <c r="R208" s="22">
        <v>9138</v>
      </c>
      <c r="S208" s="22">
        <v>0</v>
      </c>
      <c r="T208" s="22">
        <v>142877</v>
      </c>
      <c r="U208" s="22">
        <v>71426</v>
      </c>
      <c r="V208" s="22">
        <v>0</v>
      </c>
      <c r="W208" s="22">
        <v>20863</v>
      </c>
      <c r="X208" s="22">
        <v>30514</v>
      </c>
      <c r="Y208" s="22">
        <v>0</v>
      </c>
      <c r="Z208" s="22">
        <v>0</v>
      </c>
      <c r="AA208" s="22">
        <v>0</v>
      </c>
      <c r="AB208" s="22">
        <v>0</v>
      </c>
      <c r="AC208" s="22">
        <v>122803</v>
      </c>
      <c r="AD208" s="22">
        <v>39587</v>
      </c>
      <c r="AE208" s="22">
        <v>18923</v>
      </c>
      <c r="AF208" s="22">
        <v>0</v>
      </c>
      <c r="AG208" s="22">
        <v>49004</v>
      </c>
      <c r="AH208" s="22">
        <v>13553</v>
      </c>
      <c r="AI208" s="22">
        <v>243870</v>
      </c>
      <c r="AJ208" s="22">
        <v>0</v>
      </c>
      <c r="AK208" s="22">
        <v>0</v>
      </c>
      <c r="AL208" s="22">
        <v>0</v>
      </c>
    </row>
    <row r="209" spans="1:3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61527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61527</v>
      </c>
      <c r="N209" s="22">
        <v>0</v>
      </c>
      <c r="O209" s="22">
        <v>0</v>
      </c>
      <c r="P209" s="22">
        <v>10260</v>
      </c>
      <c r="Q209" s="22">
        <v>0</v>
      </c>
      <c r="R209" s="22">
        <v>0</v>
      </c>
      <c r="S209" s="22">
        <v>33121</v>
      </c>
      <c r="T209" s="22">
        <v>104908</v>
      </c>
      <c r="U209" s="22">
        <v>36378</v>
      </c>
      <c r="V209" s="22">
        <v>0</v>
      </c>
      <c r="W209" s="22">
        <v>32065</v>
      </c>
      <c r="X209" s="22">
        <v>55057</v>
      </c>
      <c r="Y209" s="22">
        <v>0</v>
      </c>
      <c r="Z209" s="22">
        <v>0</v>
      </c>
      <c r="AA209" s="22">
        <v>17813</v>
      </c>
      <c r="AB209" s="22">
        <v>0</v>
      </c>
      <c r="AC209" s="22">
        <v>141313</v>
      </c>
      <c r="AD209" s="22">
        <v>3267</v>
      </c>
      <c r="AE209" s="22">
        <v>20555</v>
      </c>
      <c r="AF209" s="22">
        <v>0</v>
      </c>
      <c r="AG209" s="22">
        <v>3392</v>
      </c>
      <c r="AH209" s="22">
        <v>1656</v>
      </c>
      <c r="AI209" s="22">
        <v>170183</v>
      </c>
      <c r="AJ209" s="22">
        <v>0</v>
      </c>
      <c r="AK209" s="22">
        <v>0</v>
      </c>
      <c r="AL209" s="22">
        <v>0</v>
      </c>
    </row>
    <row r="210" spans="1:3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18300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18300</v>
      </c>
      <c r="N210" s="22">
        <v>0</v>
      </c>
      <c r="O210" s="22">
        <v>0</v>
      </c>
      <c r="P210" s="22">
        <v>34827</v>
      </c>
      <c r="Q210" s="22">
        <v>0</v>
      </c>
      <c r="R210" s="22">
        <v>0</v>
      </c>
      <c r="S210" s="22">
        <v>0</v>
      </c>
      <c r="T210" s="22">
        <v>53127</v>
      </c>
      <c r="U210" s="22">
        <v>306776</v>
      </c>
      <c r="V210" s="22">
        <v>0</v>
      </c>
      <c r="W210" s="22">
        <v>36975</v>
      </c>
      <c r="X210" s="22">
        <v>113070</v>
      </c>
      <c r="Y210" s="22">
        <v>7023</v>
      </c>
      <c r="Z210" s="22">
        <v>0</v>
      </c>
      <c r="AA210" s="22">
        <v>0</v>
      </c>
      <c r="AB210" s="22">
        <v>0</v>
      </c>
      <c r="AC210" s="22">
        <v>463844</v>
      </c>
      <c r="AD210" s="22">
        <v>63779</v>
      </c>
      <c r="AE210" s="22">
        <v>17391</v>
      </c>
      <c r="AF210" s="22">
        <v>0</v>
      </c>
      <c r="AG210" s="22">
        <v>18402</v>
      </c>
      <c r="AH210" s="22">
        <v>4258</v>
      </c>
      <c r="AI210" s="22">
        <v>567674</v>
      </c>
      <c r="AJ210" s="22">
        <v>0</v>
      </c>
      <c r="AK210" s="22">
        <v>0</v>
      </c>
      <c r="AL210" s="22">
        <v>0</v>
      </c>
    </row>
    <row r="211" spans="1:3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107489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107489</v>
      </c>
      <c r="N211" s="22">
        <v>0</v>
      </c>
      <c r="O211" s="22">
        <v>0</v>
      </c>
      <c r="P211" s="22">
        <v>89365</v>
      </c>
      <c r="Q211" s="22">
        <v>6667</v>
      </c>
      <c r="R211" s="22">
        <v>0</v>
      </c>
      <c r="S211" s="22">
        <v>0</v>
      </c>
      <c r="T211" s="22">
        <v>203521</v>
      </c>
      <c r="U211" s="22">
        <v>95015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95015</v>
      </c>
      <c r="AD211" s="22">
        <v>82233</v>
      </c>
      <c r="AE211" s="22">
        <v>25137</v>
      </c>
      <c r="AF211" s="22">
        <v>0</v>
      </c>
      <c r="AG211" s="22">
        <v>6820</v>
      </c>
      <c r="AH211" s="22">
        <v>0</v>
      </c>
      <c r="AI211" s="22">
        <v>209205</v>
      </c>
      <c r="AJ211" s="22">
        <v>0</v>
      </c>
      <c r="AK211" s="22">
        <v>0</v>
      </c>
      <c r="AL211" s="22">
        <v>0</v>
      </c>
    </row>
    <row r="212" spans="1:3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156665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156665</v>
      </c>
      <c r="N212" s="22">
        <v>0</v>
      </c>
      <c r="O212" s="22">
        <v>0</v>
      </c>
      <c r="P212" s="22">
        <v>81670</v>
      </c>
      <c r="Q212" s="22">
        <v>0</v>
      </c>
      <c r="R212" s="22">
        <v>11787</v>
      </c>
      <c r="S212" s="22">
        <v>0</v>
      </c>
      <c r="T212" s="22">
        <v>250122</v>
      </c>
      <c r="U212" s="22">
        <v>101349</v>
      </c>
      <c r="V212" s="22">
        <v>0</v>
      </c>
      <c r="W212" s="22">
        <v>33012</v>
      </c>
      <c r="X212" s="22">
        <v>23116</v>
      </c>
      <c r="Y212" s="22">
        <v>783</v>
      </c>
      <c r="Z212" s="22">
        <v>0</v>
      </c>
      <c r="AA212" s="22">
        <v>0</v>
      </c>
      <c r="AB212" s="22">
        <v>4245</v>
      </c>
      <c r="AC212" s="22">
        <v>162505</v>
      </c>
      <c r="AD212" s="22">
        <v>17566</v>
      </c>
      <c r="AE212" s="22">
        <v>44053</v>
      </c>
      <c r="AF212" s="22">
        <v>0</v>
      </c>
      <c r="AG212" s="22">
        <v>3279</v>
      </c>
      <c r="AH212" s="22">
        <v>12156</v>
      </c>
      <c r="AI212" s="22">
        <v>239559</v>
      </c>
      <c r="AJ212" s="22">
        <v>0</v>
      </c>
      <c r="AK212" s="22">
        <v>0</v>
      </c>
      <c r="AL212" s="22">
        <v>0</v>
      </c>
    </row>
    <row r="213" spans="1:3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247201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247201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247201</v>
      </c>
      <c r="U213" s="22">
        <v>135026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135026</v>
      </c>
      <c r="AD213" s="22">
        <v>21349</v>
      </c>
      <c r="AE213" s="22">
        <v>38036</v>
      </c>
      <c r="AF213" s="22">
        <v>0</v>
      </c>
      <c r="AG213" s="22">
        <v>0</v>
      </c>
      <c r="AH213" s="22">
        <v>370</v>
      </c>
      <c r="AI213" s="22">
        <v>194781</v>
      </c>
      <c r="AJ213" s="22">
        <v>0</v>
      </c>
      <c r="AK213" s="22">
        <v>0</v>
      </c>
      <c r="AL213" s="22">
        <v>0</v>
      </c>
    </row>
    <row r="214" spans="1:3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10503</v>
      </c>
      <c r="H214" s="22">
        <v>118701</v>
      </c>
      <c r="I214" s="22">
        <v>0</v>
      </c>
      <c r="J214" s="22">
        <v>0</v>
      </c>
      <c r="K214" s="22">
        <v>0</v>
      </c>
      <c r="L214" s="22">
        <v>0</v>
      </c>
      <c r="M214" s="22">
        <v>129204</v>
      </c>
      <c r="N214" s="22">
        <v>0</v>
      </c>
      <c r="O214" s="22">
        <v>3394</v>
      </c>
      <c r="P214" s="22">
        <v>7182</v>
      </c>
      <c r="Q214" s="22">
        <v>0</v>
      </c>
      <c r="R214" s="22">
        <v>0</v>
      </c>
      <c r="S214" s="22">
        <v>0</v>
      </c>
      <c r="T214" s="22">
        <v>139780</v>
      </c>
      <c r="U214" s="22">
        <v>174807</v>
      </c>
      <c r="V214" s="22">
        <v>0</v>
      </c>
      <c r="W214" s="22">
        <v>24854</v>
      </c>
      <c r="X214" s="22">
        <v>34424</v>
      </c>
      <c r="Y214" s="22">
        <v>0</v>
      </c>
      <c r="Z214" s="22">
        <v>0</v>
      </c>
      <c r="AA214" s="22">
        <v>0</v>
      </c>
      <c r="AB214" s="22">
        <v>0</v>
      </c>
      <c r="AC214" s="22">
        <v>234086</v>
      </c>
      <c r="AD214" s="22">
        <v>16277</v>
      </c>
      <c r="AE214" s="22">
        <v>87125</v>
      </c>
      <c r="AF214" s="22">
        <v>0</v>
      </c>
      <c r="AG214" s="22">
        <v>13856</v>
      </c>
      <c r="AH214" s="22">
        <v>8019</v>
      </c>
      <c r="AI214" s="22">
        <v>359363</v>
      </c>
      <c r="AJ214" s="22">
        <v>0</v>
      </c>
      <c r="AK214" s="22">
        <v>0</v>
      </c>
      <c r="AL214" s="22">
        <v>0</v>
      </c>
    </row>
    <row r="215" spans="1:3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21171</v>
      </c>
      <c r="H215" s="22">
        <v>338419</v>
      </c>
      <c r="I215" s="22">
        <v>0</v>
      </c>
      <c r="J215" s="22">
        <v>0</v>
      </c>
      <c r="K215" s="22">
        <v>0</v>
      </c>
      <c r="L215" s="22">
        <v>0</v>
      </c>
      <c r="M215" s="22">
        <v>359590</v>
      </c>
      <c r="N215" s="22">
        <v>-7306</v>
      </c>
      <c r="O215" s="22">
        <v>0</v>
      </c>
      <c r="P215" s="22">
        <v>79650</v>
      </c>
      <c r="Q215" s="22">
        <v>0</v>
      </c>
      <c r="R215" s="22">
        <v>72172</v>
      </c>
      <c r="S215" s="22">
        <v>0</v>
      </c>
      <c r="T215" s="22">
        <v>504106</v>
      </c>
      <c r="U215" s="22">
        <v>178430</v>
      </c>
      <c r="V215" s="22">
        <v>0</v>
      </c>
      <c r="W215" s="22">
        <v>32480</v>
      </c>
      <c r="X215" s="22">
        <v>14701</v>
      </c>
      <c r="Y215" s="22">
        <v>0</v>
      </c>
      <c r="Z215" s="22">
        <v>0</v>
      </c>
      <c r="AA215" s="22">
        <v>0</v>
      </c>
      <c r="AB215" s="22">
        <v>0</v>
      </c>
      <c r="AC215" s="22">
        <v>225611</v>
      </c>
      <c r="AD215" s="22">
        <v>2045</v>
      </c>
      <c r="AE215" s="22">
        <v>12289</v>
      </c>
      <c r="AF215" s="22">
        <v>0</v>
      </c>
      <c r="AG215" s="22">
        <v>5870</v>
      </c>
      <c r="AH215" s="22">
        <v>1540</v>
      </c>
      <c r="AI215" s="22">
        <v>247355</v>
      </c>
      <c r="AJ215" s="22">
        <v>0</v>
      </c>
      <c r="AK215" s="22">
        <v>0</v>
      </c>
      <c r="AL215" s="22">
        <v>0</v>
      </c>
    </row>
    <row r="216" spans="1:3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129121</v>
      </c>
      <c r="O216" s="22">
        <v>1331946</v>
      </c>
      <c r="P216" s="22">
        <v>164280</v>
      </c>
      <c r="Q216" s="22">
        <v>0</v>
      </c>
      <c r="R216" s="22">
        <v>210378</v>
      </c>
      <c r="S216" s="22">
        <v>0</v>
      </c>
      <c r="T216" s="22">
        <v>1835725</v>
      </c>
      <c r="U216" s="22">
        <v>160729</v>
      </c>
      <c r="V216" s="22">
        <v>0</v>
      </c>
      <c r="W216" s="22">
        <v>67959</v>
      </c>
      <c r="X216" s="22">
        <v>141182</v>
      </c>
      <c r="Y216" s="22">
        <v>1611</v>
      </c>
      <c r="Z216" s="22">
        <v>0</v>
      </c>
      <c r="AA216" s="22">
        <v>0</v>
      </c>
      <c r="AB216" s="22">
        <v>0</v>
      </c>
      <c r="AC216" s="22">
        <v>371481</v>
      </c>
      <c r="AD216" s="22">
        <v>155313</v>
      </c>
      <c r="AE216" s="22">
        <v>126370</v>
      </c>
      <c r="AF216" s="22">
        <v>0</v>
      </c>
      <c r="AG216" s="22">
        <v>4381</v>
      </c>
      <c r="AH216" s="22">
        <v>42206</v>
      </c>
      <c r="AI216" s="22">
        <v>699751</v>
      </c>
      <c r="AJ216" s="22">
        <v>0</v>
      </c>
      <c r="AK216" s="22">
        <v>0</v>
      </c>
      <c r="AL216" s="22">
        <v>0</v>
      </c>
    </row>
    <row r="217" spans="1:3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125346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125346</v>
      </c>
      <c r="N217" s="22">
        <v>0</v>
      </c>
      <c r="O217" s="22">
        <v>0</v>
      </c>
      <c r="P217" s="22">
        <v>3995</v>
      </c>
      <c r="Q217" s="22">
        <v>0</v>
      </c>
      <c r="R217" s="22">
        <v>0</v>
      </c>
      <c r="S217" s="22">
        <v>0</v>
      </c>
      <c r="T217" s="22">
        <v>129341</v>
      </c>
      <c r="U217" s="22">
        <v>25084</v>
      </c>
      <c r="V217" s="22">
        <v>0</v>
      </c>
      <c r="W217" s="22">
        <v>145806</v>
      </c>
      <c r="X217" s="22">
        <v>2228</v>
      </c>
      <c r="Y217" s="22">
        <v>0</v>
      </c>
      <c r="Z217" s="22">
        <v>0</v>
      </c>
      <c r="AA217" s="22">
        <v>0</v>
      </c>
      <c r="AB217" s="22">
        <v>0</v>
      </c>
      <c r="AC217" s="22">
        <v>173118</v>
      </c>
      <c r="AD217" s="22">
        <v>21783</v>
      </c>
      <c r="AE217" s="22">
        <v>15078</v>
      </c>
      <c r="AF217" s="22">
        <v>0</v>
      </c>
      <c r="AG217" s="22">
        <v>2200</v>
      </c>
      <c r="AH217" s="22">
        <v>8986</v>
      </c>
      <c r="AI217" s="22">
        <v>221165</v>
      </c>
      <c r="AJ217" s="22">
        <v>0</v>
      </c>
      <c r="AK217" s="22">
        <v>0</v>
      </c>
      <c r="AL217" s="22">
        <v>0</v>
      </c>
    </row>
    <row r="218" spans="1:3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486699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486699</v>
      </c>
      <c r="N218" s="22">
        <v>0</v>
      </c>
      <c r="O218" s="22">
        <v>0</v>
      </c>
      <c r="P218" s="22">
        <v>0</v>
      </c>
      <c r="Q218" s="22">
        <v>0</v>
      </c>
      <c r="R218" s="22">
        <v>3000</v>
      </c>
      <c r="S218" s="22">
        <v>0</v>
      </c>
      <c r="T218" s="22">
        <v>489699</v>
      </c>
      <c r="U218" s="22">
        <v>44760</v>
      </c>
      <c r="V218" s="22">
        <v>0</v>
      </c>
      <c r="W218" s="22">
        <v>27122</v>
      </c>
      <c r="X218" s="22">
        <v>32248</v>
      </c>
      <c r="Y218" s="22">
        <v>0</v>
      </c>
      <c r="Z218" s="22">
        <v>0</v>
      </c>
      <c r="AA218" s="22">
        <v>0</v>
      </c>
      <c r="AB218" s="22">
        <v>0</v>
      </c>
      <c r="AC218" s="22">
        <v>104130</v>
      </c>
      <c r="AD218" s="22">
        <v>31758</v>
      </c>
      <c r="AE218" s="22">
        <v>31869</v>
      </c>
      <c r="AF218" s="22">
        <v>0</v>
      </c>
      <c r="AG218" s="22">
        <v>300</v>
      </c>
      <c r="AH218" s="22">
        <v>1500</v>
      </c>
      <c r="AI218" s="22">
        <v>169557</v>
      </c>
      <c r="AJ218" s="22">
        <v>0</v>
      </c>
      <c r="AK218" s="22">
        <v>0</v>
      </c>
      <c r="AL218" s="22">
        <v>0</v>
      </c>
    </row>
    <row r="219" spans="1:3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126167</v>
      </c>
      <c r="F219" s="22">
        <v>0</v>
      </c>
      <c r="G219" s="22">
        <v>145888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272055</v>
      </c>
      <c r="N219" s="22">
        <v>0</v>
      </c>
      <c r="O219" s="22">
        <v>44862</v>
      </c>
      <c r="P219" s="22">
        <v>8915</v>
      </c>
      <c r="Q219" s="22">
        <v>0</v>
      </c>
      <c r="R219" s="22">
        <v>0</v>
      </c>
      <c r="S219" s="22">
        <v>0</v>
      </c>
      <c r="T219" s="22">
        <v>325832</v>
      </c>
      <c r="U219" s="22">
        <v>70348</v>
      </c>
      <c r="V219" s="22">
        <v>0</v>
      </c>
      <c r="W219" s="22">
        <v>61252</v>
      </c>
      <c r="X219" s="22">
        <v>37031</v>
      </c>
      <c r="Y219" s="22">
        <v>0</v>
      </c>
      <c r="Z219" s="22">
        <v>0</v>
      </c>
      <c r="AA219" s="22">
        <v>0</v>
      </c>
      <c r="AB219" s="22">
        <v>0</v>
      </c>
      <c r="AC219" s="22">
        <v>168631</v>
      </c>
      <c r="AD219" s="22">
        <v>11738</v>
      </c>
      <c r="AE219" s="22">
        <v>24469</v>
      </c>
      <c r="AF219" s="22">
        <v>0</v>
      </c>
      <c r="AG219" s="22">
        <v>2975</v>
      </c>
      <c r="AH219" s="22">
        <v>6587</v>
      </c>
      <c r="AI219" s="22">
        <v>214400</v>
      </c>
      <c r="AJ219" s="22">
        <v>0</v>
      </c>
      <c r="AK219" s="22">
        <v>0</v>
      </c>
      <c r="AL219" s="22">
        <v>0</v>
      </c>
    </row>
    <row r="220" spans="1:3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565700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565700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565700</v>
      </c>
      <c r="U220" s="22">
        <v>94064</v>
      </c>
      <c r="V220" s="22">
        <v>0</v>
      </c>
      <c r="W220" s="22">
        <v>0</v>
      </c>
      <c r="X220" s="22">
        <v>40459</v>
      </c>
      <c r="Y220" s="22">
        <v>0</v>
      </c>
      <c r="Z220" s="22">
        <v>0</v>
      </c>
      <c r="AA220" s="22">
        <v>0</v>
      </c>
      <c r="AB220" s="22">
        <v>0</v>
      </c>
      <c r="AC220" s="22">
        <v>134523</v>
      </c>
      <c r="AD220" s="22">
        <v>10597</v>
      </c>
      <c r="AE220" s="22">
        <v>14071</v>
      </c>
      <c r="AF220" s="22">
        <v>0</v>
      </c>
      <c r="AG220" s="22">
        <v>2418</v>
      </c>
      <c r="AH220" s="22">
        <v>0</v>
      </c>
      <c r="AI220" s="22">
        <v>161609</v>
      </c>
      <c r="AJ220" s="22">
        <v>0</v>
      </c>
      <c r="AK220" s="22">
        <v>0</v>
      </c>
      <c r="AL220" s="22">
        <v>0</v>
      </c>
    </row>
    <row r="221" spans="1:3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20852</v>
      </c>
      <c r="P221" s="22">
        <v>183722</v>
      </c>
      <c r="Q221" s="22">
        <v>0</v>
      </c>
      <c r="R221" s="22">
        <v>10000</v>
      </c>
      <c r="S221" s="22">
        <v>0</v>
      </c>
      <c r="T221" s="22">
        <v>214574</v>
      </c>
      <c r="U221" s="22">
        <v>154520</v>
      </c>
      <c r="V221" s="22">
        <v>0</v>
      </c>
      <c r="W221" s="22">
        <v>47649</v>
      </c>
      <c r="X221" s="22">
        <v>41521</v>
      </c>
      <c r="Y221" s="22">
        <v>4805</v>
      </c>
      <c r="Z221" s="22">
        <v>24200</v>
      </c>
      <c r="AA221" s="22">
        <v>0</v>
      </c>
      <c r="AB221" s="22">
        <v>0</v>
      </c>
      <c r="AC221" s="22">
        <v>272695</v>
      </c>
      <c r="AD221" s="22">
        <v>28450</v>
      </c>
      <c r="AE221" s="22">
        <v>50269</v>
      </c>
      <c r="AF221" s="22">
        <v>0</v>
      </c>
      <c r="AG221" s="22">
        <v>78703</v>
      </c>
      <c r="AH221" s="22">
        <v>6889</v>
      </c>
      <c r="AI221" s="22">
        <v>437006</v>
      </c>
      <c r="AJ221" s="22">
        <v>0</v>
      </c>
      <c r="AK221" s="22">
        <v>0</v>
      </c>
      <c r="AL221" s="22">
        <v>0</v>
      </c>
    </row>
    <row r="222" spans="1:3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135972</v>
      </c>
      <c r="F222" s="22">
        <v>0</v>
      </c>
      <c r="G222" s="22">
        <v>13837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149809</v>
      </c>
      <c r="N222" s="22">
        <v>0</v>
      </c>
      <c r="O222" s="22">
        <v>9480</v>
      </c>
      <c r="P222" s="22">
        <v>0</v>
      </c>
      <c r="Q222" s="22">
        <v>0</v>
      </c>
      <c r="R222" s="22">
        <v>0</v>
      </c>
      <c r="S222" s="22">
        <v>0</v>
      </c>
      <c r="T222" s="22">
        <v>159289</v>
      </c>
      <c r="U222" s="22">
        <v>22595</v>
      </c>
      <c r="V222" s="22">
        <v>0</v>
      </c>
      <c r="W222" s="22">
        <v>24682</v>
      </c>
      <c r="X222" s="22">
        <v>14408</v>
      </c>
      <c r="Y222" s="22">
        <v>0</v>
      </c>
      <c r="Z222" s="22">
        <v>0</v>
      </c>
      <c r="AA222" s="22">
        <v>0</v>
      </c>
      <c r="AB222" s="22">
        <v>0</v>
      </c>
      <c r="AC222" s="22">
        <v>61685</v>
      </c>
      <c r="AD222" s="22">
        <v>16041</v>
      </c>
      <c r="AE222" s="22">
        <v>3342</v>
      </c>
      <c r="AF222" s="22">
        <v>0</v>
      </c>
      <c r="AG222" s="22">
        <v>0</v>
      </c>
      <c r="AH222" s="22">
        <v>3100</v>
      </c>
      <c r="AI222" s="22">
        <v>84168</v>
      </c>
      <c r="AJ222" s="22">
        <v>0</v>
      </c>
      <c r="AK222" s="22">
        <v>0</v>
      </c>
      <c r="AL222" s="22">
        <v>0</v>
      </c>
    </row>
    <row r="223" spans="1:3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238206</v>
      </c>
      <c r="J223" s="22">
        <v>0</v>
      </c>
      <c r="K223" s="22">
        <v>0</v>
      </c>
      <c r="L223" s="22">
        <v>0</v>
      </c>
      <c r="M223" s="22">
        <v>238206</v>
      </c>
      <c r="N223" s="22">
        <v>0</v>
      </c>
      <c r="O223" s="22">
        <v>0</v>
      </c>
      <c r="P223" s="22">
        <v>180365</v>
      </c>
      <c r="Q223" s="22">
        <v>0</v>
      </c>
      <c r="R223" s="22">
        <v>0</v>
      </c>
      <c r="S223" s="22">
        <v>0</v>
      </c>
      <c r="T223" s="22">
        <v>418571</v>
      </c>
      <c r="U223" s="22">
        <v>169241</v>
      </c>
      <c r="V223" s="22">
        <v>0</v>
      </c>
      <c r="W223" s="22">
        <v>11106</v>
      </c>
      <c r="X223" s="22">
        <v>18847</v>
      </c>
      <c r="Y223" s="22">
        <v>9251</v>
      </c>
      <c r="Z223" s="22">
        <v>0</v>
      </c>
      <c r="AA223" s="22">
        <v>0</v>
      </c>
      <c r="AB223" s="22">
        <v>0</v>
      </c>
      <c r="AC223" s="22">
        <v>208445</v>
      </c>
      <c r="AD223" s="22">
        <v>9218</v>
      </c>
      <c r="AE223" s="22">
        <v>12658</v>
      </c>
      <c r="AF223" s="22">
        <v>0</v>
      </c>
      <c r="AG223" s="22">
        <v>786</v>
      </c>
      <c r="AH223" s="22">
        <v>4330</v>
      </c>
      <c r="AI223" s="22">
        <v>235437</v>
      </c>
      <c r="AJ223" s="22">
        <v>0</v>
      </c>
      <c r="AK223" s="22">
        <v>0</v>
      </c>
      <c r="AL223" s="22">
        <v>0</v>
      </c>
    </row>
    <row r="224" spans="1:3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435299</v>
      </c>
      <c r="F224" s="22">
        <v>0</v>
      </c>
      <c r="G224" s="22">
        <v>21669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456968</v>
      </c>
      <c r="N224" s="22">
        <v>0</v>
      </c>
      <c r="O224" s="22">
        <v>0</v>
      </c>
      <c r="P224" s="22">
        <v>55448</v>
      </c>
      <c r="Q224" s="22">
        <v>0</v>
      </c>
      <c r="R224" s="22">
        <v>0</v>
      </c>
      <c r="S224" s="22">
        <v>0</v>
      </c>
      <c r="T224" s="22">
        <v>512416</v>
      </c>
      <c r="U224" s="22">
        <v>208585</v>
      </c>
      <c r="V224" s="22">
        <v>0</v>
      </c>
      <c r="W224" s="22">
        <v>44807</v>
      </c>
      <c r="X224" s="22">
        <v>51891</v>
      </c>
      <c r="Y224" s="22">
        <v>7957</v>
      </c>
      <c r="Z224" s="22">
        <v>0</v>
      </c>
      <c r="AA224" s="22">
        <v>0</v>
      </c>
      <c r="AB224" s="22">
        <v>0</v>
      </c>
      <c r="AC224" s="22">
        <v>313240</v>
      </c>
      <c r="AD224" s="22">
        <v>103283</v>
      </c>
      <c r="AE224" s="22">
        <v>63980</v>
      </c>
      <c r="AF224" s="22">
        <v>0</v>
      </c>
      <c r="AG224" s="22">
        <v>68881</v>
      </c>
      <c r="AH224" s="22">
        <v>55176</v>
      </c>
      <c r="AI224" s="22">
        <v>604560</v>
      </c>
      <c r="AJ224" s="22">
        <v>0</v>
      </c>
      <c r="AK224" s="22">
        <v>0</v>
      </c>
      <c r="AL224" s="22">
        <v>0</v>
      </c>
    </row>
    <row r="225" spans="1:3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19266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19266</v>
      </c>
      <c r="N225" s="22">
        <v>0</v>
      </c>
      <c r="O225" s="22">
        <v>0</v>
      </c>
      <c r="P225" s="22">
        <v>9010</v>
      </c>
      <c r="Q225" s="22">
        <v>0</v>
      </c>
      <c r="R225" s="22">
        <v>0</v>
      </c>
      <c r="S225" s="22">
        <v>0</v>
      </c>
      <c r="T225" s="22">
        <v>28276</v>
      </c>
      <c r="U225" s="22">
        <v>16241</v>
      </c>
      <c r="V225" s="22">
        <v>0</v>
      </c>
      <c r="W225" s="22">
        <v>27626</v>
      </c>
      <c r="X225" s="22">
        <v>41769</v>
      </c>
      <c r="Y225" s="22">
        <v>0</v>
      </c>
      <c r="Z225" s="22">
        <v>0</v>
      </c>
      <c r="AA225" s="22">
        <v>0</v>
      </c>
      <c r="AB225" s="22">
        <v>0</v>
      </c>
      <c r="AC225" s="22">
        <v>85636</v>
      </c>
      <c r="AD225" s="22">
        <v>1871</v>
      </c>
      <c r="AE225" s="22">
        <v>2268</v>
      </c>
      <c r="AF225" s="22">
        <v>0</v>
      </c>
      <c r="AG225" s="22">
        <v>3766</v>
      </c>
      <c r="AH225" s="22">
        <v>0</v>
      </c>
      <c r="AI225" s="22">
        <v>93541</v>
      </c>
      <c r="AJ225" s="22">
        <v>0</v>
      </c>
      <c r="AK225" s="22">
        <v>0</v>
      </c>
      <c r="AL225" s="22">
        <v>0</v>
      </c>
    </row>
    <row r="226" spans="1:3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242098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242098</v>
      </c>
      <c r="N226" s="22">
        <v>0</v>
      </c>
      <c r="O226" s="22">
        <v>0</v>
      </c>
      <c r="P226" s="22">
        <v>216610</v>
      </c>
      <c r="Q226" s="22">
        <v>0</v>
      </c>
      <c r="R226" s="22">
        <v>0</v>
      </c>
      <c r="S226" s="22">
        <v>50000</v>
      </c>
      <c r="T226" s="22">
        <v>508708</v>
      </c>
      <c r="U226" s="22">
        <v>79700</v>
      </c>
      <c r="V226" s="22">
        <v>0</v>
      </c>
      <c r="W226" s="22">
        <v>42456</v>
      </c>
      <c r="X226" s="22">
        <v>6575</v>
      </c>
      <c r="Y226" s="22">
        <v>2574</v>
      </c>
      <c r="Z226" s="22">
        <v>0</v>
      </c>
      <c r="AA226" s="22">
        <v>0</v>
      </c>
      <c r="AB226" s="22">
        <v>0</v>
      </c>
      <c r="AC226" s="22">
        <v>131305</v>
      </c>
      <c r="AD226" s="22">
        <v>57772</v>
      </c>
      <c r="AE226" s="22">
        <v>42248</v>
      </c>
      <c r="AF226" s="22">
        <v>0</v>
      </c>
      <c r="AG226" s="22">
        <v>8535</v>
      </c>
      <c r="AH226" s="22">
        <v>18216</v>
      </c>
      <c r="AI226" s="22">
        <v>258076</v>
      </c>
      <c r="AJ226" s="22">
        <v>0</v>
      </c>
      <c r="AK226" s="22">
        <v>0</v>
      </c>
      <c r="AL226" s="22">
        <v>0</v>
      </c>
    </row>
    <row r="227" spans="1:3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175846</v>
      </c>
      <c r="O227" s="22">
        <v>0</v>
      </c>
      <c r="P227" s="22">
        <v>116017</v>
      </c>
      <c r="Q227" s="22">
        <v>0</v>
      </c>
      <c r="R227" s="22">
        <v>0</v>
      </c>
      <c r="S227" s="22">
        <v>0</v>
      </c>
      <c r="T227" s="22">
        <v>291863</v>
      </c>
      <c r="U227" s="22">
        <v>45137</v>
      </c>
      <c r="V227" s="22">
        <v>0</v>
      </c>
      <c r="W227" s="22">
        <v>9414</v>
      </c>
      <c r="X227" s="22">
        <v>19193</v>
      </c>
      <c r="Y227" s="22">
        <v>0</v>
      </c>
      <c r="Z227" s="22">
        <v>0</v>
      </c>
      <c r="AA227" s="22">
        <v>0</v>
      </c>
      <c r="AB227" s="22">
        <v>0</v>
      </c>
      <c r="AC227" s="22">
        <v>73744</v>
      </c>
      <c r="AD227" s="22">
        <v>7769</v>
      </c>
      <c r="AE227" s="22">
        <v>17416</v>
      </c>
      <c r="AF227" s="22">
        <v>0</v>
      </c>
      <c r="AG227" s="22">
        <v>2523</v>
      </c>
      <c r="AH227" s="22">
        <v>9107</v>
      </c>
      <c r="AI227" s="22">
        <v>110559</v>
      </c>
      <c r="AJ227" s="22">
        <v>0</v>
      </c>
      <c r="AK227" s="22">
        <v>0</v>
      </c>
      <c r="AL227" s="22">
        <v>0</v>
      </c>
    </row>
    <row r="228" spans="1:3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68723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68723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68723</v>
      </c>
      <c r="U228" s="22">
        <v>0</v>
      </c>
      <c r="V228" s="22">
        <v>0</v>
      </c>
      <c r="W228" s="22">
        <v>115092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115092</v>
      </c>
      <c r="AD228" s="22">
        <v>27568</v>
      </c>
      <c r="AE228" s="22">
        <v>32083</v>
      </c>
      <c r="AF228" s="22">
        <v>0</v>
      </c>
      <c r="AG228" s="22">
        <v>11553</v>
      </c>
      <c r="AH228" s="22">
        <v>15005</v>
      </c>
      <c r="AI228" s="22">
        <v>201301</v>
      </c>
      <c r="AJ228" s="22">
        <v>0</v>
      </c>
      <c r="AK228" s="22">
        <v>0</v>
      </c>
      <c r="AL228" s="22">
        <v>0</v>
      </c>
    </row>
    <row r="229" spans="1:3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83520</v>
      </c>
      <c r="F229" s="22">
        <v>0</v>
      </c>
      <c r="G229" s="22">
        <v>42768</v>
      </c>
      <c r="H229" s="22">
        <v>141501</v>
      </c>
      <c r="I229" s="22">
        <v>0</v>
      </c>
      <c r="J229" s="22">
        <v>0</v>
      </c>
      <c r="K229" s="22">
        <v>0</v>
      </c>
      <c r="L229" s="22">
        <v>0</v>
      </c>
      <c r="M229" s="22">
        <v>267789</v>
      </c>
      <c r="N229" s="22">
        <v>0</v>
      </c>
      <c r="O229" s="22">
        <v>0</v>
      </c>
      <c r="P229" s="22">
        <v>34611</v>
      </c>
      <c r="Q229" s="22">
        <v>0</v>
      </c>
      <c r="R229" s="22">
        <v>0</v>
      </c>
      <c r="S229" s="22">
        <v>0</v>
      </c>
      <c r="T229" s="22">
        <v>302400</v>
      </c>
      <c r="U229" s="22">
        <v>117397</v>
      </c>
      <c r="V229" s="22">
        <v>0</v>
      </c>
      <c r="W229" s="22">
        <v>180245</v>
      </c>
      <c r="X229" s="22">
        <v>13162</v>
      </c>
      <c r="Y229" s="22">
        <v>0</v>
      </c>
      <c r="Z229" s="22">
        <v>0</v>
      </c>
      <c r="AA229" s="22">
        <v>0</v>
      </c>
      <c r="AB229" s="22">
        <v>0</v>
      </c>
      <c r="AC229" s="22">
        <v>310804</v>
      </c>
      <c r="AD229" s="22">
        <v>90447</v>
      </c>
      <c r="AE229" s="22">
        <v>49015</v>
      </c>
      <c r="AF229" s="22">
        <v>0</v>
      </c>
      <c r="AG229" s="22">
        <v>0</v>
      </c>
      <c r="AH229" s="22">
        <v>5457</v>
      </c>
      <c r="AI229" s="22">
        <v>455723</v>
      </c>
      <c r="AJ229" s="22">
        <v>0</v>
      </c>
      <c r="AK229" s="22">
        <v>0</v>
      </c>
      <c r="AL229" s="22">
        <v>0</v>
      </c>
    </row>
    <row r="230" spans="1:3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376362</v>
      </c>
      <c r="F230" s="22">
        <v>0</v>
      </c>
      <c r="G230" s="22">
        <v>24940</v>
      </c>
      <c r="H230" s="22">
        <v>103002</v>
      </c>
      <c r="I230" s="22">
        <v>0</v>
      </c>
      <c r="J230" s="22">
        <v>0</v>
      </c>
      <c r="K230" s="22">
        <v>0</v>
      </c>
      <c r="L230" s="22">
        <v>0</v>
      </c>
      <c r="M230" s="22">
        <v>504304</v>
      </c>
      <c r="N230" s="22">
        <v>0</v>
      </c>
      <c r="O230" s="22">
        <v>0</v>
      </c>
      <c r="P230" s="22">
        <v>20857</v>
      </c>
      <c r="Q230" s="22">
        <v>0</v>
      </c>
      <c r="R230" s="22">
        <v>9500</v>
      </c>
      <c r="S230" s="22">
        <v>0</v>
      </c>
      <c r="T230" s="22">
        <v>534661</v>
      </c>
      <c r="U230" s="22">
        <v>198044</v>
      </c>
      <c r="V230" s="22">
        <v>0</v>
      </c>
      <c r="W230" s="22">
        <v>102656</v>
      </c>
      <c r="X230" s="22">
        <v>42328</v>
      </c>
      <c r="Y230" s="22">
        <v>0</v>
      </c>
      <c r="Z230" s="22">
        <v>0</v>
      </c>
      <c r="AA230" s="22">
        <v>0</v>
      </c>
      <c r="AB230" s="22">
        <v>7782</v>
      </c>
      <c r="AC230" s="22">
        <v>350810</v>
      </c>
      <c r="AD230" s="22">
        <v>161032</v>
      </c>
      <c r="AE230" s="22">
        <v>55450</v>
      </c>
      <c r="AF230" s="22">
        <v>0</v>
      </c>
      <c r="AG230" s="22">
        <v>42738</v>
      </c>
      <c r="AH230" s="22">
        <v>9199</v>
      </c>
      <c r="AI230" s="22">
        <v>619229</v>
      </c>
      <c r="AJ230" s="22">
        <v>0</v>
      </c>
      <c r="AK230" s="22">
        <v>0</v>
      </c>
      <c r="AL230" s="22">
        <v>0</v>
      </c>
    </row>
    <row r="231" spans="1:3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8774</v>
      </c>
      <c r="F231" s="22">
        <v>0</v>
      </c>
      <c r="G231" s="22">
        <v>0</v>
      </c>
      <c r="H231" s="22">
        <v>4915</v>
      </c>
      <c r="I231" s="22">
        <v>0</v>
      </c>
      <c r="J231" s="22">
        <v>0</v>
      </c>
      <c r="K231" s="22">
        <v>0</v>
      </c>
      <c r="L231" s="22">
        <v>0</v>
      </c>
      <c r="M231" s="22">
        <v>13689</v>
      </c>
      <c r="N231" s="22">
        <v>0</v>
      </c>
      <c r="O231" s="22">
        <v>38928</v>
      </c>
      <c r="P231" s="22">
        <v>128000</v>
      </c>
      <c r="Q231" s="22">
        <v>0</v>
      </c>
      <c r="R231" s="22">
        <v>0</v>
      </c>
      <c r="S231" s="22">
        <v>0</v>
      </c>
      <c r="T231" s="22">
        <v>180617</v>
      </c>
      <c r="U231" s="22">
        <v>133806</v>
      </c>
      <c r="V231" s="22">
        <v>0</v>
      </c>
      <c r="W231" s="22">
        <v>16089</v>
      </c>
      <c r="X231" s="22">
        <v>21764</v>
      </c>
      <c r="Y231" s="22">
        <v>11631</v>
      </c>
      <c r="Z231" s="22">
        <v>0</v>
      </c>
      <c r="AA231" s="22">
        <v>0</v>
      </c>
      <c r="AB231" s="22">
        <v>0</v>
      </c>
      <c r="AC231" s="22">
        <v>183290</v>
      </c>
      <c r="AD231" s="22">
        <v>37558</v>
      </c>
      <c r="AE231" s="22">
        <v>20696</v>
      </c>
      <c r="AF231" s="22">
        <v>0</v>
      </c>
      <c r="AG231" s="22">
        <v>11218</v>
      </c>
      <c r="AH231" s="22">
        <v>1451</v>
      </c>
      <c r="AI231" s="22">
        <v>254213</v>
      </c>
      <c r="AJ231" s="22">
        <v>0</v>
      </c>
      <c r="AK231" s="22">
        <v>0</v>
      </c>
      <c r="AL231" s="22">
        <v>0</v>
      </c>
    </row>
    <row r="232" spans="1:3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2262768</v>
      </c>
      <c r="F232" s="22">
        <v>0</v>
      </c>
      <c r="G232" s="22">
        <v>867445</v>
      </c>
      <c r="H232" s="22">
        <v>860000</v>
      </c>
      <c r="I232" s="22">
        <v>883137</v>
      </c>
      <c r="J232" s="22">
        <v>0</v>
      </c>
      <c r="K232" s="22">
        <v>0</v>
      </c>
      <c r="L232" s="22">
        <v>0</v>
      </c>
      <c r="M232" s="22">
        <v>4873350</v>
      </c>
      <c r="N232" s="22">
        <v>-4360720</v>
      </c>
      <c r="O232" s="22">
        <v>340652</v>
      </c>
      <c r="P232" s="22">
        <v>0</v>
      </c>
      <c r="Q232" s="22">
        <v>0</v>
      </c>
      <c r="R232" s="22">
        <v>58374</v>
      </c>
      <c r="S232" s="22">
        <v>62503</v>
      </c>
      <c r="T232" s="22">
        <v>974159</v>
      </c>
      <c r="U232" s="22">
        <v>181350</v>
      </c>
      <c r="V232" s="22">
        <v>0</v>
      </c>
      <c r="W232" s="22">
        <v>82153</v>
      </c>
      <c r="X232" s="22">
        <v>30767</v>
      </c>
      <c r="Y232" s="22">
        <v>0</v>
      </c>
      <c r="Z232" s="22">
        <v>0</v>
      </c>
      <c r="AA232" s="22">
        <v>0</v>
      </c>
      <c r="AB232" s="22">
        <v>0</v>
      </c>
      <c r="AC232" s="22">
        <v>294270</v>
      </c>
      <c r="AD232" s="22">
        <v>30317</v>
      </c>
      <c r="AE232" s="22">
        <v>42996</v>
      </c>
      <c r="AF232" s="22">
        <v>0</v>
      </c>
      <c r="AG232" s="22">
        <v>21664</v>
      </c>
      <c r="AH232" s="22">
        <v>8216</v>
      </c>
      <c r="AI232" s="22">
        <v>397463</v>
      </c>
      <c r="AJ232" s="22">
        <v>0</v>
      </c>
      <c r="AK232" s="22">
        <v>0</v>
      </c>
      <c r="AL232" s="22">
        <v>0</v>
      </c>
    </row>
    <row r="233" spans="1:3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19892</v>
      </c>
      <c r="O233" s="22">
        <v>4825</v>
      </c>
      <c r="P233" s="22">
        <v>25612</v>
      </c>
      <c r="Q233" s="22">
        <v>0</v>
      </c>
      <c r="R233" s="22">
        <v>0</v>
      </c>
      <c r="S233" s="22">
        <v>0</v>
      </c>
      <c r="T233" s="22">
        <v>50329</v>
      </c>
      <c r="U233" s="22">
        <v>23195</v>
      </c>
      <c r="V233" s="22">
        <v>0</v>
      </c>
      <c r="W233" s="22">
        <v>51193</v>
      </c>
      <c r="X233" s="22">
        <v>54515</v>
      </c>
      <c r="Y233" s="22">
        <v>0</v>
      </c>
      <c r="Z233" s="22">
        <v>0</v>
      </c>
      <c r="AA233" s="22">
        <v>0</v>
      </c>
      <c r="AB233" s="22">
        <v>0</v>
      </c>
      <c r="AC233" s="22">
        <v>128903</v>
      </c>
      <c r="AD233" s="22">
        <v>18565</v>
      </c>
      <c r="AE233" s="22">
        <v>25026</v>
      </c>
      <c r="AF233" s="22">
        <v>0</v>
      </c>
      <c r="AG233" s="22">
        <v>12903</v>
      </c>
      <c r="AH233" s="22">
        <v>0</v>
      </c>
      <c r="AI233" s="22">
        <v>185397</v>
      </c>
      <c r="AJ233" s="22">
        <v>0</v>
      </c>
      <c r="AK233" s="22">
        <v>0</v>
      </c>
      <c r="AL233" s="22">
        <v>0</v>
      </c>
    </row>
    <row r="234" spans="1:3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25300</v>
      </c>
      <c r="P234" s="22">
        <v>19885</v>
      </c>
      <c r="Q234" s="22">
        <v>0</v>
      </c>
      <c r="R234" s="22">
        <v>0</v>
      </c>
      <c r="S234" s="22">
        <v>0</v>
      </c>
      <c r="T234" s="22">
        <v>45185</v>
      </c>
      <c r="U234" s="22">
        <v>80671</v>
      </c>
      <c r="V234" s="22">
        <v>0</v>
      </c>
      <c r="W234" s="22">
        <v>21856</v>
      </c>
      <c r="X234" s="22">
        <v>9925</v>
      </c>
      <c r="Y234" s="22">
        <v>0</v>
      </c>
      <c r="Z234" s="22">
        <v>0</v>
      </c>
      <c r="AA234" s="22">
        <v>0</v>
      </c>
      <c r="AB234" s="22">
        <v>1124</v>
      </c>
      <c r="AC234" s="22">
        <v>113576</v>
      </c>
      <c r="AD234" s="22">
        <v>25960</v>
      </c>
      <c r="AE234" s="22">
        <v>18724</v>
      </c>
      <c r="AF234" s="22">
        <v>0</v>
      </c>
      <c r="AG234" s="22">
        <v>1648</v>
      </c>
      <c r="AH234" s="22">
        <v>1633</v>
      </c>
      <c r="AI234" s="22">
        <v>161541</v>
      </c>
      <c r="AJ234" s="22">
        <v>0</v>
      </c>
      <c r="AK234" s="22">
        <v>0</v>
      </c>
      <c r="AL234" s="22">
        <v>0</v>
      </c>
    </row>
    <row r="235" spans="1:3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11150</v>
      </c>
      <c r="Q235" s="22">
        <v>0</v>
      </c>
      <c r="R235" s="22">
        <v>0</v>
      </c>
      <c r="S235" s="22">
        <v>0</v>
      </c>
      <c r="T235" s="22">
        <v>11150</v>
      </c>
      <c r="U235" s="22">
        <v>138584</v>
      </c>
      <c r="V235" s="22">
        <v>0</v>
      </c>
      <c r="W235" s="22">
        <v>25476</v>
      </c>
      <c r="X235" s="22">
        <v>41280</v>
      </c>
      <c r="Y235" s="22">
        <v>0</v>
      </c>
      <c r="Z235" s="22">
        <v>0</v>
      </c>
      <c r="AA235" s="22">
        <v>0</v>
      </c>
      <c r="AB235" s="22">
        <v>0</v>
      </c>
      <c r="AC235" s="22">
        <v>205340</v>
      </c>
      <c r="AD235" s="22">
        <v>7235</v>
      </c>
      <c r="AE235" s="22">
        <v>34274</v>
      </c>
      <c r="AF235" s="22">
        <v>0</v>
      </c>
      <c r="AG235" s="22">
        <v>448</v>
      </c>
      <c r="AH235" s="22">
        <v>10558</v>
      </c>
      <c r="AI235" s="22">
        <v>257855</v>
      </c>
      <c r="AJ235" s="22">
        <v>0</v>
      </c>
      <c r="AK235" s="22">
        <v>0</v>
      </c>
      <c r="AL235" s="22">
        <v>0</v>
      </c>
    </row>
    <row r="236" spans="1:3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69168</v>
      </c>
      <c r="I236" s="22">
        <v>0</v>
      </c>
      <c r="J236" s="22">
        <v>0</v>
      </c>
      <c r="K236" s="22">
        <v>0</v>
      </c>
      <c r="L236" s="22">
        <v>0</v>
      </c>
      <c r="M236" s="22">
        <v>69168</v>
      </c>
      <c r="N236" s="22">
        <v>0</v>
      </c>
      <c r="O236" s="22">
        <v>0</v>
      </c>
      <c r="P236" s="22">
        <v>45360</v>
      </c>
      <c r="Q236" s="22">
        <v>0</v>
      </c>
      <c r="R236" s="22">
        <v>0</v>
      </c>
      <c r="S236" s="22">
        <v>0</v>
      </c>
      <c r="T236" s="22">
        <v>114528</v>
      </c>
      <c r="U236" s="22">
        <v>20080</v>
      </c>
      <c r="V236" s="22">
        <v>0</v>
      </c>
      <c r="W236" s="22">
        <v>21485</v>
      </c>
      <c r="X236" s="22">
        <v>17879</v>
      </c>
      <c r="Y236" s="22">
        <v>0</v>
      </c>
      <c r="Z236" s="22">
        <v>0</v>
      </c>
      <c r="AA236" s="22">
        <v>0</v>
      </c>
      <c r="AB236" s="22">
        <v>0</v>
      </c>
      <c r="AC236" s="22">
        <v>59444</v>
      </c>
      <c r="AD236" s="22">
        <v>2305</v>
      </c>
      <c r="AE236" s="22">
        <v>19780</v>
      </c>
      <c r="AF236" s="22">
        <v>0</v>
      </c>
      <c r="AG236" s="22">
        <v>4755</v>
      </c>
      <c r="AH236" s="22">
        <v>3643</v>
      </c>
      <c r="AI236" s="22">
        <v>89927</v>
      </c>
      <c r="AJ236" s="22">
        <v>0</v>
      </c>
      <c r="AK236" s="22">
        <v>0</v>
      </c>
      <c r="AL236" s="22">
        <v>0</v>
      </c>
    </row>
    <row r="237" spans="1:3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212326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212326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212326</v>
      </c>
      <c r="U237" s="22">
        <v>11260</v>
      </c>
      <c r="V237" s="22">
        <v>0</v>
      </c>
      <c r="W237" s="22">
        <v>61342</v>
      </c>
      <c r="X237" s="22">
        <v>18802</v>
      </c>
      <c r="Y237" s="22">
        <v>0</v>
      </c>
      <c r="Z237" s="22">
        <v>0</v>
      </c>
      <c r="AA237" s="22">
        <v>0</v>
      </c>
      <c r="AB237" s="22">
        <v>0</v>
      </c>
      <c r="AC237" s="22">
        <v>91404</v>
      </c>
      <c r="AD237" s="22">
        <v>10682</v>
      </c>
      <c r="AE237" s="22">
        <v>14736</v>
      </c>
      <c r="AF237" s="22">
        <v>0</v>
      </c>
      <c r="AG237" s="22">
        <v>3096</v>
      </c>
      <c r="AH237" s="22">
        <v>0</v>
      </c>
      <c r="AI237" s="22">
        <v>119918</v>
      </c>
      <c r="AJ237" s="22">
        <v>0</v>
      </c>
      <c r="AK237" s="22">
        <v>0</v>
      </c>
      <c r="AL237" s="22">
        <v>0</v>
      </c>
    </row>
    <row r="238" spans="1:3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141126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141126</v>
      </c>
      <c r="N238" s="22">
        <v>0</v>
      </c>
      <c r="O238" s="22">
        <v>0</v>
      </c>
      <c r="P238" s="22">
        <v>190448</v>
      </c>
      <c r="Q238" s="22">
        <v>0</v>
      </c>
      <c r="R238" s="22">
        <v>0</v>
      </c>
      <c r="S238" s="22">
        <v>0</v>
      </c>
      <c r="T238" s="22">
        <v>331574</v>
      </c>
      <c r="U238" s="22">
        <v>66361</v>
      </c>
      <c r="V238" s="22">
        <v>0</v>
      </c>
      <c r="W238" s="22">
        <v>191655</v>
      </c>
      <c r="X238" s="22">
        <v>7374</v>
      </c>
      <c r="Y238" s="22">
        <v>0</v>
      </c>
      <c r="Z238" s="22">
        <v>0</v>
      </c>
      <c r="AA238" s="22">
        <v>0</v>
      </c>
      <c r="AB238" s="22">
        <v>0</v>
      </c>
      <c r="AC238" s="22">
        <v>265390</v>
      </c>
      <c r="AD238" s="22">
        <v>41951</v>
      </c>
      <c r="AE238" s="22">
        <v>37661</v>
      </c>
      <c r="AF238" s="22">
        <v>0</v>
      </c>
      <c r="AG238" s="22">
        <v>11119</v>
      </c>
      <c r="AH238" s="22">
        <v>9597</v>
      </c>
      <c r="AI238" s="22">
        <v>365718</v>
      </c>
      <c r="AJ238" s="22">
        <v>0</v>
      </c>
      <c r="AK238" s="22">
        <v>0</v>
      </c>
      <c r="AL238" s="22">
        <v>0</v>
      </c>
    </row>
    <row r="239" spans="1:3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9962</v>
      </c>
      <c r="F239" s="22">
        <v>0</v>
      </c>
      <c r="G239" s="22">
        <v>0</v>
      </c>
      <c r="H239" s="22">
        <v>51495</v>
      </c>
      <c r="I239" s="22">
        <v>0</v>
      </c>
      <c r="J239" s="22">
        <v>0</v>
      </c>
      <c r="K239" s="22">
        <v>0</v>
      </c>
      <c r="L239" s="22">
        <v>0</v>
      </c>
      <c r="M239" s="22">
        <v>61457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61457</v>
      </c>
      <c r="U239" s="22">
        <v>51527</v>
      </c>
      <c r="V239" s="22">
        <v>0</v>
      </c>
      <c r="W239" s="22">
        <v>0</v>
      </c>
      <c r="X239" s="22">
        <v>44870</v>
      </c>
      <c r="Y239" s="22">
        <v>0</v>
      </c>
      <c r="Z239" s="22">
        <v>0</v>
      </c>
      <c r="AA239" s="22">
        <v>0</v>
      </c>
      <c r="AB239" s="22">
        <v>0</v>
      </c>
      <c r="AC239" s="22">
        <v>96397</v>
      </c>
      <c r="AD239" s="22">
        <v>18114</v>
      </c>
      <c r="AE239" s="22">
        <v>17415</v>
      </c>
      <c r="AF239" s="22">
        <v>0</v>
      </c>
      <c r="AG239" s="22">
        <v>10770</v>
      </c>
      <c r="AH239" s="22">
        <v>400</v>
      </c>
      <c r="AI239" s="22">
        <v>143096</v>
      </c>
      <c r="AJ239" s="22">
        <v>0</v>
      </c>
      <c r="AK239" s="22">
        <v>0</v>
      </c>
      <c r="AL239" s="22">
        <v>0</v>
      </c>
    </row>
    <row r="240" spans="1:3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62070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62070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62070</v>
      </c>
      <c r="U240" s="22">
        <v>67289</v>
      </c>
      <c r="V240" s="22">
        <v>0</v>
      </c>
      <c r="W240" s="22">
        <v>50206</v>
      </c>
      <c r="X240" s="22">
        <v>16680</v>
      </c>
      <c r="Y240" s="22">
        <v>0</v>
      </c>
      <c r="Z240" s="22">
        <v>0</v>
      </c>
      <c r="AA240" s="22">
        <v>0</v>
      </c>
      <c r="AB240" s="22">
        <v>0</v>
      </c>
      <c r="AC240" s="22">
        <v>134175</v>
      </c>
      <c r="AD240" s="22">
        <v>10393</v>
      </c>
      <c r="AE240" s="22">
        <v>22282</v>
      </c>
      <c r="AF240" s="22">
        <v>0</v>
      </c>
      <c r="AG240" s="22">
        <v>1055</v>
      </c>
      <c r="AH240" s="22">
        <v>12497</v>
      </c>
      <c r="AI240" s="22">
        <v>180402</v>
      </c>
      <c r="AJ240" s="22">
        <v>0</v>
      </c>
      <c r="AK240" s="22">
        <v>0</v>
      </c>
      <c r="AL240" s="22">
        <v>0</v>
      </c>
    </row>
    <row r="241" spans="1:3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3191042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3191042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3191042</v>
      </c>
      <c r="U241" s="22">
        <v>70130</v>
      </c>
      <c r="V241" s="22">
        <v>0</v>
      </c>
      <c r="W241" s="22">
        <v>118407</v>
      </c>
      <c r="X241" s="22">
        <v>22337</v>
      </c>
      <c r="Y241" s="22">
        <v>0</v>
      </c>
      <c r="Z241" s="22">
        <v>0</v>
      </c>
      <c r="AA241" s="22">
        <v>0</v>
      </c>
      <c r="AB241" s="22">
        <v>0</v>
      </c>
      <c r="AC241" s="22">
        <v>210874</v>
      </c>
      <c r="AD241" s="22">
        <v>43860</v>
      </c>
      <c r="AE241" s="22">
        <v>5994</v>
      </c>
      <c r="AF241" s="22">
        <v>0</v>
      </c>
      <c r="AG241" s="22">
        <v>2040</v>
      </c>
      <c r="AH241" s="22">
        <v>5102</v>
      </c>
      <c r="AI241" s="22">
        <v>267870</v>
      </c>
      <c r="AJ241" s="22">
        <v>0</v>
      </c>
      <c r="AK241" s="22">
        <v>0</v>
      </c>
      <c r="AL241" s="22">
        <v>0</v>
      </c>
    </row>
    <row r="242" spans="1:3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7000</v>
      </c>
      <c r="I242" s="22">
        <v>0</v>
      </c>
      <c r="J242" s="22">
        <v>0</v>
      </c>
      <c r="K242" s="22">
        <v>0</v>
      </c>
      <c r="L242" s="22">
        <v>0</v>
      </c>
      <c r="M242" s="22">
        <v>7000</v>
      </c>
      <c r="N242" s="22">
        <v>8193</v>
      </c>
      <c r="O242" s="22">
        <v>10625</v>
      </c>
      <c r="P242" s="22">
        <v>10247</v>
      </c>
      <c r="Q242" s="22">
        <v>0</v>
      </c>
      <c r="R242" s="22">
        <v>0</v>
      </c>
      <c r="S242" s="22">
        <v>5200</v>
      </c>
      <c r="T242" s="22">
        <v>41265</v>
      </c>
      <c r="U242" s="22">
        <v>13364</v>
      </c>
      <c r="V242" s="22">
        <v>0</v>
      </c>
      <c r="W242" s="22">
        <v>67446</v>
      </c>
      <c r="X242" s="22">
        <v>33484</v>
      </c>
      <c r="Y242" s="22">
        <v>0</v>
      </c>
      <c r="Z242" s="22">
        <v>0</v>
      </c>
      <c r="AA242" s="22">
        <v>0</v>
      </c>
      <c r="AB242" s="22">
        <v>0</v>
      </c>
      <c r="AC242" s="22">
        <v>114294</v>
      </c>
      <c r="AD242" s="22">
        <v>15097</v>
      </c>
      <c r="AE242" s="22">
        <v>21287</v>
      </c>
      <c r="AF242" s="22">
        <v>0</v>
      </c>
      <c r="AG242" s="22">
        <v>0</v>
      </c>
      <c r="AH242" s="22">
        <v>8933</v>
      </c>
      <c r="AI242" s="22">
        <v>159611</v>
      </c>
      <c r="AJ242" s="22">
        <v>0</v>
      </c>
      <c r="AK242" s="22">
        <v>0</v>
      </c>
      <c r="AL242" s="22">
        <v>0</v>
      </c>
    </row>
    <row r="243" spans="1:3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52562</v>
      </c>
      <c r="I243" s="22">
        <v>0</v>
      </c>
      <c r="J243" s="22">
        <v>0</v>
      </c>
      <c r="K243" s="22">
        <v>0</v>
      </c>
      <c r="L243" s="22">
        <v>0</v>
      </c>
      <c r="M243" s="22">
        <v>52562</v>
      </c>
      <c r="N243" s="22">
        <v>21246</v>
      </c>
      <c r="O243" s="22">
        <v>0</v>
      </c>
      <c r="P243" s="22">
        <v>67410</v>
      </c>
      <c r="Q243" s="22">
        <v>0</v>
      </c>
      <c r="R243" s="22">
        <v>0</v>
      </c>
      <c r="S243" s="22">
        <v>0</v>
      </c>
      <c r="T243" s="22">
        <v>141218</v>
      </c>
      <c r="U243" s="22">
        <v>114710</v>
      </c>
      <c r="V243" s="22">
        <v>0</v>
      </c>
      <c r="W243" s="22">
        <v>31156</v>
      </c>
      <c r="X243" s="22">
        <v>20121</v>
      </c>
      <c r="Y243" s="22">
        <v>11704</v>
      </c>
      <c r="Z243" s="22">
        <v>0</v>
      </c>
      <c r="AA243" s="22">
        <v>0</v>
      </c>
      <c r="AB243" s="22">
        <v>0</v>
      </c>
      <c r="AC243" s="22">
        <v>177691</v>
      </c>
      <c r="AD243" s="22">
        <v>22636</v>
      </c>
      <c r="AE243" s="22">
        <v>47295</v>
      </c>
      <c r="AF243" s="22">
        <v>0</v>
      </c>
      <c r="AG243" s="22">
        <v>0</v>
      </c>
      <c r="AH243" s="22">
        <v>12166</v>
      </c>
      <c r="AI243" s="22">
        <v>259788</v>
      </c>
      <c r="AJ243" s="22">
        <v>0</v>
      </c>
      <c r="AK243" s="22">
        <v>0</v>
      </c>
      <c r="AL243" s="22">
        <v>0</v>
      </c>
    </row>
    <row r="244" spans="1:3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114608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114608</v>
      </c>
      <c r="N244" s="22">
        <v>-54758</v>
      </c>
      <c r="O244" s="22">
        <v>0</v>
      </c>
      <c r="P244" s="22">
        <v>423362</v>
      </c>
      <c r="Q244" s="22">
        <v>0</v>
      </c>
      <c r="R244" s="22">
        <v>0</v>
      </c>
      <c r="S244" s="22">
        <v>7820</v>
      </c>
      <c r="T244" s="22">
        <v>491032</v>
      </c>
      <c r="U244" s="22">
        <v>120513</v>
      </c>
      <c r="V244" s="22">
        <v>0</v>
      </c>
      <c r="W244" s="22">
        <v>6412</v>
      </c>
      <c r="X244" s="22">
        <v>32136</v>
      </c>
      <c r="Y244" s="22">
        <v>410</v>
      </c>
      <c r="Z244" s="22">
        <v>0</v>
      </c>
      <c r="AA244" s="22">
        <v>0</v>
      </c>
      <c r="AB244" s="22">
        <v>0</v>
      </c>
      <c r="AC244" s="22">
        <v>159471</v>
      </c>
      <c r="AD244" s="22">
        <v>49831</v>
      </c>
      <c r="AE244" s="22">
        <v>86804</v>
      </c>
      <c r="AF244" s="22">
        <v>0</v>
      </c>
      <c r="AG244" s="22">
        <v>49140</v>
      </c>
      <c r="AH244" s="22">
        <v>48540</v>
      </c>
      <c r="AI244" s="22">
        <v>393786</v>
      </c>
      <c r="AJ244" s="22">
        <v>0</v>
      </c>
      <c r="AK244" s="22">
        <v>0</v>
      </c>
      <c r="AL244" s="22">
        <v>0</v>
      </c>
    </row>
    <row r="245" spans="1:3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88244</v>
      </c>
      <c r="P245" s="22">
        <v>80400</v>
      </c>
      <c r="Q245" s="22">
        <v>0</v>
      </c>
      <c r="R245" s="22">
        <v>51766</v>
      </c>
      <c r="S245" s="22">
        <v>92771</v>
      </c>
      <c r="T245" s="22">
        <v>313181</v>
      </c>
      <c r="U245" s="22">
        <v>174253</v>
      </c>
      <c r="V245" s="22">
        <v>0</v>
      </c>
      <c r="W245" s="22">
        <v>13327</v>
      </c>
      <c r="X245" s="22">
        <v>35003</v>
      </c>
      <c r="Y245" s="22">
        <v>0</v>
      </c>
      <c r="Z245" s="22">
        <v>0</v>
      </c>
      <c r="AA245" s="22">
        <v>0</v>
      </c>
      <c r="AB245" s="22">
        <v>0</v>
      </c>
      <c r="AC245" s="22">
        <v>222583</v>
      </c>
      <c r="AD245" s="22">
        <v>14472</v>
      </c>
      <c r="AE245" s="22">
        <v>12567</v>
      </c>
      <c r="AF245" s="22">
        <v>0</v>
      </c>
      <c r="AG245" s="22">
        <v>12025</v>
      </c>
      <c r="AH245" s="22">
        <v>19514</v>
      </c>
      <c r="AI245" s="22">
        <v>281161</v>
      </c>
      <c r="AJ245" s="22">
        <v>0</v>
      </c>
      <c r="AK245" s="22">
        <v>0</v>
      </c>
      <c r="AL245" s="22">
        <v>0</v>
      </c>
    </row>
    <row r="246" spans="1:3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32665</v>
      </c>
      <c r="Q246" s="22">
        <v>0</v>
      </c>
      <c r="R246" s="22">
        <v>0</v>
      </c>
      <c r="S246" s="22">
        <v>0</v>
      </c>
      <c r="T246" s="22">
        <v>32665</v>
      </c>
      <c r="U246" s="22">
        <v>10107</v>
      </c>
      <c r="V246" s="22">
        <v>0</v>
      </c>
      <c r="W246" s="22">
        <v>89804</v>
      </c>
      <c r="X246" s="22">
        <v>1461</v>
      </c>
      <c r="Y246" s="22">
        <v>0</v>
      </c>
      <c r="Z246" s="22">
        <v>0</v>
      </c>
      <c r="AA246" s="22">
        <v>0</v>
      </c>
      <c r="AB246" s="22">
        <v>0</v>
      </c>
      <c r="AC246" s="22">
        <v>101372</v>
      </c>
      <c r="AD246" s="22">
        <v>2964</v>
      </c>
      <c r="AE246" s="22">
        <v>26893</v>
      </c>
      <c r="AF246" s="22">
        <v>0</v>
      </c>
      <c r="AG246" s="22">
        <v>7856</v>
      </c>
      <c r="AH246" s="22">
        <v>3370</v>
      </c>
      <c r="AI246" s="22">
        <v>142455</v>
      </c>
      <c r="AJ246" s="22">
        <v>0</v>
      </c>
      <c r="AK246" s="22">
        <v>0</v>
      </c>
      <c r="AL246" s="22">
        <v>0</v>
      </c>
    </row>
    <row r="247" spans="1:3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33950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208042</v>
      </c>
      <c r="L247" s="22">
        <v>0</v>
      </c>
      <c r="M247" s="22">
        <v>241992</v>
      </c>
      <c r="N247" s="22">
        <v>0</v>
      </c>
      <c r="O247" s="22">
        <v>85132</v>
      </c>
      <c r="P247" s="22">
        <v>5544</v>
      </c>
      <c r="Q247" s="22">
        <v>0</v>
      </c>
      <c r="R247" s="22">
        <v>0</v>
      </c>
      <c r="S247" s="22">
        <v>42000</v>
      </c>
      <c r="T247" s="22">
        <v>374668</v>
      </c>
      <c r="U247" s="22">
        <v>58543</v>
      </c>
      <c r="V247" s="22">
        <v>0</v>
      </c>
      <c r="W247" s="22">
        <v>85573</v>
      </c>
      <c r="X247" s="22">
        <v>110832</v>
      </c>
      <c r="Y247" s="22">
        <v>10966</v>
      </c>
      <c r="Z247" s="22">
        <v>0</v>
      </c>
      <c r="AA247" s="22">
        <v>9639</v>
      </c>
      <c r="AB247" s="22">
        <v>0</v>
      </c>
      <c r="AC247" s="22">
        <v>275553</v>
      </c>
      <c r="AD247" s="22">
        <v>38211</v>
      </c>
      <c r="AE247" s="22">
        <v>11930</v>
      </c>
      <c r="AF247" s="22">
        <v>0</v>
      </c>
      <c r="AG247" s="22">
        <v>25560</v>
      </c>
      <c r="AH247" s="22">
        <v>2100</v>
      </c>
      <c r="AI247" s="22">
        <v>353354</v>
      </c>
      <c r="AJ247" s="22">
        <v>0</v>
      </c>
      <c r="AK247" s="22">
        <v>0</v>
      </c>
      <c r="AL247" s="22">
        <v>0</v>
      </c>
    </row>
    <row r="248" spans="1:3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10516</v>
      </c>
      <c r="Q248" s="22">
        <v>0</v>
      </c>
      <c r="R248" s="22">
        <v>0</v>
      </c>
      <c r="S248" s="22">
        <v>0</v>
      </c>
      <c r="T248" s="22">
        <v>10516</v>
      </c>
      <c r="U248" s="22">
        <v>32349</v>
      </c>
      <c r="V248" s="22">
        <v>0</v>
      </c>
      <c r="W248" s="22">
        <v>56768</v>
      </c>
      <c r="X248" s="22">
        <v>16880</v>
      </c>
      <c r="Y248" s="22">
        <v>0</v>
      </c>
      <c r="Z248" s="22">
        <v>0</v>
      </c>
      <c r="AA248" s="22">
        <v>0</v>
      </c>
      <c r="AB248" s="22">
        <v>0</v>
      </c>
      <c r="AC248" s="22">
        <v>105997</v>
      </c>
      <c r="AD248" s="22">
        <v>6055</v>
      </c>
      <c r="AE248" s="22">
        <v>16566</v>
      </c>
      <c r="AF248" s="22">
        <v>0</v>
      </c>
      <c r="AG248" s="22">
        <v>520</v>
      </c>
      <c r="AH248" s="22">
        <v>1201</v>
      </c>
      <c r="AI248" s="22">
        <v>130339</v>
      </c>
      <c r="AJ248" s="22">
        <v>0</v>
      </c>
      <c r="AK248" s="22">
        <v>0</v>
      </c>
      <c r="AL248" s="22">
        <v>0</v>
      </c>
    </row>
    <row r="249" spans="1:3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179413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179413</v>
      </c>
      <c r="N249" s="22">
        <v>0</v>
      </c>
      <c r="O249" s="22">
        <v>0</v>
      </c>
      <c r="P249" s="22">
        <v>228984</v>
      </c>
      <c r="Q249" s="22">
        <v>0</v>
      </c>
      <c r="R249" s="22">
        <v>9270</v>
      </c>
      <c r="S249" s="22">
        <v>0</v>
      </c>
      <c r="T249" s="22">
        <v>417667</v>
      </c>
      <c r="U249" s="22">
        <v>143282</v>
      </c>
      <c r="V249" s="22">
        <v>0</v>
      </c>
      <c r="W249" s="22">
        <v>32229</v>
      </c>
      <c r="X249" s="22">
        <v>40718</v>
      </c>
      <c r="Y249" s="22">
        <v>4334</v>
      </c>
      <c r="Z249" s="22">
        <v>0</v>
      </c>
      <c r="AA249" s="22">
        <v>0</v>
      </c>
      <c r="AB249" s="22">
        <v>0</v>
      </c>
      <c r="AC249" s="22">
        <v>220563</v>
      </c>
      <c r="AD249" s="22">
        <v>122276</v>
      </c>
      <c r="AE249" s="22">
        <v>70986</v>
      </c>
      <c r="AF249" s="22">
        <v>0</v>
      </c>
      <c r="AG249" s="22">
        <v>21454</v>
      </c>
      <c r="AH249" s="22">
        <v>4326</v>
      </c>
      <c r="AI249" s="22">
        <v>439605</v>
      </c>
      <c r="AJ249" s="22">
        <v>0</v>
      </c>
      <c r="AK249" s="22">
        <v>0</v>
      </c>
      <c r="AL249" s="22">
        <v>0</v>
      </c>
    </row>
    <row r="250" spans="1:3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12967</v>
      </c>
      <c r="H250" s="22">
        <v>83280</v>
      </c>
      <c r="I250" s="22">
        <v>0</v>
      </c>
      <c r="J250" s="22">
        <v>0</v>
      </c>
      <c r="K250" s="22">
        <v>0</v>
      </c>
      <c r="L250" s="22">
        <v>0</v>
      </c>
      <c r="M250" s="22">
        <v>96247</v>
      </c>
      <c r="N250" s="22">
        <v>-8540</v>
      </c>
      <c r="O250" s="22">
        <v>0</v>
      </c>
      <c r="P250" s="22">
        <v>0</v>
      </c>
      <c r="Q250" s="22">
        <v>0</v>
      </c>
      <c r="R250" s="22">
        <v>498217</v>
      </c>
      <c r="S250" s="22">
        <v>14000</v>
      </c>
      <c r="T250" s="22">
        <v>599924</v>
      </c>
      <c r="U250" s="22">
        <v>131968</v>
      </c>
      <c r="V250" s="22">
        <v>0</v>
      </c>
      <c r="W250" s="22">
        <v>24440</v>
      </c>
      <c r="X250" s="22">
        <v>118939</v>
      </c>
      <c r="Y250" s="22">
        <v>23788</v>
      </c>
      <c r="Z250" s="22">
        <v>0</v>
      </c>
      <c r="AA250" s="22">
        <v>0</v>
      </c>
      <c r="AB250" s="22">
        <v>0</v>
      </c>
      <c r="AC250" s="22">
        <v>299135</v>
      </c>
      <c r="AD250" s="22">
        <v>53271</v>
      </c>
      <c r="AE250" s="22">
        <v>12321</v>
      </c>
      <c r="AF250" s="22">
        <v>0</v>
      </c>
      <c r="AG250" s="22">
        <v>10258</v>
      </c>
      <c r="AH250" s="22">
        <v>32189</v>
      </c>
      <c r="AI250" s="22">
        <v>407174</v>
      </c>
      <c r="AJ250" s="22">
        <v>0</v>
      </c>
      <c r="AK250" s="22">
        <v>0</v>
      </c>
      <c r="AL250" s="22">
        <v>0</v>
      </c>
    </row>
    <row r="251" spans="1:3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74653</v>
      </c>
      <c r="F251" s="22">
        <v>0</v>
      </c>
      <c r="G251" s="22">
        <v>38040</v>
      </c>
      <c r="H251" s="22">
        <v>38500</v>
      </c>
      <c r="I251" s="22">
        <v>0</v>
      </c>
      <c r="J251" s="22">
        <v>0</v>
      </c>
      <c r="K251" s="22">
        <v>0</v>
      </c>
      <c r="L251" s="22">
        <v>0</v>
      </c>
      <c r="M251" s="22">
        <v>151193</v>
      </c>
      <c r="N251" s="22">
        <v>0</v>
      </c>
      <c r="O251" s="22">
        <v>36910</v>
      </c>
      <c r="P251" s="22">
        <v>0</v>
      </c>
      <c r="Q251" s="22">
        <v>0</v>
      </c>
      <c r="R251" s="22">
        <v>0</v>
      </c>
      <c r="S251" s="22">
        <v>0</v>
      </c>
      <c r="T251" s="22">
        <v>188103</v>
      </c>
      <c r="U251" s="22">
        <v>57372</v>
      </c>
      <c r="V251" s="22">
        <v>0</v>
      </c>
      <c r="W251" s="22">
        <v>43556</v>
      </c>
      <c r="X251" s="22">
        <v>10391</v>
      </c>
      <c r="Y251" s="22">
        <v>0</v>
      </c>
      <c r="Z251" s="22">
        <v>0</v>
      </c>
      <c r="AA251" s="22">
        <v>0</v>
      </c>
      <c r="AB251" s="22">
        <v>0</v>
      </c>
      <c r="AC251" s="22">
        <v>111319</v>
      </c>
      <c r="AD251" s="22">
        <v>14446</v>
      </c>
      <c r="AE251" s="22">
        <v>8934</v>
      </c>
      <c r="AF251" s="22">
        <v>0</v>
      </c>
      <c r="AG251" s="22">
        <v>152</v>
      </c>
      <c r="AH251" s="22">
        <v>0</v>
      </c>
      <c r="AI251" s="22">
        <v>134851</v>
      </c>
      <c r="AJ251" s="22">
        <v>0</v>
      </c>
      <c r="AK251" s="22">
        <v>0</v>
      </c>
      <c r="AL251" s="22">
        <v>0</v>
      </c>
    </row>
    <row r="252" spans="1:3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182621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182621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182621</v>
      </c>
      <c r="U252" s="22">
        <v>28819</v>
      </c>
      <c r="V252" s="22">
        <v>0</v>
      </c>
      <c r="W252" s="22">
        <v>47792</v>
      </c>
      <c r="X252" s="22">
        <v>27672</v>
      </c>
      <c r="Y252" s="22">
        <v>0</v>
      </c>
      <c r="Z252" s="22">
        <v>0</v>
      </c>
      <c r="AA252" s="22">
        <v>0</v>
      </c>
      <c r="AB252" s="22">
        <v>0</v>
      </c>
      <c r="AC252" s="22">
        <v>104283</v>
      </c>
      <c r="AD252" s="22">
        <v>2525</v>
      </c>
      <c r="AE252" s="22">
        <v>1771</v>
      </c>
      <c r="AF252" s="22">
        <v>0</v>
      </c>
      <c r="AG252" s="22">
        <v>1523</v>
      </c>
      <c r="AH252" s="22">
        <v>14885</v>
      </c>
      <c r="AI252" s="22">
        <v>124987</v>
      </c>
      <c r="AJ252" s="22">
        <v>0</v>
      </c>
      <c r="AK252" s="22">
        <v>0</v>
      </c>
      <c r="AL252" s="22">
        <v>0</v>
      </c>
    </row>
    <row r="253" spans="1:3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50267</v>
      </c>
      <c r="V253" s="22">
        <v>0</v>
      </c>
      <c r="W253" s="22">
        <v>39165</v>
      </c>
      <c r="X253" s="22">
        <v>10238</v>
      </c>
      <c r="Y253" s="22">
        <v>0</v>
      </c>
      <c r="Z253" s="22">
        <v>0</v>
      </c>
      <c r="AA253" s="22">
        <v>0</v>
      </c>
      <c r="AB253" s="22">
        <v>0</v>
      </c>
      <c r="AC253" s="22">
        <v>99670</v>
      </c>
      <c r="AD253" s="22">
        <v>1911</v>
      </c>
      <c r="AE253" s="22">
        <v>10791</v>
      </c>
      <c r="AF253" s="22">
        <v>0</v>
      </c>
      <c r="AG253" s="22">
        <v>5647</v>
      </c>
      <c r="AH253" s="22">
        <v>20386</v>
      </c>
      <c r="AI253" s="22">
        <v>138405</v>
      </c>
      <c r="AJ253" s="22">
        <v>0</v>
      </c>
      <c r="AK253" s="22">
        <v>0</v>
      </c>
      <c r="AL253" s="22">
        <v>0</v>
      </c>
    </row>
    <row r="254" spans="1:3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76621</v>
      </c>
      <c r="F254" s="22">
        <v>0</v>
      </c>
      <c r="G254" s="22">
        <v>67339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143960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37757</v>
      </c>
      <c r="T254" s="22">
        <v>181717</v>
      </c>
      <c r="U254" s="22">
        <v>22049</v>
      </c>
      <c r="V254" s="22">
        <v>0</v>
      </c>
      <c r="W254" s="22">
        <v>33263</v>
      </c>
      <c r="X254" s="22">
        <v>0</v>
      </c>
      <c r="Y254" s="22">
        <v>1192</v>
      </c>
      <c r="Z254" s="22">
        <v>0</v>
      </c>
      <c r="AA254" s="22">
        <v>0</v>
      </c>
      <c r="AB254" s="22">
        <v>0</v>
      </c>
      <c r="AC254" s="22">
        <v>56504</v>
      </c>
      <c r="AD254" s="22">
        <v>50493</v>
      </c>
      <c r="AE254" s="22">
        <v>12264</v>
      </c>
      <c r="AF254" s="22">
        <v>0</v>
      </c>
      <c r="AG254" s="22">
        <v>0</v>
      </c>
      <c r="AH254" s="22">
        <v>37346</v>
      </c>
      <c r="AI254" s="22">
        <v>156607</v>
      </c>
      <c r="AJ254" s="22">
        <v>0</v>
      </c>
      <c r="AK254" s="22">
        <v>0</v>
      </c>
      <c r="AL254" s="22">
        <v>0</v>
      </c>
    </row>
    <row r="255" spans="1:3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-63645</v>
      </c>
      <c r="O255" s="22">
        <v>3408</v>
      </c>
      <c r="P255" s="22">
        <v>17063</v>
      </c>
      <c r="Q255" s="22">
        <v>228269</v>
      </c>
      <c r="R255" s="22">
        <v>0</v>
      </c>
      <c r="S255" s="22">
        <v>31784</v>
      </c>
      <c r="T255" s="22">
        <v>216879</v>
      </c>
      <c r="U255" s="22">
        <v>24437</v>
      </c>
      <c r="V255" s="22">
        <v>0</v>
      </c>
      <c r="W255" s="22">
        <v>455222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479659</v>
      </c>
      <c r="AD255" s="22">
        <v>54207</v>
      </c>
      <c r="AE255" s="22">
        <v>59655</v>
      </c>
      <c r="AF255" s="22">
        <v>0</v>
      </c>
      <c r="AG255" s="22">
        <v>0</v>
      </c>
      <c r="AH255" s="22">
        <v>22057</v>
      </c>
      <c r="AI255" s="22">
        <v>615578</v>
      </c>
      <c r="AJ255" s="22">
        <v>0</v>
      </c>
      <c r="AK255" s="22">
        <v>0</v>
      </c>
      <c r="AL255" s="22">
        <v>0</v>
      </c>
    </row>
    <row r="256" spans="1:3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59077</v>
      </c>
      <c r="H256" s="22">
        <v>35065</v>
      </c>
      <c r="I256" s="22">
        <v>0</v>
      </c>
      <c r="J256" s="22">
        <v>0</v>
      </c>
      <c r="K256" s="22">
        <v>0</v>
      </c>
      <c r="L256" s="22">
        <v>0</v>
      </c>
      <c r="M256" s="22">
        <v>94142</v>
      </c>
      <c r="N256" s="22">
        <v>0</v>
      </c>
      <c r="O256" s="22">
        <v>0</v>
      </c>
      <c r="P256" s="22">
        <v>66989</v>
      </c>
      <c r="Q256" s="22">
        <v>0</v>
      </c>
      <c r="R256" s="22">
        <v>0</v>
      </c>
      <c r="S256" s="22">
        <v>0</v>
      </c>
      <c r="T256" s="22">
        <v>161131</v>
      </c>
      <c r="U256" s="22">
        <v>56419</v>
      </c>
      <c r="V256" s="22">
        <v>0</v>
      </c>
      <c r="W256" s="22">
        <v>87481</v>
      </c>
      <c r="X256" s="22">
        <v>24773</v>
      </c>
      <c r="Y256" s="22">
        <v>0</v>
      </c>
      <c r="Z256" s="22">
        <v>0</v>
      </c>
      <c r="AA256" s="22">
        <v>0</v>
      </c>
      <c r="AB256" s="22">
        <v>0</v>
      </c>
      <c r="AC256" s="22">
        <v>168673</v>
      </c>
      <c r="AD256" s="22">
        <v>5502</v>
      </c>
      <c r="AE256" s="22">
        <v>24281</v>
      </c>
      <c r="AF256" s="22">
        <v>0</v>
      </c>
      <c r="AG256" s="22">
        <v>289</v>
      </c>
      <c r="AH256" s="22">
        <v>10498</v>
      </c>
      <c r="AI256" s="22">
        <v>209243</v>
      </c>
      <c r="AJ256" s="22">
        <v>0</v>
      </c>
      <c r="AK256" s="22">
        <v>0</v>
      </c>
      <c r="AL256" s="22">
        <v>0</v>
      </c>
    </row>
    <row r="257" spans="1:3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3191041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3191041</v>
      </c>
      <c r="N257" s="22">
        <v>0</v>
      </c>
      <c r="O257" s="22">
        <v>0</v>
      </c>
      <c r="P257" s="22">
        <v>14166</v>
      </c>
      <c r="Q257" s="22">
        <v>0</v>
      </c>
      <c r="R257" s="22">
        <v>0</v>
      </c>
      <c r="S257" s="22">
        <v>500448</v>
      </c>
      <c r="T257" s="22">
        <v>3705655</v>
      </c>
      <c r="U257" s="22">
        <v>85165</v>
      </c>
      <c r="V257" s="22">
        <v>0</v>
      </c>
      <c r="W257" s="22">
        <v>613970</v>
      </c>
      <c r="X257" s="22">
        <v>14423</v>
      </c>
      <c r="Y257" s="22">
        <v>0</v>
      </c>
      <c r="Z257" s="22">
        <v>0</v>
      </c>
      <c r="AA257" s="22">
        <v>0</v>
      </c>
      <c r="AB257" s="22">
        <v>0</v>
      </c>
      <c r="AC257" s="22">
        <v>713558</v>
      </c>
      <c r="AD257" s="22">
        <v>18572</v>
      </c>
      <c r="AE257" s="22">
        <v>24030</v>
      </c>
      <c r="AF257" s="22">
        <v>0</v>
      </c>
      <c r="AG257" s="22">
        <v>0</v>
      </c>
      <c r="AH257" s="22">
        <v>60951</v>
      </c>
      <c r="AI257" s="22">
        <v>817111</v>
      </c>
      <c r="AJ257" s="22">
        <v>0</v>
      </c>
      <c r="AK257" s="22">
        <v>0</v>
      </c>
      <c r="AL257" s="22">
        <v>0</v>
      </c>
    </row>
    <row r="258" spans="1:3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46572</v>
      </c>
      <c r="V258" s="22">
        <v>0</v>
      </c>
      <c r="W258" s="22">
        <v>19543</v>
      </c>
      <c r="X258" s="22">
        <v>7072</v>
      </c>
      <c r="Y258" s="22">
        <v>0</v>
      </c>
      <c r="Z258" s="22">
        <v>0</v>
      </c>
      <c r="AA258" s="22">
        <v>0</v>
      </c>
      <c r="AB258" s="22">
        <v>0</v>
      </c>
      <c r="AC258" s="22">
        <v>73187</v>
      </c>
      <c r="AD258" s="22">
        <v>30198</v>
      </c>
      <c r="AE258" s="22">
        <v>4496</v>
      </c>
      <c r="AF258" s="22">
        <v>0</v>
      </c>
      <c r="AG258" s="22">
        <v>3598</v>
      </c>
      <c r="AH258" s="22">
        <v>2431</v>
      </c>
      <c r="AI258" s="22">
        <v>113910</v>
      </c>
      <c r="AJ258" s="22">
        <v>0</v>
      </c>
      <c r="AK258" s="22">
        <v>0</v>
      </c>
      <c r="AL258" s="22">
        <v>0</v>
      </c>
    </row>
    <row r="259" spans="1:3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21368</v>
      </c>
      <c r="Q259" s="22">
        <v>0</v>
      </c>
      <c r="R259" s="22">
        <v>179153</v>
      </c>
      <c r="S259" s="22">
        <v>0</v>
      </c>
      <c r="T259" s="22">
        <v>200521</v>
      </c>
      <c r="U259" s="22">
        <v>54817</v>
      </c>
      <c r="V259" s="22">
        <v>0</v>
      </c>
      <c r="W259" s="22">
        <v>45449</v>
      </c>
      <c r="X259" s="22">
        <v>27266</v>
      </c>
      <c r="Y259" s="22">
        <v>14483</v>
      </c>
      <c r="Z259" s="22">
        <v>0</v>
      </c>
      <c r="AA259" s="22">
        <v>0</v>
      </c>
      <c r="AB259" s="22">
        <v>0</v>
      </c>
      <c r="AC259" s="22">
        <v>142015</v>
      </c>
      <c r="AD259" s="22">
        <v>4123</v>
      </c>
      <c r="AE259" s="22">
        <v>23239</v>
      </c>
      <c r="AF259" s="22">
        <v>0</v>
      </c>
      <c r="AG259" s="22">
        <v>14902</v>
      </c>
      <c r="AH259" s="22">
        <v>14865</v>
      </c>
      <c r="AI259" s="22">
        <v>199144</v>
      </c>
      <c r="AJ259" s="22">
        <v>0</v>
      </c>
      <c r="AK259" s="22">
        <v>0</v>
      </c>
      <c r="AL259" s="22">
        <v>0</v>
      </c>
    </row>
    <row r="260" spans="1:3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41440</v>
      </c>
      <c r="H260" s="22">
        <v>205569</v>
      </c>
      <c r="I260" s="22">
        <v>0</v>
      </c>
      <c r="J260" s="22">
        <v>0</v>
      </c>
      <c r="K260" s="22">
        <v>0</v>
      </c>
      <c r="L260" s="22">
        <v>0</v>
      </c>
      <c r="M260" s="22">
        <v>247009</v>
      </c>
      <c r="N260" s="22">
        <v>0</v>
      </c>
      <c r="O260" s="22">
        <v>16750</v>
      </c>
      <c r="P260" s="22">
        <v>56674</v>
      </c>
      <c r="Q260" s="22">
        <v>0</v>
      </c>
      <c r="R260" s="22">
        <v>0</v>
      </c>
      <c r="S260" s="22">
        <v>0</v>
      </c>
      <c r="T260" s="22">
        <v>320433</v>
      </c>
      <c r="U260" s="22">
        <v>94242</v>
      </c>
      <c r="V260" s="22">
        <v>0</v>
      </c>
      <c r="W260" s="22">
        <v>79031</v>
      </c>
      <c r="X260" s="22">
        <v>38767</v>
      </c>
      <c r="Y260" s="22">
        <v>0</v>
      </c>
      <c r="Z260" s="22">
        <v>0</v>
      </c>
      <c r="AA260" s="22">
        <v>0</v>
      </c>
      <c r="AB260" s="22">
        <v>0</v>
      </c>
      <c r="AC260" s="22">
        <v>212040</v>
      </c>
      <c r="AD260" s="22">
        <v>119096</v>
      </c>
      <c r="AE260" s="22">
        <v>41193</v>
      </c>
      <c r="AF260" s="22">
        <v>0</v>
      </c>
      <c r="AG260" s="22">
        <v>109716</v>
      </c>
      <c r="AH260" s="22">
        <v>24508</v>
      </c>
      <c r="AI260" s="22">
        <v>506553</v>
      </c>
      <c r="AJ260" s="22">
        <v>0</v>
      </c>
      <c r="AK260" s="22">
        <v>0</v>
      </c>
      <c r="AL260" s="22">
        <v>0</v>
      </c>
    </row>
    <row r="261" spans="1:3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208292</v>
      </c>
      <c r="F261" s="22">
        <v>0</v>
      </c>
      <c r="G261" s="22">
        <v>0</v>
      </c>
      <c r="H261" s="22">
        <v>229323</v>
      </c>
      <c r="I261" s="22">
        <v>0</v>
      </c>
      <c r="J261" s="22">
        <v>0</v>
      </c>
      <c r="K261" s="22">
        <v>0</v>
      </c>
      <c r="L261" s="22">
        <v>0</v>
      </c>
      <c r="M261" s="22">
        <v>437615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23857</v>
      </c>
      <c r="T261" s="22">
        <v>461472</v>
      </c>
      <c r="U261" s="22">
        <v>0</v>
      </c>
      <c r="V261" s="22">
        <v>160054</v>
      </c>
      <c r="W261" s="22">
        <v>0</v>
      </c>
      <c r="X261" s="22">
        <v>35307</v>
      </c>
      <c r="Y261" s="22">
        <v>0</v>
      </c>
      <c r="Z261" s="22">
        <v>0</v>
      </c>
      <c r="AA261" s="22">
        <v>10405</v>
      </c>
      <c r="AB261" s="22">
        <v>0</v>
      </c>
      <c r="AC261" s="22">
        <v>205766</v>
      </c>
      <c r="AD261" s="22">
        <v>43402</v>
      </c>
      <c r="AE261" s="22">
        <v>33513</v>
      </c>
      <c r="AF261" s="22">
        <v>0</v>
      </c>
      <c r="AG261" s="22">
        <v>24376</v>
      </c>
      <c r="AH261" s="22">
        <v>1193</v>
      </c>
      <c r="AI261" s="22">
        <v>308250</v>
      </c>
      <c r="AJ261" s="22">
        <v>0</v>
      </c>
      <c r="AK261" s="22">
        <v>0</v>
      </c>
      <c r="AL261" s="22">
        <v>0</v>
      </c>
    </row>
    <row r="262" spans="1:3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39046</v>
      </c>
      <c r="O262" s="22">
        <v>0</v>
      </c>
      <c r="P262" s="22">
        <v>0</v>
      </c>
      <c r="Q262" s="22">
        <v>0</v>
      </c>
      <c r="R262" s="22">
        <v>3080</v>
      </c>
      <c r="S262" s="22">
        <v>0</v>
      </c>
      <c r="T262" s="22">
        <v>42126</v>
      </c>
      <c r="U262" s="22">
        <v>134201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134201</v>
      </c>
      <c r="AD262" s="22">
        <v>30043</v>
      </c>
      <c r="AE262" s="22">
        <v>17589</v>
      </c>
      <c r="AF262" s="22">
        <v>0</v>
      </c>
      <c r="AG262" s="22">
        <v>36202</v>
      </c>
      <c r="AH262" s="22">
        <v>3800</v>
      </c>
      <c r="AI262" s="22">
        <v>221835</v>
      </c>
      <c r="AJ262" s="22">
        <v>0</v>
      </c>
      <c r="AK262" s="22">
        <v>0</v>
      </c>
      <c r="AL262" s="22">
        <v>0</v>
      </c>
    </row>
    <row r="263" spans="1:3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46010</v>
      </c>
      <c r="F263" s="22">
        <v>0</v>
      </c>
      <c r="G263" s="22">
        <v>0</v>
      </c>
      <c r="H263" s="22">
        <v>3191041</v>
      </c>
      <c r="I263" s="22">
        <v>0</v>
      </c>
      <c r="J263" s="22">
        <v>210853</v>
      </c>
      <c r="K263" s="22">
        <v>0</v>
      </c>
      <c r="L263" s="22">
        <v>0</v>
      </c>
      <c r="M263" s="22">
        <v>3447904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3447904</v>
      </c>
      <c r="U263" s="22">
        <v>107080</v>
      </c>
      <c r="V263" s="22">
        <v>0</v>
      </c>
      <c r="W263" s="22">
        <v>109912</v>
      </c>
      <c r="X263" s="22">
        <v>24652</v>
      </c>
      <c r="Y263" s="22">
        <v>0</v>
      </c>
      <c r="Z263" s="22">
        <v>0</v>
      </c>
      <c r="AA263" s="22">
        <v>0</v>
      </c>
      <c r="AB263" s="22">
        <v>0</v>
      </c>
      <c r="AC263" s="22">
        <v>241644</v>
      </c>
      <c r="AD263" s="22">
        <v>49258</v>
      </c>
      <c r="AE263" s="22">
        <v>23550</v>
      </c>
      <c r="AF263" s="22">
        <v>0</v>
      </c>
      <c r="AG263" s="22">
        <v>4602</v>
      </c>
      <c r="AH263" s="22">
        <v>30435</v>
      </c>
      <c r="AI263" s="22">
        <v>349489</v>
      </c>
      <c r="AJ263" s="22">
        <v>0</v>
      </c>
      <c r="AK263" s="22">
        <v>0</v>
      </c>
      <c r="AL263" s="22">
        <v>0</v>
      </c>
    </row>
    <row r="264" spans="1:3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77080</v>
      </c>
      <c r="F264" s="22">
        <v>0</v>
      </c>
      <c r="G264" s="22">
        <v>28646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105726</v>
      </c>
      <c r="N264" s="22">
        <v>0</v>
      </c>
      <c r="O264" s="22">
        <v>442757</v>
      </c>
      <c r="P264" s="22">
        <v>24003</v>
      </c>
      <c r="Q264" s="22">
        <v>0</v>
      </c>
      <c r="R264" s="22">
        <v>0</v>
      </c>
      <c r="S264" s="22">
        <v>0</v>
      </c>
      <c r="T264" s="22">
        <v>572486</v>
      </c>
      <c r="U264" s="22">
        <v>497957</v>
      </c>
      <c r="V264" s="22">
        <v>0</v>
      </c>
      <c r="W264" s="22">
        <v>15570</v>
      </c>
      <c r="X264" s="22">
        <v>20189</v>
      </c>
      <c r="Y264" s="22">
        <v>4375</v>
      </c>
      <c r="Z264" s="22">
        <v>0</v>
      </c>
      <c r="AA264" s="22">
        <v>0</v>
      </c>
      <c r="AB264" s="22">
        <v>0</v>
      </c>
      <c r="AC264" s="22">
        <v>538091</v>
      </c>
      <c r="AD264" s="22">
        <v>89459</v>
      </c>
      <c r="AE264" s="22">
        <v>123148</v>
      </c>
      <c r="AF264" s="22">
        <v>0</v>
      </c>
      <c r="AG264" s="22">
        <v>2252</v>
      </c>
      <c r="AH264" s="22">
        <v>13332</v>
      </c>
      <c r="AI264" s="22">
        <v>766282</v>
      </c>
      <c r="AJ264" s="22">
        <v>0</v>
      </c>
      <c r="AK264" s="22">
        <v>0</v>
      </c>
      <c r="AL264" s="22">
        <v>0</v>
      </c>
    </row>
    <row r="265" spans="1:3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44316</v>
      </c>
      <c r="Q265" s="22">
        <v>0</v>
      </c>
      <c r="R265" s="22">
        <v>0</v>
      </c>
      <c r="S265" s="22">
        <v>36190</v>
      </c>
      <c r="T265" s="22">
        <v>80506</v>
      </c>
      <c r="U265" s="22">
        <v>58259</v>
      </c>
      <c r="V265" s="22">
        <v>0</v>
      </c>
      <c r="W265" s="22">
        <v>9926</v>
      </c>
      <c r="X265" s="22">
        <v>15065</v>
      </c>
      <c r="Y265" s="22">
        <v>0</v>
      </c>
      <c r="Z265" s="22">
        <v>0</v>
      </c>
      <c r="AA265" s="22">
        <v>0</v>
      </c>
      <c r="AB265" s="22">
        <v>0</v>
      </c>
      <c r="AC265" s="22">
        <v>83250</v>
      </c>
      <c r="AD265" s="22">
        <v>20450</v>
      </c>
      <c r="AE265" s="22">
        <v>29609</v>
      </c>
      <c r="AF265" s="22">
        <v>0</v>
      </c>
      <c r="AG265" s="22">
        <v>3022</v>
      </c>
      <c r="AH265" s="22">
        <v>32180</v>
      </c>
      <c r="AI265" s="22">
        <v>168511</v>
      </c>
      <c r="AJ265" s="22">
        <v>0</v>
      </c>
      <c r="AK265" s="22">
        <v>0</v>
      </c>
      <c r="AL265" s="22">
        <v>0</v>
      </c>
    </row>
    <row r="266" spans="1:3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98557</v>
      </c>
      <c r="V266" s="22">
        <v>0</v>
      </c>
      <c r="W266" s="22">
        <v>30944</v>
      </c>
      <c r="X266" s="22">
        <v>20419</v>
      </c>
      <c r="Y266" s="22">
        <v>0</v>
      </c>
      <c r="Z266" s="22">
        <v>0</v>
      </c>
      <c r="AA266" s="22">
        <v>0</v>
      </c>
      <c r="AB266" s="22">
        <v>0</v>
      </c>
      <c r="AC266" s="22">
        <v>149920</v>
      </c>
      <c r="AD266" s="22">
        <v>10641</v>
      </c>
      <c r="AE266" s="22">
        <v>11601</v>
      </c>
      <c r="AF266" s="22">
        <v>0</v>
      </c>
      <c r="AG266" s="22">
        <v>500</v>
      </c>
      <c r="AH266" s="22">
        <v>2022</v>
      </c>
      <c r="AI266" s="22">
        <v>174684</v>
      </c>
      <c r="AJ266" s="22">
        <v>0</v>
      </c>
      <c r="AK266" s="22">
        <v>0</v>
      </c>
      <c r="AL266" s="22">
        <v>0</v>
      </c>
    </row>
    <row r="267" spans="1:3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878527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878527</v>
      </c>
      <c r="N267" s="22">
        <v>0</v>
      </c>
      <c r="O267" s="22">
        <v>7462</v>
      </c>
      <c r="P267" s="22">
        <v>0</v>
      </c>
      <c r="Q267" s="22">
        <v>0</v>
      </c>
      <c r="R267" s="22">
        <v>50000</v>
      </c>
      <c r="S267" s="22">
        <v>0</v>
      </c>
      <c r="T267" s="22">
        <v>935989</v>
      </c>
      <c r="U267" s="22">
        <v>268113</v>
      </c>
      <c r="V267" s="22">
        <v>0</v>
      </c>
      <c r="W267" s="22">
        <v>47880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315993</v>
      </c>
      <c r="AD267" s="22">
        <v>78286</v>
      </c>
      <c r="AE267" s="22">
        <v>19848</v>
      </c>
      <c r="AF267" s="22">
        <v>0</v>
      </c>
      <c r="AG267" s="22">
        <v>78296</v>
      </c>
      <c r="AH267" s="22">
        <v>2714</v>
      </c>
      <c r="AI267" s="22">
        <v>495137</v>
      </c>
      <c r="AJ267" s="22">
        <v>0</v>
      </c>
      <c r="AK267" s="22">
        <v>0</v>
      </c>
      <c r="AL267" s="22">
        <v>0</v>
      </c>
    </row>
    <row r="268" spans="1:3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115898</v>
      </c>
      <c r="H268" s="22">
        <v>115898</v>
      </c>
      <c r="I268" s="22">
        <v>0</v>
      </c>
      <c r="J268" s="22">
        <v>0</v>
      </c>
      <c r="K268" s="22">
        <v>0</v>
      </c>
      <c r="L268" s="22">
        <v>0</v>
      </c>
      <c r="M268" s="22">
        <v>231796</v>
      </c>
      <c r="N268" s="22">
        <v>0</v>
      </c>
      <c r="O268" s="22">
        <v>0</v>
      </c>
      <c r="P268" s="22">
        <v>8525</v>
      </c>
      <c r="Q268" s="22">
        <v>0</v>
      </c>
      <c r="R268" s="22">
        <v>0</v>
      </c>
      <c r="S268" s="22">
        <v>35083</v>
      </c>
      <c r="T268" s="22">
        <v>275404</v>
      </c>
      <c r="U268" s="22">
        <v>66211</v>
      </c>
      <c r="V268" s="22">
        <v>0</v>
      </c>
      <c r="W268" s="22">
        <v>57982</v>
      </c>
      <c r="X268" s="22">
        <v>51502</v>
      </c>
      <c r="Y268" s="22">
        <v>0</v>
      </c>
      <c r="Z268" s="22">
        <v>0</v>
      </c>
      <c r="AA268" s="22">
        <v>0</v>
      </c>
      <c r="AB268" s="22">
        <v>0</v>
      </c>
      <c r="AC268" s="22">
        <v>175695</v>
      </c>
      <c r="AD268" s="22">
        <v>32895</v>
      </c>
      <c r="AE268" s="22">
        <v>32726</v>
      </c>
      <c r="AF268" s="22">
        <v>0</v>
      </c>
      <c r="AG268" s="22">
        <v>17228</v>
      </c>
      <c r="AH268" s="22">
        <v>15609</v>
      </c>
      <c r="AI268" s="22">
        <v>274153</v>
      </c>
      <c r="AJ268" s="22">
        <v>0</v>
      </c>
      <c r="AK268" s="22">
        <v>0</v>
      </c>
      <c r="AL268" s="22">
        <v>0</v>
      </c>
    </row>
    <row r="269" spans="1:3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11798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11798</v>
      </c>
      <c r="N269" s="22">
        <v>27761</v>
      </c>
      <c r="O269" s="22">
        <v>0</v>
      </c>
      <c r="P269" s="22">
        <v>20000</v>
      </c>
      <c r="Q269" s="22">
        <v>0</v>
      </c>
      <c r="R269" s="22">
        <v>0</v>
      </c>
      <c r="S269" s="22">
        <v>0</v>
      </c>
      <c r="T269" s="22">
        <v>59559</v>
      </c>
      <c r="U269" s="22">
        <v>79399</v>
      </c>
      <c r="V269" s="22">
        <v>0</v>
      </c>
      <c r="W269" s="22">
        <v>8264</v>
      </c>
      <c r="X269" s="22">
        <v>1715</v>
      </c>
      <c r="Y269" s="22">
        <v>0</v>
      </c>
      <c r="Z269" s="22">
        <v>0</v>
      </c>
      <c r="AA269" s="22">
        <v>0</v>
      </c>
      <c r="AB269" s="22">
        <v>0</v>
      </c>
      <c r="AC269" s="22">
        <v>89378</v>
      </c>
      <c r="AD269" s="22">
        <v>5215</v>
      </c>
      <c r="AE269" s="22">
        <v>12078</v>
      </c>
      <c r="AF269" s="22">
        <v>0</v>
      </c>
      <c r="AG269" s="22">
        <v>0</v>
      </c>
      <c r="AH269" s="22">
        <v>4771</v>
      </c>
      <c r="AI269" s="22">
        <v>111442</v>
      </c>
      <c r="AJ269" s="22">
        <v>0</v>
      </c>
      <c r="AK269" s="22">
        <v>0</v>
      </c>
      <c r="AL269" s="22">
        <v>0</v>
      </c>
    </row>
    <row r="270" spans="1:3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101603</v>
      </c>
      <c r="F270" s="22">
        <v>0</v>
      </c>
      <c r="G270" s="22">
        <v>31092</v>
      </c>
      <c r="H270" s="22">
        <v>127386</v>
      </c>
      <c r="I270" s="22">
        <v>0</v>
      </c>
      <c r="J270" s="22">
        <v>0</v>
      </c>
      <c r="K270" s="22">
        <v>0</v>
      </c>
      <c r="L270" s="22">
        <v>0</v>
      </c>
      <c r="M270" s="22">
        <v>260081</v>
      </c>
      <c r="N270" s="22">
        <v>0</v>
      </c>
      <c r="O270" s="22">
        <v>0</v>
      </c>
      <c r="P270" s="22">
        <v>6000</v>
      </c>
      <c r="Q270" s="22">
        <v>0</v>
      </c>
      <c r="R270" s="22">
        <v>0</v>
      </c>
      <c r="S270" s="22">
        <v>0</v>
      </c>
      <c r="T270" s="22">
        <v>266081</v>
      </c>
      <c r="U270" s="22">
        <v>32857</v>
      </c>
      <c r="V270" s="22">
        <v>0</v>
      </c>
      <c r="W270" s="22">
        <v>8405</v>
      </c>
      <c r="X270" s="22">
        <v>13916</v>
      </c>
      <c r="Y270" s="22">
        <v>0</v>
      </c>
      <c r="Z270" s="22">
        <v>0</v>
      </c>
      <c r="AA270" s="22">
        <v>0</v>
      </c>
      <c r="AB270" s="22">
        <v>0</v>
      </c>
      <c r="AC270" s="22">
        <v>55178</v>
      </c>
      <c r="AD270" s="22">
        <v>59834</v>
      </c>
      <c r="AE270" s="22">
        <v>25671</v>
      </c>
      <c r="AF270" s="22">
        <v>0</v>
      </c>
      <c r="AG270" s="22">
        <v>0</v>
      </c>
      <c r="AH270" s="22">
        <v>4684</v>
      </c>
      <c r="AI270" s="22">
        <v>145367</v>
      </c>
      <c r="AJ270" s="22">
        <v>0</v>
      </c>
      <c r="AK270" s="22">
        <v>0</v>
      </c>
      <c r="AL270" s="22">
        <v>0</v>
      </c>
    </row>
    <row r="271" spans="1:3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14130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14130</v>
      </c>
      <c r="N271" s="22">
        <v>0</v>
      </c>
      <c r="O271" s="22">
        <v>0</v>
      </c>
      <c r="P271" s="22">
        <v>10752</v>
      </c>
      <c r="Q271" s="22">
        <v>0</v>
      </c>
      <c r="R271" s="22">
        <v>0</v>
      </c>
      <c r="S271" s="22">
        <v>0</v>
      </c>
      <c r="T271" s="22">
        <v>24882</v>
      </c>
      <c r="U271" s="22">
        <v>59944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59944</v>
      </c>
      <c r="AD271" s="22">
        <v>5610</v>
      </c>
      <c r="AE271" s="22">
        <v>5521</v>
      </c>
      <c r="AF271" s="22">
        <v>0</v>
      </c>
      <c r="AG271" s="22">
        <v>0</v>
      </c>
      <c r="AH271" s="22">
        <v>0</v>
      </c>
      <c r="AI271" s="22">
        <v>71075</v>
      </c>
      <c r="AJ271" s="22">
        <v>0</v>
      </c>
      <c r="AK271" s="22">
        <v>0</v>
      </c>
      <c r="AL271" s="22">
        <v>0</v>
      </c>
    </row>
    <row r="272" spans="1:3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19184</v>
      </c>
      <c r="S272" s="22">
        <v>0</v>
      </c>
      <c r="T272" s="22">
        <v>19184</v>
      </c>
      <c r="U272" s="22">
        <v>31242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31242</v>
      </c>
      <c r="AD272" s="22">
        <v>137</v>
      </c>
      <c r="AE272" s="22">
        <v>774</v>
      </c>
      <c r="AF272" s="22">
        <v>0</v>
      </c>
      <c r="AG272" s="22">
        <v>8683</v>
      </c>
      <c r="AH272" s="22">
        <v>0</v>
      </c>
      <c r="AI272" s="22">
        <v>40836</v>
      </c>
      <c r="AJ272" s="22">
        <v>0</v>
      </c>
      <c r="AK272" s="22">
        <v>0</v>
      </c>
      <c r="AL272" s="22">
        <v>0</v>
      </c>
    </row>
    <row r="273" spans="1:3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39015</v>
      </c>
      <c r="P273" s="22">
        <v>0</v>
      </c>
      <c r="Q273" s="22">
        <v>0</v>
      </c>
      <c r="R273" s="22">
        <v>27656</v>
      </c>
      <c r="S273" s="22">
        <v>0</v>
      </c>
      <c r="T273" s="22">
        <v>66671</v>
      </c>
      <c r="U273" s="22">
        <v>30682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30682</v>
      </c>
      <c r="AD273" s="22">
        <v>6681</v>
      </c>
      <c r="AE273" s="22">
        <v>565</v>
      </c>
      <c r="AF273" s="22">
        <v>0</v>
      </c>
      <c r="AG273" s="22">
        <v>9677</v>
      </c>
      <c r="AH273" s="22">
        <v>0</v>
      </c>
      <c r="AI273" s="22">
        <v>47605</v>
      </c>
      <c r="AJ273" s="22">
        <v>0</v>
      </c>
      <c r="AK273" s="22">
        <v>0</v>
      </c>
      <c r="AL273" s="22">
        <v>0</v>
      </c>
    </row>
    <row r="274" spans="1:3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13642</v>
      </c>
      <c r="T274" s="22">
        <v>13642</v>
      </c>
      <c r="U274" s="22">
        <v>873</v>
      </c>
      <c r="V274" s="22">
        <v>0</v>
      </c>
      <c r="W274" s="22">
        <v>0</v>
      </c>
      <c r="X274" s="22">
        <v>41423</v>
      </c>
      <c r="Y274" s="22">
        <v>0</v>
      </c>
      <c r="Z274" s="22">
        <v>0</v>
      </c>
      <c r="AA274" s="22">
        <v>0</v>
      </c>
      <c r="AB274" s="22">
        <v>0</v>
      </c>
      <c r="AC274" s="22">
        <v>42296</v>
      </c>
      <c r="AD274" s="22">
        <v>8788</v>
      </c>
      <c r="AE274" s="22">
        <v>8333</v>
      </c>
      <c r="AF274" s="22">
        <v>0</v>
      </c>
      <c r="AG274" s="22">
        <v>37699</v>
      </c>
      <c r="AH274" s="22">
        <v>1364</v>
      </c>
      <c r="AI274" s="22">
        <v>98480</v>
      </c>
      <c r="AJ274" s="22">
        <v>0</v>
      </c>
      <c r="AK274" s="22">
        <v>0</v>
      </c>
      <c r="AL274" s="22">
        <v>0</v>
      </c>
    </row>
    <row r="275" spans="1:3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14500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14500</v>
      </c>
      <c r="N275" s="22">
        <v>0</v>
      </c>
      <c r="O275" s="22">
        <v>0</v>
      </c>
      <c r="P275" s="22">
        <v>0</v>
      </c>
      <c r="Q275" s="22">
        <v>0</v>
      </c>
      <c r="R275" s="22">
        <v>13876</v>
      </c>
      <c r="S275" s="22">
        <v>0</v>
      </c>
      <c r="T275" s="22">
        <v>28376</v>
      </c>
      <c r="U275" s="22">
        <v>87707</v>
      </c>
      <c r="V275" s="22">
        <v>0</v>
      </c>
      <c r="W275" s="22">
        <v>0</v>
      </c>
      <c r="X275" s="22">
        <v>1648</v>
      </c>
      <c r="Y275" s="22">
        <v>0</v>
      </c>
      <c r="Z275" s="22">
        <v>0</v>
      </c>
      <c r="AA275" s="22">
        <v>0</v>
      </c>
      <c r="AB275" s="22">
        <v>0</v>
      </c>
      <c r="AC275" s="22">
        <v>89355</v>
      </c>
      <c r="AD275" s="22">
        <v>0</v>
      </c>
      <c r="AE275" s="22">
        <v>118</v>
      </c>
      <c r="AF275" s="22">
        <v>0</v>
      </c>
      <c r="AG275" s="22">
        <v>6539</v>
      </c>
      <c r="AH275" s="22">
        <v>0</v>
      </c>
      <c r="AI275" s="22">
        <v>96012</v>
      </c>
      <c r="AJ275" s="22">
        <v>0</v>
      </c>
      <c r="AK275" s="22">
        <v>0</v>
      </c>
      <c r="AL275" s="22">
        <v>0</v>
      </c>
    </row>
    <row r="276" spans="1:3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10959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10959</v>
      </c>
      <c r="N276" s="22">
        <v>0</v>
      </c>
      <c r="O276" s="22">
        <v>41524</v>
      </c>
      <c r="P276" s="22">
        <v>12008</v>
      </c>
      <c r="Q276" s="22">
        <v>0</v>
      </c>
      <c r="R276" s="22">
        <v>0</v>
      </c>
      <c r="S276" s="22">
        <v>0</v>
      </c>
      <c r="T276" s="22">
        <v>64491</v>
      </c>
      <c r="U276" s="22">
        <v>2877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2877</v>
      </c>
      <c r="AD276" s="22">
        <v>3818</v>
      </c>
      <c r="AE276" s="22">
        <v>3069</v>
      </c>
      <c r="AF276" s="22">
        <v>0</v>
      </c>
      <c r="AG276" s="22">
        <v>0</v>
      </c>
      <c r="AH276" s="22">
        <v>0</v>
      </c>
      <c r="AI276" s="22">
        <v>9764</v>
      </c>
      <c r="AJ276" s="22">
        <v>0</v>
      </c>
      <c r="AK276" s="22">
        <v>0</v>
      </c>
      <c r="AL276" s="22">
        <v>0</v>
      </c>
    </row>
    <row r="277" spans="1:3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7596</v>
      </c>
      <c r="Q277" s="22">
        <v>0</v>
      </c>
      <c r="R277" s="22">
        <v>0</v>
      </c>
      <c r="S277" s="22">
        <v>0</v>
      </c>
      <c r="T277" s="22">
        <v>7596</v>
      </c>
      <c r="U277" s="22">
        <v>7391</v>
      </c>
      <c r="V277" s="22">
        <v>0</v>
      </c>
      <c r="W277" s="22">
        <v>83</v>
      </c>
      <c r="X277" s="22">
        <v>117</v>
      </c>
      <c r="Y277" s="22">
        <v>972</v>
      </c>
      <c r="Z277" s="22">
        <v>0</v>
      </c>
      <c r="AA277" s="22">
        <v>0</v>
      </c>
      <c r="AB277" s="22">
        <v>0</v>
      </c>
      <c r="AC277" s="22">
        <v>8563</v>
      </c>
      <c r="AD277" s="22">
        <v>659</v>
      </c>
      <c r="AE277" s="22">
        <v>11362</v>
      </c>
      <c r="AF277" s="22">
        <v>0</v>
      </c>
      <c r="AG277" s="22">
        <v>5520</v>
      </c>
      <c r="AH277" s="22">
        <v>0</v>
      </c>
      <c r="AI277" s="22">
        <v>26104</v>
      </c>
      <c r="AJ277" s="22">
        <v>0</v>
      </c>
      <c r="AK277" s="22">
        <v>0</v>
      </c>
      <c r="AL277" s="22">
        <v>0</v>
      </c>
    </row>
    <row r="278" spans="1:3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56532</v>
      </c>
      <c r="Q278" s="22">
        <v>0</v>
      </c>
      <c r="R278" s="22">
        <v>0</v>
      </c>
      <c r="S278" s="22">
        <v>0</v>
      </c>
      <c r="T278" s="22">
        <v>56532</v>
      </c>
      <c r="U278" s="22">
        <v>9832</v>
      </c>
      <c r="V278" s="22">
        <v>0</v>
      </c>
      <c r="W278" s="22">
        <v>9191</v>
      </c>
      <c r="X278" s="22">
        <v>0</v>
      </c>
      <c r="Y278" s="22">
        <v>0</v>
      </c>
      <c r="Z278" s="22">
        <v>2260</v>
      </c>
      <c r="AA278" s="22">
        <v>0</v>
      </c>
      <c r="AB278" s="22">
        <v>0</v>
      </c>
      <c r="AC278" s="22">
        <v>21283</v>
      </c>
      <c r="AD278" s="22">
        <v>0</v>
      </c>
      <c r="AE278" s="22">
        <v>5164</v>
      </c>
      <c r="AF278" s="22">
        <v>0</v>
      </c>
      <c r="AG278" s="22">
        <v>0</v>
      </c>
      <c r="AH278" s="22">
        <v>0</v>
      </c>
      <c r="AI278" s="22">
        <v>26447</v>
      </c>
      <c r="AJ278" s="22">
        <v>0</v>
      </c>
      <c r="AK278" s="22">
        <v>0</v>
      </c>
      <c r="AL278" s="22">
        <v>0</v>
      </c>
    </row>
    <row r="279" spans="1:3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66997</v>
      </c>
      <c r="I279" s="22">
        <v>0</v>
      </c>
      <c r="J279" s="22">
        <v>0</v>
      </c>
      <c r="K279" s="22">
        <v>0</v>
      </c>
      <c r="L279" s="22">
        <v>0</v>
      </c>
      <c r="M279" s="22">
        <v>66997</v>
      </c>
      <c r="N279" s="22">
        <v>0</v>
      </c>
      <c r="O279" s="22">
        <v>0</v>
      </c>
      <c r="P279" s="22">
        <v>35866</v>
      </c>
      <c r="Q279" s="22">
        <v>0</v>
      </c>
      <c r="R279" s="22">
        <v>0</v>
      </c>
      <c r="S279" s="22">
        <v>7401</v>
      </c>
      <c r="T279" s="22">
        <v>110264</v>
      </c>
      <c r="U279" s="22">
        <v>179489</v>
      </c>
      <c r="V279" s="22">
        <v>0</v>
      </c>
      <c r="W279" s="22">
        <v>0</v>
      </c>
      <c r="X279" s="22">
        <v>98235</v>
      </c>
      <c r="Y279" s="22">
        <v>0</v>
      </c>
      <c r="Z279" s="22">
        <v>0</v>
      </c>
      <c r="AA279" s="22">
        <v>0</v>
      </c>
      <c r="AB279" s="22">
        <v>0</v>
      </c>
      <c r="AC279" s="22">
        <v>277724</v>
      </c>
      <c r="AD279" s="22">
        <v>0</v>
      </c>
      <c r="AE279" s="22">
        <v>24391</v>
      </c>
      <c r="AF279" s="22">
        <v>0</v>
      </c>
      <c r="AG279" s="22">
        <v>4651</v>
      </c>
      <c r="AH279" s="22">
        <v>371</v>
      </c>
      <c r="AI279" s="22">
        <v>307137</v>
      </c>
      <c r="AJ279" s="22">
        <v>0</v>
      </c>
      <c r="AK279" s="22">
        <v>0</v>
      </c>
      <c r="AL279" s="22">
        <v>0</v>
      </c>
    </row>
    <row r="280" spans="1:3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27283</v>
      </c>
      <c r="V280" s="22">
        <v>0</v>
      </c>
      <c r="W280" s="22">
        <v>57</v>
      </c>
      <c r="X280" s="22">
        <v>0</v>
      </c>
      <c r="Y280" s="22">
        <v>97</v>
      </c>
      <c r="Z280" s="22">
        <v>0</v>
      </c>
      <c r="AA280" s="22">
        <v>0</v>
      </c>
      <c r="AB280" s="22">
        <v>0</v>
      </c>
      <c r="AC280" s="22">
        <v>27437</v>
      </c>
      <c r="AD280" s="22">
        <v>16964</v>
      </c>
      <c r="AE280" s="22">
        <v>882</v>
      </c>
      <c r="AF280" s="22">
        <v>0</v>
      </c>
      <c r="AG280" s="22">
        <v>3131</v>
      </c>
      <c r="AH280" s="22">
        <v>0</v>
      </c>
      <c r="AI280" s="22">
        <v>48414</v>
      </c>
      <c r="AJ280" s="22">
        <v>0</v>
      </c>
      <c r="AK280" s="22">
        <v>0</v>
      </c>
      <c r="AL280" s="22">
        <v>0</v>
      </c>
    </row>
    <row r="281" spans="1:3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237810</v>
      </c>
      <c r="P281" s="22">
        <v>10603</v>
      </c>
      <c r="Q281" s="22">
        <v>0</v>
      </c>
      <c r="R281" s="22">
        <v>248161</v>
      </c>
      <c r="S281" s="22">
        <v>0</v>
      </c>
      <c r="T281" s="22">
        <v>496574</v>
      </c>
      <c r="U281" s="22">
        <v>123193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123193</v>
      </c>
      <c r="AD281" s="22">
        <v>5574</v>
      </c>
      <c r="AE281" s="22">
        <v>17913</v>
      </c>
      <c r="AF281" s="22">
        <v>0</v>
      </c>
      <c r="AG281" s="22">
        <v>44213</v>
      </c>
      <c r="AH281" s="22">
        <v>0</v>
      </c>
      <c r="AI281" s="22">
        <v>190893</v>
      </c>
      <c r="AJ281" s="22">
        <v>0</v>
      </c>
      <c r="AK281" s="22">
        <v>0</v>
      </c>
      <c r="AL281" s="22">
        <v>0</v>
      </c>
    </row>
    <row r="282" spans="1:3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4573</v>
      </c>
      <c r="Q282" s="22">
        <v>0</v>
      </c>
      <c r="R282" s="22">
        <v>7401</v>
      </c>
      <c r="S282" s="22">
        <v>0</v>
      </c>
      <c r="T282" s="22">
        <v>11974</v>
      </c>
      <c r="U282" s="22">
        <v>127604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127604</v>
      </c>
      <c r="AD282" s="22">
        <v>0</v>
      </c>
      <c r="AE282" s="22">
        <v>2352</v>
      </c>
      <c r="AF282" s="22">
        <v>0</v>
      </c>
      <c r="AG282" s="22">
        <v>5648</v>
      </c>
      <c r="AH282" s="22">
        <v>740</v>
      </c>
      <c r="AI282" s="22">
        <v>136344</v>
      </c>
      <c r="AJ282" s="22">
        <v>0</v>
      </c>
      <c r="AK282" s="22">
        <v>0</v>
      </c>
      <c r="AL282" s="22">
        <v>0</v>
      </c>
    </row>
    <row r="283" spans="1:3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8340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8340</v>
      </c>
      <c r="N283" s="22">
        <v>0</v>
      </c>
      <c r="O283" s="22">
        <v>0</v>
      </c>
      <c r="P283" s="22">
        <v>34183</v>
      </c>
      <c r="Q283" s="22">
        <v>0</v>
      </c>
      <c r="R283" s="22">
        <v>145116</v>
      </c>
      <c r="S283" s="22">
        <v>0</v>
      </c>
      <c r="T283" s="22">
        <v>187639</v>
      </c>
      <c r="U283" s="22">
        <v>70458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70458</v>
      </c>
      <c r="AD283" s="22">
        <v>16414</v>
      </c>
      <c r="AE283" s="22">
        <v>33292</v>
      </c>
      <c r="AF283" s="22">
        <v>0</v>
      </c>
      <c r="AG283" s="22">
        <v>2299</v>
      </c>
      <c r="AH283" s="22">
        <v>0</v>
      </c>
      <c r="AI283" s="22">
        <v>122463</v>
      </c>
      <c r="AJ283" s="22">
        <v>0</v>
      </c>
      <c r="AK283" s="22">
        <v>0</v>
      </c>
      <c r="AL283" s="22">
        <v>0</v>
      </c>
    </row>
    <row r="284" spans="1:3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40696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40696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3091</v>
      </c>
      <c r="T284" s="22">
        <v>43787</v>
      </c>
      <c r="U284" s="22">
        <v>8662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8662</v>
      </c>
      <c r="AD284" s="22">
        <v>12457</v>
      </c>
      <c r="AE284" s="22">
        <v>7462</v>
      </c>
      <c r="AF284" s="22">
        <v>0</v>
      </c>
      <c r="AG284" s="22">
        <v>22520</v>
      </c>
      <c r="AH284" s="22">
        <v>309</v>
      </c>
      <c r="AI284" s="22">
        <v>51410</v>
      </c>
      <c r="AJ284" s="22">
        <v>0</v>
      </c>
      <c r="AK284" s="22">
        <v>0</v>
      </c>
      <c r="AL284" s="22">
        <v>0</v>
      </c>
    </row>
    <row r="285" spans="1:3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685465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685465</v>
      </c>
      <c r="N285" s="22">
        <v>0</v>
      </c>
      <c r="O285" s="22">
        <v>0</v>
      </c>
      <c r="P285" s="22">
        <v>37289</v>
      </c>
      <c r="Q285" s="22">
        <v>0</v>
      </c>
      <c r="R285" s="22">
        <v>0</v>
      </c>
      <c r="S285" s="22">
        <v>0</v>
      </c>
      <c r="T285" s="22">
        <v>722754</v>
      </c>
      <c r="U285" s="22">
        <v>60525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60525</v>
      </c>
      <c r="AD285" s="22">
        <v>2341</v>
      </c>
      <c r="AE285" s="22">
        <v>1865</v>
      </c>
      <c r="AF285" s="22">
        <v>0</v>
      </c>
      <c r="AG285" s="22">
        <v>2463</v>
      </c>
      <c r="AH285" s="22">
        <v>0</v>
      </c>
      <c r="AI285" s="22">
        <v>67194</v>
      </c>
      <c r="AJ285" s="22">
        <v>0</v>
      </c>
      <c r="AK285" s="22">
        <v>0</v>
      </c>
      <c r="AL285" s="22">
        <v>0</v>
      </c>
    </row>
    <row r="286" spans="1:3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66920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66920</v>
      </c>
      <c r="N286" s="22">
        <v>7552</v>
      </c>
      <c r="O286" s="22">
        <v>0</v>
      </c>
      <c r="P286" s="22">
        <v>10230</v>
      </c>
      <c r="Q286" s="22">
        <v>27025</v>
      </c>
      <c r="R286" s="22">
        <v>0</v>
      </c>
      <c r="S286" s="22">
        <v>0</v>
      </c>
      <c r="T286" s="22">
        <v>111727</v>
      </c>
      <c r="U286" s="22">
        <v>152293</v>
      </c>
      <c r="V286" s="22">
        <v>0</v>
      </c>
      <c r="W286" s="22">
        <v>0</v>
      </c>
      <c r="X286" s="22">
        <v>0</v>
      </c>
      <c r="Y286" s="22">
        <v>8854</v>
      </c>
      <c r="Z286" s="22">
        <v>0</v>
      </c>
      <c r="AA286" s="22">
        <v>0</v>
      </c>
      <c r="AB286" s="22">
        <v>0</v>
      </c>
      <c r="AC286" s="22">
        <v>161147</v>
      </c>
      <c r="AD286" s="22">
        <v>4558</v>
      </c>
      <c r="AE286" s="22">
        <v>341</v>
      </c>
      <c r="AF286" s="22">
        <v>0</v>
      </c>
      <c r="AG286" s="22">
        <v>12062</v>
      </c>
      <c r="AH286" s="22">
        <v>0</v>
      </c>
      <c r="AI286" s="22">
        <v>178108</v>
      </c>
      <c r="AJ286" s="22">
        <v>0</v>
      </c>
      <c r="AK286" s="22">
        <v>0</v>
      </c>
      <c r="AL286" s="22">
        <v>0</v>
      </c>
    </row>
    <row r="287" spans="1:3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19924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19924</v>
      </c>
      <c r="N287" s="22">
        <v>3300</v>
      </c>
      <c r="O287" s="22">
        <v>7070</v>
      </c>
      <c r="P287" s="22">
        <v>2090</v>
      </c>
      <c r="Q287" s="22">
        <v>0</v>
      </c>
      <c r="R287" s="22">
        <v>0</v>
      </c>
      <c r="S287" s="22">
        <v>0</v>
      </c>
      <c r="T287" s="22">
        <v>32384</v>
      </c>
      <c r="U287" s="22">
        <v>48732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48732</v>
      </c>
      <c r="AD287" s="22">
        <v>2189</v>
      </c>
      <c r="AE287" s="22">
        <v>1605</v>
      </c>
      <c r="AF287" s="22">
        <v>0</v>
      </c>
      <c r="AG287" s="22">
        <v>1060</v>
      </c>
      <c r="AH287" s="22">
        <v>0</v>
      </c>
      <c r="AI287" s="22">
        <v>53586</v>
      </c>
      <c r="AJ287" s="22">
        <v>0</v>
      </c>
      <c r="AK287" s="22">
        <v>0</v>
      </c>
      <c r="AL287" s="22">
        <v>0</v>
      </c>
    </row>
    <row r="288" spans="1:3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42723</v>
      </c>
      <c r="P288" s="22">
        <v>6075</v>
      </c>
      <c r="Q288" s="22">
        <v>0</v>
      </c>
      <c r="R288" s="22">
        <v>137544</v>
      </c>
      <c r="S288" s="22">
        <v>0</v>
      </c>
      <c r="T288" s="22">
        <v>186342</v>
      </c>
      <c r="U288" s="22">
        <v>7985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7985</v>
      </c>
      <c r="AD288" s="22">
        <v>975</v>
      </c>
      <c r="AE288" s="22">
        <v>4509</v>
      </c>
      <c r="AF288" s="22">
        <v>0</v>
      </c>
      <c r="AG288" s="22">
        <v>33713</v>
      </c>
      <c r="AH288" s="22">
        <v>0</v>
      </c>
      <c r="AI288" s="22">
        <v>47182</v>
      </c>
      <c r="AJ288" s="22">
        <v>0</v>
      </c>
      <c r="AK288" s="22">
        <v>0</v>
      </c>
      <c r="AL288" s="22">
        <v>0</v>
      </c>
    </row>
    <row r="289" spans="1:3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10860</v>
      </c>
      <c r="Q289" s="22">
        <v>0</v>
      </c>
      <c r="R289" s="22">
        <v>0</v>
      </c>
      <c r="S289" s="22">
        <v>13115</v>
      </c>
      <c r="T289" s="22">
        <v>23975</v>
      </c>
      <c r="U289" s="22">
        <v>38498</v>
      </c>
      <c r="V289" s="22">
        <v>0</v>
      </c>
      <c r="W289" s="22">
        <v>0</v>
      </c>
      <c r="X289" s="22">
        <v>11836</v>
      </c>
      <c r="Y289" s="22">
        <v>0</v>
      </c>
      <c r="Z289" s="22">
        <v>0</v>
      </c>
      <c r="AA289" s="22">
        <v>0</v>
      </c>
      <c r="AB289" s="22">
        <v>0</v>
      </c>
      <c r="AC289" s="22">
        <v>50334</v>
      </c>
      <c r="AD289" s="22">
        <v>15912</v>
      </c>
      <c r="AE289" s="22">
        <v>3983</v>
      </c>
      <c r="AF289" s="22">
        <v>0</v>
      </c>
      <c r="AG289" s="22">
        <v>21758</v>
      </c>
      <c r="AH289" s="22">
        <v>1311</v>
      </c>
      <c r="AI289" s="22">
        <v>93298</v>
      </c>
      <c r="AJ289" s="22">
        <v>0</v>
      </c>
      <c r="AK289" s="22">
        <v>0</v>
      </c>
      <c r="AL289" s="22">
        <v>0</v>
      </c>
    </row>
    <row r="290" spans="1:3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8740</v>
      </c>
      <c r="S290" s="22">
        <v>0</v>
      </c>
      <c r="T290" s="22">
        <v>8740</v>
      </c>
      <c r="U290" s="22">
        <v>13414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13414</v>
      </c>
      <c r="AD290" s="22">
        <v>3798</v>
      </c>
      <c r="AE290" s="22">
        <v>4905</v>
      </c>
      <c r="AF290" s="22">
        <v>0</v>
      </c>
      <c r="AG290" s="22">
        <v>6070</v>
      </c>
      <c r="AH290" s="22">
        <v>0</v>
      </c>
      <c r="AI290" s="22">
        <v>28187</v>
      </c>
      <c r="AJ290" s="22">
        <v>0</v>
      </c>
      <c r="AK290" s="22">
        <v>0</v>
      </c>
      <c r="AL290" s="22">
        <v>0</v>
      </c>
    </row>
    <row r="291" spans="1:3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13340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13340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13340</v>
      </c>
      <c r="U291" s="22">
        <v>17561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17561</v>
      </c>
      <c r="AD291" s="22">
        <v>1792</v>
      </c>
      <c r="AE291" s="22">
        <v>0</v>
      </c>
      <c r="AF291" s="22">
        <v>0</v>
      </c>
      <c r="AG291" s="22">
        <v>8723</v>
      </c>
      <c r="AH291" s="22">
        <v>0</v>
      </c>
      <c r="AI291" s="22">
        <v>28076</v>
      </c>
      <c r="AJ291" s="22">
        <v>0</v>
      </c>
      <c r="AK291" s="22">
        <v>0</v>
      </c>
      <c r="AL291" s="22">
        <v>0</v>
      </c>
    </row>
    <row r="292" spans="1:3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13714</v>
      </c>
      <c r="P292" s="22">
        <v>0</v>
      </c>
      <c r="Q292" s="22">
        <v>0</v>
      </c>
      <c r="R292" s="22">
        <v>0</v>
      </c>
      <c r="S292" s="22">
        <v>0</v>
      </c>
      <c r="T292" s="22">
        <v>13714</v>
      </c>
      <c r="U292" s="22">
        <v>22843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22843</v>
      </c>
      <c r="AD292" s="22">
        <v>741</v>
      </c>
      <c r="AE292" s="22">
        <v>498</v>
      </c>
      <c r="AF292" s="22">
        <v>0</v>
      </c>
      <c r="AG292" s="22">
        <v>0</v>
      </c>
      <c r="AH292" s="22">
        <v>0</v>
      </c>
      <c r="AI292" s="22">
        <v>24082</v>
      </c>
      <c r="AJ292" s="22">
        <v>0</v>
      </c>
      <c r="AK292" s="22">
        <v>0</v>
      </c>
      <c r="AL292" s="22">
        <v>0</v>
      </c>
    </row>
    <row r="293" spans="1:3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599797</v>
      </c>
      <c r="O293" s="22">
        <v>10220</v>
      </c>
      <c r="P293" s="22">
        <v>4573</v>
      </c>
      <c r="Q293" s="22">
        <v>0</v>
      </c>
      <c r="R293" s="22">
        <v>0</v>
      </c>
      <c r="S293" s="22">
        <v>7401</v>
      </c>
      <c r="T293" s="22">
        <v>621991</v>
      </c>
      <c r="U293" s="22">
        <v>48270</v>
      </c>
      <c r="V293" s="22">
        <v>0</v>
      </c>
      <c r="W293" s="22">
        <v>0</v>
      </c>
      <c r="X293" s="22">
        <v>41804</v>
      </c>
      <c r="Y293" s="22">
        <v>0</v>
      </c>
      <c r="Z293" s="22">
        <v>0</v>
      </c>
      <c r="AA293" s="22">
        <v>0</v>
      </c>
      <c r="AB293" s="22">
        <v>0</v>
      </c>
      <c r="AC293" s="22">
        <v>90074</v>
      </c>
      <c r="AD293" s="22">
        <v>29555</v>
      </c>
      <c r="AE293" s="22">
        <v>17014</v>
      </c>
      <c r="AF293" s="22">
        <v>0</v>
      </c>
      <c r="AG293" s="22">
        <v>6208</v>
      </c>
      <c r="AH293" s="22">
        <v>740</v>
      </c>
      <c r="AI293" s="22">
        <v>143591</v>
      </c>
      <c r="AJ293" s="22">
        <v>0</v>
      </c>
      <c r="AK293" s="22">
        <v>0</v>
      </c>
      <c r="AL293" s="22">
        <v>0</v>
      </c>
    </row>
    <row r="294" spans="1:3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49899</v>
      </c>
      <c r="P294" s="22">
        <v>0</v>
      </c>
      <c r="Q294" s="22">
        <v>0</v>
      </c>
      <c r="R294" s="22">
        <v>0</v>
      </c>
      <c r="S294" s="22">
        <v>0</v>
      </c>
      <c r="T294" s="22">
        <v>49899</v>
      </c>
      <c r="U294" s="22">
        <v>58498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58498</v>
      </c>
      <c r="AD294" s="22">
        <v>587</v>
      </c>
      <c r="AE294" s="22">
        <v>3912</v>
      </c>
      <c r="AF294" s="22">
        <v>0</v>
      </c>
      <c r="AG294" s="22">
        <v>1896</v>
      </c>
      <c r="AH294" s="22">
        <v>0</v>
      </c>
      <c r="AI294" s="22">
        <v>64893</v>
      </c>
      <c r="AJ294" s="22">
        <v>0</v>
      </c>
      <c r="AK294" s="22">
        <v>0</v>
      </c>
      <c r="AL294" s="22">
        <v>0</v>
      </c>
    </row>
    <row r="295" spans="1:3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143405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143405</v>
      </c>
      <c r="N295" s="22">
        <v>0</v>
      </c>
      <c r="O295" s="22">
        <v>0</v>
      </c>
      <c r="P295" s="22">
        <v>12272</v>
      </c>
      <c r="Q295" s="22">
        <v>0</v>
      </c>
      <c r="R295" s="22">
        <v>0</v>
      </c>
      <c r="S295" s="22">
        <v>0</v>
      </c>
      <c r="T295" s="22">
        <v>155677</v>
      </c>
      <c r="U295" s="22">
        <v>8115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8115</v>
      </c>
      <c r="AD295" s="22">
        <v>500</v>
      </c>
      <c r="AE295" s="22">
        <v>7501</v>
      </c>
      <c r="AF295" s="22">
        <v>0</v>
      </c>
      <c r="AG295" s="22">
        <v>4127</v>
      </c>
      <c r="AH295" s="22">
        <v>1949</v>
      </c>
      <c r="AI295" s="22">
        <v>22192</v>
      </c>
      <c r="AJ295" s="22">
        <v>0</v>
      </c>
      <c r="AK295" s="22">
        <v>0</v>
      </c>
      <c r="AL295" s="22">
        <v>0</v>
      </c>
    </row>
    <row r="296" spans="1:3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10659</v>
      </c>
      <c r="Q296" s="22">
        <v>0</v>
      </c>
      <c r="R296" s="22">
        <v>0</v>
      </c>
      <c r="S296" s="22">
        <v>13793</v>
      </c>
      <c r="T296" s="22">
        <v>24452</v>
      </c>
      <c r="U296" s="22">
        <v>38877</v>
      </c>
      <c r="V296" s="22">
        <v>0</v>
      </c>
      <c r="W296" s="22">
        <v>0</v>
      </c>
      <c r="X296" s="22">
        <v>30194</v>
      </c>
      <c r="Y296" s="22">
        <v>0</v>
      </c>
      <c r="Z296" s="22">
        <v>0</v>
      </c>
      <c r="AA296" s="22">
        <v>0</v>
      </c>
      <c r="AB296" s="22">
        <v>0</v>
      </c>
      <c r="AC296" s="22">
        <v>69071</v>
      </c>
      <c r="AD296" s="22">
        <v>8788</v>
      </c>
      <c r="AE296" s="22">
        <v>6214</v>
      </c>
      <c r="AF296" s="22">
        <v>0</v>
      </c>
      <c r="AG296" s="22">
        <v>31199</v>
      </c>
      <c r="AH296" s="22">
        <v>6622</v>
      </c>
      <c r="AI296" s="22">
        <v>121894</v>
      </c>
      <c r="AJ296" s="22">
        <v>0</v>
      </c>
      <c r="AK296" s="22">
        <v>0</v>
      </c>
      <c r="AL296" s="22">
        <v>0</v>
      </c>
    </row>
    <row r="297" spans="1:3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5143</v>
      </c>
      <c r="I297" s="22">
        <v>0</v>
      </c>
      <c r="J297" s="22">
        <v>0</v>
      </c>
      <c r="K297" s="22">
        <v>0</v>
      </c>
      <c r="L297" s="22">
        <v>0</v>
      </c>
      <c r="M297" s="22">
        <v>5143</v>
      </c>
      <c r="N297" s="22">
        <v>0</v>
      </c>
      <c r="O297" s="22">
        <v>0</v>
      </c>
      <c r="P297" s="22">
        <v>4573</v>
      </c>
      <c r="Q297" s="22">
        <v>0</v>
      </c>
      <c r="R297" s="22">
        <v>17290</v>
      </c>
      <c r="S297" s="22">
        <v>7401</v>
      </c>
      <c r="T297" s="22">
        <v>34407</v>
      </c>
      <c r="U297" s="22">
        <v>32748</v>
      </c>
      <c r="V297" s="22">
        <v>0</v>
      </c>
      <c r="W297" s="22">
        <v>0</v>
      </c>
      <c r="X297" s="22">
        <v>54847</v>
      </c>
      <c r="Y297" s="22">
        <v>0</v>
      </c>
      <c r="Z297" s="22">
        <v>0</v>
      </c>
      <c r="AA297" s="22">
        <v>0</v>
      </c>
      <c r="AB297" s="22">
        <v>0</v>
      </c>
      <c r="AC297" s="22">
        <v>87595</v>
      </c>
      <c r="AD297" s="22">
        <v>0</v>
      </c>
      <c r="AE297" s="22">
        <v>1463</v>
      </c>
      <c r="AF297" s="22">
        <v>0</v>
      </c>
      <c r="AG297" s="22">
        <v>11534</v>
      </c>
      <c r="AH297" s="22">
        <v>740</v>
      </c>
      <c r="AI297" s="22">
        <v>101332</v>
      </c>
      <c r="AJ297" s="22">
        <v>0</v>
      </c>
      <c r="AK297" s="22">
        <v>0</v>
      </c>
      <c r="AL297" s="22">
        <v>0</v>
      </c>
    </row>
    <row r="298" spans="1:3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280266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280266</v>
      </c>
      <c r="N298" s="22">
        <v>0</v>
      </c>
      <c r="O298" s="22">
        <v>0</v>
      </c>
      <c r="P298" s="22">
        <v>19033</v>
      </c>
      <c r="Q298" s="22">
        <v>0</v>
      </c>
      <c r="R298" s="22">
        <v>0</v>
      </c>
      <c r="S298" s="22">
        <v>0</v>
      </c>
      <c r="T298" s="22">
        <v>299299</v>
      </c>
      <c r="U298" s="22">
        <v>63970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63970</v>
      </c>
      <c r="AD298" s="22">
        <v>14054</v>
      </c>
      <c r="AE298" s="22">
        <v>6816</v>
      </c>
      <c r="AF298" s="22">
        <v>0</v>
      </c>
      <c r="AG298" s="22">
        <v>1939</v>
      </c>
      <c r="AH298" s="22">
        <v>0</v>
      </c>
      <c r="AI298" s="22">
        <v>86779</v>
      </c>
      <c r="AJ298" s="22">
        <v>0</v>
      </c>
      <c r="AK298" s="22">
        <v>0</v>
      </c>
      <c r="AL298" s="22">
        <v>0</v>
      </c>
    </row>
    <row r="299" spans="1:3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145652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145652</v>
      </c>
      <c r="AD299" s="22">
        <v>2224</v>
      </c>
      <c r="AE299" s="22">
        <v>1394</v>
      </c>
      <c r="AF299" s="22">
        <v>0</v>
      </c>
      <c r="AG299" s="22">
        <v>13823</v>
      </c>
      <c r="AH299" s="22">
        <v>0</v>
      </c>
      <c r="AI299" s="22">
        <v>163093</v>
      </c>
      <c r="AJ299" s="22">
        <v>0</v>
      </c>
      <c r="AK299" s="22">
        <v>0</v>
      </c>
      <c r="AL299" s="22">
        <v>0</v>
      </c>
    </row>
    <row r="300" spans="1:3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124481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124481</v>
      </c>
      <c r="N300" s="22">
        <v>0</v>
      </c>
      <c r="O300" s="22">
        <v>0</v>
      </c>
      <c r="P300" s="22">
        <v>32060</v>
      </c>
      <c r="Q300" s="22">
        <v>0</v>
      </c>
      <c r="R300" s="22">
        <v>0</v>
      </c>
      <c r="S300" s="22">
        <v>0</v>
      </c>
      <c r="T300" s="22">
        <v>156541</v>
      </c>
      <c r="U300" s="22">
        <v>30386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30386</v>
      </c>
      <c r="AD300" s="22">
        <v>0</v>
      </c>
      <c r="AE300" s="22">
        <v>7814</v>
      </c>
      <c r="AF300" s="22">
        <v>0</v>
      </c>
      <c r="AG300" s="22">
        <v>0</v>
      </c>
      <c r="AH300" s="22">
        <v>0</v>
      </c>
      <c r="AI300" s="22">
        <v>38200</v>
      </c>
      <c r="AJ300" s="22">
        <v>0</v>
      </c>
      <c r="AK300" s="22">
        <v>0</v>
      </c>
      <c r="AL300" s="22">
        <v>0</v>
      </c>
    </row>
    <row r="301" spans="1:3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17577</v>
      </c>
      <c r="F301" s="22">
        <v>0</v>
      </c>
      <c r="G301" s="22">
        <v>0</v>
      </c>
      <c r="H301" s="22">
        <v>18010</v>
      </c>
      <c r="I301" s="22">
        <v>0</v>
      </c>
      <c r="J301" s="22">
        <v>0</v>
      </c>
      <c r="K301" s="22">
        <v>0</v>
      </c>
      <c r="L301" s="22">
        <v>0</v>
      </c>
      <c r="M301" s="22">
        <v>35587</v>
      </c>
      <c r="N301" s="22">
        <v>0</v>
      </c>
      <c r="O301" s="22">
        <v>0</v>
      </c>
      <c r="P301" s="22">
        <v>4573</v>
      </c>
      <c r="Q301" s="22">
        <v>0</v>
      </c>
      <c r="R301" s="22">
        <v>0</v>
      </c>
      <c r="S301" s="22">
        <v>7401</v>
      </c>
      <c r="T301" s="22">
        <v>47561</v>
      </c>
      <c r="U301" s="22">
        <v>63710</v>
      </c>
      <c r="V301" s="22">
        <v>0</v>
      </c>
      <c r="W301" s="22">
        <v>0</v>
      </c>
      <c r="X301" s="22">
        <v>46859</v>
      </c>
      <c r="Y301" s="22">
        <v>0</v>
      </c>
      <c r="Z301" s="22">
        <v>0</v>
      </c>
      <c r="AA301" s="22">
        <v>0</v>
      </c>
      <c r="AB301" s="22">
        <v>0</v>
      </c>
      <c r="AC301" s="22">
        <v>110569</v>
      </c>
      <c r="AD301" s="22">
        <v>221</v>
      </c>
      <c r="AE301" s="22">
        <v>2067</v>
      </c>
      <c r="AF301" s="22">
        <v>0</v>
      </c>
      <c r="AG301" s="22">
        <v>3865</v>
      </c>
      <c r="AH301" s="22">
        <v>740</v>
      </c>
      <c r="AI301" s="22">
        <v>117462</v>
      </c>
      <c r="AJ301" s="22">
        <v>0</v>
      </c>
      <c r="AK301" s="22">
        <v>0</v>
      </c>
      <c r="AL301" s="22">
        <v>0</v>
      </c>
    </row>
    <row r="302" spans="1:3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11082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11082</v>
      </c>
      <c r="N302" s="22">
        <v>0</v>
      </c>
      <c r="O302" s="22">
        <v>0</v>
      </c>
      <c r="P302" s="22">
        <v>32516</v>
      </c>
      <c r="Q302" s="22">
        <v>0</v>
      </c>
      <c r="R302" s="22">
        <v>30510</v>
      </c>
      <c r="S302" s="22">
        <v>0</v>
      </c>
      <c r="T302" s="22">
        <v>74108</v>
      </c>
      <c r="U302" s="22">
        <v>21846</v>
      </c>
      <c r="V302" s="22">
        <v>0</v>
      </c>
      <c r="W302" s="22">
        <v>387</v>
      </c>
      <c r="X302" s="22">
        <v>0</v>
      </c>
      <c r="Y302" s="22">
        <v>0</v>
      </c>
      <c r="Z302" s="22">
        <v>0</v>
      </c>
      <c r="AA302" s="22">
        <v>317</v>
      </c>
      <c r="AB302" s="22">
        <v>0</v>
      </c>
      <c r="AC302" s="22">
        <v>22550</v>
      </c>
      <c r="AD302" s="22">
        <v>4092</v>
      </c>
      <c r="AE302" s="22">
        <v>7019</v>
      </c>
      <c r="AF302" s="22">
        <v>0</v>
      </c>
      <c r="AG302" s="22">
        <v>37610</v>
      </c>
      <c r="AH302" s="22">
        <v>5064</v>
      </c>
      <c r="AI302" s="22">
        <v>76335</v>
      </c>
      <c r="AJ302" s="22">
        <v>0</v>
      </c>
      <c r="AK302" s="22">
        <v>0</v>
      </c>
      <c r="AL302" s="22">
        <v>0</v>
      </c>
    </row>
    <row r="303" spans="1:3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14600</v>
      </c>
      <c r="S303" s="22">
        <v>0</v>
      </c>
      <c r="T303" s="22">
        <v>14600</v>
      </c>
      <c r="U303" s="22">
        <v>8490</v>
      </c>
      <c r="V303" s="22">
        <v>0</v>
      </c>
      <c r="W303" s="22">
        <v>0</v>
      </c>
      <c r="X303" s="22">
        <v>20799</v>
      </c>
      <c r="Y303" s="22">
        <v>0</v>
      </c>
      <c r="Z303" s="22">
        <v>0</v>
      </c>
      <c r="AA303" s="22">
        <v>0</v>
      </c>
      <c r="AB303" s="22">
        <v>0</v>
      </c>
      <c r="AC303" s="22">
        <v>29289</v>
      </c>
      <c r="AD303" s="22">
        <v>16618</v>
      </c>
      <c r="AE303" s="22">
        <v>6006</v>
      </c>
      <c r="AF303" s="22">
        <v>0</v>
      </c>
      <c r="AG303" s="22">
        <v>6962</v>
      </c>
      <c r="AH303" s="22">
        <v>6008</v>
      </c>
      <c r="AI303" s="22">
        <v>64883</v>
      </c>
      <c r="AJ303" s="22">
        <v>0</v>
      </c>
      <c r="AK303" s="22">
        <v>0</v>
      </c>
      <c r="AL303" s="22">
        <v>0</v>
      </c>
    </row>
    <row r="304" spans="1:3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17700</v>
      </c>
      <c r="O304" s="22">
        <v>0</v>
      </c>
      <c r="P304" s="22">
        <v>1450</v>
      </c>
      <c r="Q304" s="22">
        <v>0</v>
      </c>
      <c r="R304" s="22">
        <v>0</v>
      </c>
      <c r="S304" s="22">
        <v>0</v>
      </c>
      <c r="T304" s="22">
        <v>19150</v>
      </c>
      <c r="U304" s="22">
        <v>68932</v>
      </c>
      <c r="V304" s="22">
        <v>0</v>
      </c>
      <c r="W304" s="22">
        <v>0</v>
      </c>
      <c r="X304" s="22">
        <v>5343</v>
      </c>
      <c r="Y304" s="22">
        <v>0</v>
      </c>
      <c r="Z304" s="22">
        <v>0</v>
      </c>
      <c r="AA304" s="22">
        <v>0</v>
      </c>
      <c r="AB304" s="22">
        <v>0</v>
      </c>
      <c r="AC304" s="22">
        <v>74275</v>
      </c>
      <c r="AD304" s="22">
        <v>12104</v>
      </c>
      <c r="AE304" s="22">
        <v>25335</v>
      </c>
      <c r="AF304" s="22">
        <v>0</v>
      </c>
      <c r="AG304" s="22">
        <v>2544</v>
      </c>
      <c r="AH304" s="22">
        <v>3878</v>
      </c>
      <c r="AI304" s="22">
        <v>118136</v>
      </c>
      <c r="AJ304" s="22">
        <v>0</v>
      </c>
      <c r="AK304" s="22">
        <v>0</v>
      </c>
      <c r="AL304" s="22">
        <v>0</v>
      </c>
    </row>
    <row r="305" spans="1:3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11572</v>
      </c>
      <c r="P305" s="22">
        <v>0</v>
      </c>
      <c r="Q305" s="22">
        <v>0</v>
      </c>
      <c r="R305" s="22">
        <v>189684</v>
      </c>
      <c r="S305" s="22">
        <v>69064</v>
      </c>
      <c r="T305" s="22">
        <v>270320</v>
      </c>
      <c r="U305" s="22">
        <v>84108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84108</v>
      </c>
      <c r="AD305" s="22">
        <v>37475</v>
      </c>
      <c r="AE305" s="22">
        <v>11454</v>
      </c>
      <c r="AF305" s="22">
        <v>0</v>
      </c>
      <c r="AG305" s="22">
        <v>13894</v>
      </c>
      <c r="AH305" s="22">
        <v>6906</v>
      </c>
      <c r="AI305" s="22">
        <v>153837</v>
      </c>
      <c r="AJ305" s="22">
        <v>0</v>
      </c>
      <c r="AK305" s="22">
        <v>0</v>
      </c>
      <c r="AL305" s="22">
        <v>0</v>
      </c>
    </row>
    <row r="306" spans="1:3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7955</v>
      </c>
      <c r="Q306" s="22">
        <v>0</v>
      </c>
      <c r="R306" s="22">
        <v>0</v>
      </c>
      <c r="S306" s="22">
        <v>0</v>
      </c>
      <c r="T306" s="22">
        <v>7955</v>
      </c>
      <c r="U306" s="22">
        <v>31998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31998</v>
      </c>
      <c r="AD306" s="22">
        <v>340</v>
      </c>
      <c r="AE306" s="22">
        <v>2876</v>
      </c>
      <c r="AF306" s="22">
        <v>0</v>
      </c>
      <c r="AG306" s="22">
        <v>20020</v>
      </c>
      <c r="AH306" s="22">
        <v>0</v>
      </c>
      <c r="AI306" s="22">
        <v>55234</v>
      </c>
      <c r="AJ306" s="22">
        <v>0</v>
      </c>
      <c r="AK306" s="22">
        <v>0</v>
      </c>
      <c r="AL306" s="22">
        <v>0</v>
      </c>
    </row>
    <row r="307" spans="1:3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107272</v>
      </c>
      <c r="J307" s="22">
        <v>0</v>
      </c>
      <c r="K307" s="22">
        <v>0</v>
      </c>
      <c r="L307" s="22">
        <v>0</v>
      </c>
      <c r="M307" s="22">
        <v>107272</v>
      </c>
      <c r="N307" s="22">
        <v>0</v>
      </c>
      <c r="O307" s="22">
        <v>0</v>
      </c>
      <c r="P307" s="22">
        <v>5270</v>
      </c>
      <c r="Q307" s="22">
        <v>0</v>
      </c>
      <c r="R307" s="22">
        <v>0</v>
      </c>
      <c r="S307" s="22">
        <v>0</v>
      </c>
      <c r="T307" s="22">
        <v>112542</v>
      </c>
      <c r="U307" s="22">
        <v>72882</v>
      </c>
      <c r="V307" s="22">
        <v>0</v>
      </c>
      <c r="W307" s="22">
        <v>1670</v>
      </c>
      <c r="X307" s="22">
        <v>0</v>
      </c>
      <c r="Y307" s="22">
        <v>5316</v>
      </c>
      <c r="Z307" s="22">
        <v>0</v>
      </c>
      <c r="AA307" s="22">
        <v>0</v>
      </c>
      <c r="AB307" s="22">
        <v>0</v>
      </c>
      <c r="AC307" s="22">
        <v>79868</v>
      </c>
      <c r="AD307" s="22">
        <v>1267</v>
      </c>
      <c r="AE307" s="22">
        <v>1167</v>
      </c>
      <c r="AF307" s="22">
        <v>0</v>
      </c>
      <c r="AG307" s="22">
        <v>5402</v>
      </c>
      <c r="AH307" s="22">
        <v>6890</v>
      </c>
      <c r="AI307" s="22">
        <v>94594</v>
      </c>
      <c r="AJ307" s="22">
        <v>0</v>
      </c>
      <c r="AK307" s="22">
        <v>0</v>
      </c>
      <c r="AL307" s="22">
        <v>0</v>
      </c>
    </row>
    <row r="308" spans="1:3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15292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15292</v>
      </c>
      <c r="AD308" s="22">
        <v>0</v>
      </c>
      <c r="AE308" s="22">
        <v>2065</v>
      </c>
      <c r="AF308" s="22">
        <v>0</v>
      </c>
      <c r="AG308" s="22">
        <v>0</v>
      </c>
      <c r="AH308" s="22">
        <v>0</v>
      </c>
      <c r="AI308" s="22">
        <v>17357</v>
      </c>
      <c r="AJ308" s="22">
        <v>0</v>
      </c>
      <c r="AK308" s="22">
        <v>0</v>
      </c>
      <c r="AL308" s="22">
        <v>0</v>
      </c>
    </row>
    <row r="309" spans="1:3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39630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39630</v>
      </c>
      <c r="AD309" s="22">
        <v>172</v>
      </c>
      <c r="AE309" s="22">
        <v>1689</v>
      </c>
      <c r="AF309" s="22">
        <v>0</v>
      </c>
      <c r="AG309" s="22">
        <v>2097</v>
      </c>
      <c r="AH309" s="22">
        <v>0</v>
      </c>
      <c r="AI309" s="22">
        <v>43588</v>
      </c>
      <c r="AJ309" s="22">
        <v>0</v>
      </c>
      <c r="AK309" s="22">
        <v>0</v>
      </c>
      <c r="AL309" s="22">
        <v>0</v>
      </c>
    </row>
    <row r="310" spans="1:3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344593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344593</v>
      </c>
      <c r="N310" s="22">
        <v>0</v>
      </c>
      <c r="O310" s="22">
        <v>0</v>
      </c>
      <c r="P310" s="22">
        <v>0</v>
      </c>
      <c r="Q310" s="22">
        <v>0</v>
      </c>
      <c r="R310" s="22">
        <v>43400</v>
      </c>
      <c r="S310" s="22">
        <v>10349</v>
      </c>
      <c r="T310" s="22">
        <v>398342</v>
      </c>
      <c r="U310" s="22">
        <v>25426</v>
      </c>
      <c r="V310" s="22">
        <v>0</v>
      </c>
      <c r="W310" s="22">
        <v>0</v>
      </c>
      <c r="X310" s="22">
        <v>43950</v>
      </c>
      <c r="Y310" s="22">
        <v>0</v>
      </c>
      <c r="Z310" s="22">
        <v>0</v>
      </c>
      <c r="AA310" s="22">
        <v>0</v>
      </c>
      <c r="AB310" s="22">
        <v>0</v>
      </c>
      <c r="AC310" s="22">
        <v>69376</v>
      </c>
      <c r="AD310" s="22">
        <v>8789</v>
      </c>
      <c r="AE310" s="22">
        <v>2323</v>
      </c>
      <c r="AF310" s="22">
        <v>0</v>
      </c>
      <c r="AG310" s="22">
        <v>26250</v>
      </c>
      <c r="AH310" s="22">
        <v>1035</v>
      </c>
      <c r="AI310" s="22">
        <v>107773</v>
      </c>
      <c r="AJ310" s="22">
        <v>0</v>
      </c>
      <c r="AK310" s="22">
        <v>0</v>
      </c>
      <c r="AL310" s="22">
        <v>0</v>
      </c>
    </row>
    <row r="311" spans="1:3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152492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152492</v>
      </c>
      <c r="N311" s="22">
        <v>0</v>
      </c>
      <c r="O311" s="22">
        <v>0</v>
      </c>
      <c r="P311" s="22">
        <v>0</v>
      </c>
      <c r="Q311" s="22">
        <v>0</v>
      </c>
      <c r="R311" s="22">
        <v>32860</v>
      </c>
      <c r="S311" s="22">
        <v>0</v>
      </c>
      <c r="T311" s="22">
        <v>185352</v>
      </c>
      <c r="U311" s="22">
        <v>6799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6799</v>
      </c>
      <c r="AD311" s="22">
        <v>42040</v>
      </c>
      <c r="AE311" s="22">
        <v>19300</v>
      </c>
      <c r="AF311" s="22">
        <v>0</v>
      </c>
      <c r="AG311" s="22">
        <v>26272</v>
      </c>
      <c r="AH311" s="22">
        <v>0</v>
      </c>
      <c r="AI311" s="22">
        <v>94411</v>
      </c>
      <c r="AJ311" s="22">
        <v>0</v>
      </c>
      <c r="AK311" s="22">
        <v>0</v>
      </c>
      <c r="AL311" s="22">
        <v>0</v>
      </c>
    </row>
    <row r="312" spans="1:3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4824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4824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4824</v>
      </c>
      <c r="U312" s="22">
        <v>35947</v>
      </c>
      <c r="V312" s="22">
        <v>0</v>
      </c>
      <c r="W312" s="22">
        <v>1448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37395</v>
      </c>
      <c r="AD312" s="22">
        <v>1306</v>
      </c>
      <c r="AE312" s="22">
        <v>5936</v>
      </c>
      <c r="AF312" s="22">
        <v>0</v>
      </c>
      <c r="AG312" s="22">
        <v>0</v>
      </c>
      <c r="AH312" s="22">
        <v>0</v>
      </c>
      <c r="AI312" s="22">
        <v>44637</v>
      </c>
      <c r="AJ312" s="22">
        <v>0</v>
      </c>
      <c r="AK312" s="22">
        <v>0</v>
      </c>
      <c r="AL312" s="22">
        <v>0</v>
      </c>
    </row>
    <row r="313" spans="1:3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9850</v>
      </c>
      <c r="S313" s="22">
        <v>0</v>
      </c>
      <c r="T313" s="22">
        <v>9850</v>
      </c>
      <c r="U313" s="22">
        <v>61910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61910</v>
      </c>
      <c r="AD313" s="22">
        <v>1331</v>
      </c>
      <c r="AE313" s="22">
        <v>743</v>
      </c>
      <c r="AF313" s="22">
        <v>0</v>
      </c>
      <c r="AG313" s="22">
        <v>1431</v>
      </c>
      <c r="AH313" s="22">
        <v>0</v>
      </c>
      <c r="AI313" s="22">
        <v>65415</v>
      </c>
      <c r="AJ313" s="22">
        <v>0</v>
      </c>
      <c r="AK313" s="22">
        <v>0</v>
      </c>
      <c r="AL313" s="22">
        <v>0</v>
      </c>
    </row>
    <row r="314" spans="1:3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15135</v>
      </c>
      <c r="F314" s="22">
        <v>0</v>
      </c>
      <c r="G314" s="22">
        <v>0</v>
      </c>
      <c r="H314" s="22">
        <v>0</v>
      </c>
      <c r="I314" s="22">
        <v>34491</v>
      </c>
      <c r="J314" s="22">
        <v>0</v>
      </c>
      <c r="K314" s="22">
        <v>0</v>
      </c>
      <c r="L314" s="22">
        <v>0</v>
      </c>
      <c r="M314" s="22">
        <v>49626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49626</v>
      </c>
      <c r="U314" s="22">
        <v>31376</v>
      </c>
      <c r="V314" s="22">
        <v>0</v>
      </c>
      <c r="W314" s="22">
        <v>0</v>
      </c>
      <c r="X314" s="22">
        <v>0</v>
      </c>
      <c r="Y314" s="22">
        <v>26825</v>
      </c>
      <c r="Z314" s="22">
        <v>0</v>
      </c>
      <c r="AA314" s="22">
        <v>0</v>
      </c>
      <c r="AB314" s="22">
        <v>0</v>
      </c>
      <c r="AC314" s="22">
        <v>58201</v>
      </c>
      <c r="AD314" s="22">
        <v>2544</v>
      </c>
      <c r="AE314" s="22">
        <v>803</v>
      </c>
      <c r="AF314" s="22">
        <v>0</v>
      </c>
      <c r="AG314" s="22">
        <v>0</v>
      </c>
      <c r="AH314" s="22">
        <v>0</v>
      </c>
      <c r="AI314" s="22">
        <v>61548</v>
      </c>
      <c r="AJ314" s="22">
        <v>0</v>
      </c>
      <c r="AK314" s="22">
        <v>0</v>
      </c>
      <c r="AL314" s="22">
        <v>0</v>
      </c>
    </row>
    <row r="315" spans="1:3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22523</v>
      </c>
      <c r="V315" s="22">
        <v>0</v>
      </c>
      <c r="W315" s="22">
        <v>23104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45627</v>
      </c>
      <c r="AD315" s="22">
        <v>2537</v>
      </c>
      <c r="AE315" s="22">
        <v>811</v>
      </c>
      <c r="AF315" s="22">
        <v>0</v>
      </c>
      <c r="AG315" s="22">
        <v>9487</v>
      </c>
      <c r="AH315" s="22">
        <v>0</v>
      </c>
      <c r="AI315" s="22">
        <v>58462</v>
      </c>
      <c r="AJ315" s="22">
        <v>0</v>
      </c>
      <c r="AK315" s="22">
        <v>0</v>
      </c>
      <c r="AL315" s="22">
        <v>0</v>
      </c>
    </row>
    <row r="316" spans="1:3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242300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242300</v>
      </c>
      <c r="N316" s="22">
        <v>18228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260528</v>
      </c>
      <c r="U316" s="22">
        <v>20201</v>
      </c>
      <c r="V316" s="22">
        <v>0</v>
      </c>
      <c r="W316" s="22">
        <v>1226</v>
      </c>
      <c r="X316" s="22">
        <v>0</v>
      </c>
      <c r="Y316" s="22">
        <v>6576</v>
      </c>
      <c r="Z316" s="22">
        <v>0</v>
      </c>
      <c r="AA316" s="22">
        <v>0</v>
      </c>
      <c r="AB316" s="22">
        <v>0</v>
      </c>
      <c r="AC316" s="22">
        <v>28003</v>
      </c>
      <c r="AD316" s="22">
        <v>15569</v>
      </c>
      <c r="AE316" s="22">
        <v>2461</v>
      </c>
      <c r="AF316" s="22">
        <v>0</v>
      </c>
      <c r="AG316" s="22">
        <v>3627</v>
      </c>
      <c r="AH316" s="22">
        <v>0</v>
      </c>
      <c r="AI316" s="22">
        <v>49660</v>
      </c>
      <c r="AJ316" s="22">
        <v>0</v>
      </c>
      <c r="AK316" s="22">
        <v>0</v>
      </c>
      <c r="AL316" s="22">
        <v>0</v>
      </c>
    </row>
    <row r="317" spans="1:3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181029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181029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181029</v>
      </c>
      <c r="U317" s="22">
        <v>59068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59068</v>
      </c>
      <c r="AD317" s="22">
        <v>0</v>
      </c>
      <c r="AE317" s="22">
        <v>1424</v>
      </c>
      <c r="AF317" s="22">
        <v>0</v>
      </c>
      <c r="AG317" s="22">
        <v>0</v>
      </c>
      <c r="AH317" s="22">
        <v>0</v>
      </c>
      <c r="AI317" s="22">
        <v>60492</v>
      </c>
      <c r="AJ317" s="22">
        <v>0</v>
      </c>
      <c r="AK317" s="22">
        <v>0</v>
      </c>
      <c r="AL317" s="22">
        <v>0</v>
      </c>
    </row>
    <row r="318" spans="1:3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9510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9510</v>
      </c>
      <c r="N318" s="22">
        <v>16500</v>
      </c>
      <c r="O318" s="22">
        <v>0</v>
      </c>
      <c r="P318" s="22">
        <v>5368</v>
      </c>
      <c r="Q318" s="22">
        <v>0</v>
      </c>
      <c r="R318" s="22">
        <v>31740</v>
      </c>
      <c r="S318" s="22">
        <v>0</v>
      </c>
      <c r="T318" s="22">
        <v>63118</v>
      </c>
      <c r="U318" s="22">
        <v>44775</v>
      </c>
      <c r="V318" s="22">
        <v>0</v>
      </c>
      <c r="W318" s="22">
        <v>4619</v>
      </c>
      <c r="X318" s="22">
        <v>0</v>
      </c>
      <c r="Y318" s="22">
        <v>5746</v>
      </c>
      <c r="Z318" s="22">
        <v>0</v>
      </c>
      <c r="AA318" s="22">
        <v>0</v>
      </c>
      <c r="AB318" s="22">
        <v>0</v>
      </c>
      <c r="AC318" s="22">
        <v>55140</v>
      </c>
      <c r="AD318" s="22">
        <v>6102</v>
      </c>
      <c r="AE318" s="22">
        <v>537</v>
      </c>
      <c r="AF318" s="22">
        <v>0</v>
      </c>
      <c r="AG318" s="22">
        <v>4142</v>
      </c>
      <c r="AH318" s="22">
        <v>0</v>
      </c>
      <c r="AI318" s="22">
        <v>65921</v>
      </c>
      <c r="AJ318" s="22">
        <v>0</v>
      </c>
      <c r="AK318" s="22">
        <v>0</v>
      </c>
      <c r="AL318" s="22">
        <v>0</v>
      </c>
    </row>
    <row r="319" spans="1:3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197247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197247</v>
      </c>
      <c r="N319" s="22">
        <v>0</v>
      </c>
      <c r="O319" s="22">
        <v>0</v>
      </c>
      <c r="P319" s="22">
        <v>1791</v>
      </c>
      <c r="Q319" s="22">
        <v>0</v>
      </c>
      <c r="R319" s="22">
        <v>36285</v>
      </c>
      <c r="S319" s="22">
        <v>0</v>
      </c>
      <c r="T319" s="22">
        <v>235323</v>
      </c>
      <c r="U319" s="22">
        <v>60740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60740</v>
      </c>
      <c r="AD319" s="22">
        <v>1997</v>
      </c>
      <c r="AE319" s="22">
        <v>5342</v>
      </c>
      <c r="AF319" s="22">
        <v>0</v>
      </c>
      <c r="AG319" s="22">
        <v>6853</v>
      </c>
      <c r="AH319" s="22">
        <v>1878</v>
      </c>
      <c r="AI319" s="22">
        <v>76810</v>
      </c>
      <c r="AJ319" s="22">
        <v>0</v>
      </c>
      <c r="AK319" s="22">
        <v>0</v>
      </c>
      <c r="AL319" s="22">
        <v>0</v>
      </c>
    </row>
    <row r="320" spans="1:3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9300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9300</v>
      </c>
      <c r="N320" s="22">
        <v>0</v>
      </c>
      <c r="O320" s="22">
        <v>0</v>
      </c>
      <c r="P320" s="22">
        <v>20269</v>
      </c>
      <c r="Q320" s="22">
        <v>0</v>
      </c>
      <c r="R320" s="22">
        <v>0</v>
      </c>
      <c r="S320" s="22">
        <v>0</v>
      </c>
      <c r="T320" s="22">
        <v>29569</v>
      </c>
      <c r="U320" s="22">
        <v>24202</v>
      </c>
      <c r="V320" s="22">
        <v>0</v>
      </c>
      <c r="W320" s="22">
        <v>1192</v>
      </c>
      <c r="X320" s="22">
        <v>0</v>
      </c>
      <c r="Y320" s="22">
        <v>9279</v>
      </c>
      <c r="Z320" s="22">
        <v>0</v>
      </c>
      <c r="AA320" s="22">
        <v>0</v>
      </c>
      <c r="AB320" s="22">
        <v>0</v>
      </c>
      <c r="AC320" s="22">
        <v>34673</v>
      </c>
      <c r="AD320" s="22">
        <v>10650</v>
      </c>
      <c r="AE320" s="22">
        <v>17040</v>
      </c>
      <c r="AF320" s="22">
        <v>0</v>
      </c>
      <c r="AG320" s="22">
        <v>8826</v>
      </c>
      <c r="AH320" s="22">
        <v>5523</v>
      </c>
      <c r="AI320" s="22">
        <v>76712</v>
      </c>
      <c r="AJ320" s="22">
        <v>0</v>
      </c>
      <c r="AK320" s="22">
        <v>0</v>
      </c>
      <c r="AL320" s="22">
        <v>0</v>
      </c>
    </row>
    <row r="321" spans="1:3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537726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537726</v>
      </c>
      <c r="N321" s="22">
        <v>0</v>
      </c>
      <c r="O321" s="22">
        <v>0</v>
      </c>
      <c r="P321" s="22">
        <v>0</v>
      </c>
      <c r="Q321" s="22">
        <v>0</v>
      </c>
      <c r="R321" s="22">
        <v>30334</v>
      </c>
      <c r="S321" s="22">
        <v>0</v>
      </c>
      <c r="T321" s="22">
        <v>568060</v>
      </c>
      <c r="U321" s="22">
        <v>17996</v>
      </c>
      <c r="V321" s="22">
        <v>0</v>
      </c>
      <c r="W321" s="22">
        <v>0</v>
      </c>
      <c r="X321" s="22">
        <v>0</v>
      </c>
      <c r="Y321" s="22">
        <v>2295</v>
      </c>
      <c r="Z321" s="22">
        <v>0</v>
      </c>
      <c r="AA321" s="22">
        <v>0</v>
      </c>
      <c r="AB321" s="22">
        <v>0</v>
      </c>
      <c r="AC321" s="22">
        <v>20291</v>
      </c>
      <c r="AD321" s="22">
        <v>2745</v>
      </c>
      <c r="AE321" s="22">
        <v>8761</v>
      </c>
      <c r="AF321" s="22">
        <v>0</v>
      </c>
      <c r="AG321" s="22">
        <v>1850</v>
      </c>
      <c r="AH321" s="22">
        <v>1100</v>
      </c>
      <c r="AI321" s="22">
        <v>34747</v>
      </c>
      <c r="AJ321" s="22">
        <v>0</v>
      </c>
      <c r="AK321" s="22">
        <v>0</v>
      </c>
      <c r="AL321" s="22">
        <v>0</v>
      </c>
    </row>
    <row r="322" spans="1:3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</row>
    <row r="323" spans="1:3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20296</v>
      </c>
      <c r="P323" s="22">
        <v>0</v>
      </c>
      <c r="Q323" s="22">
        <v>0</v>
      </c>
      <c r="R323" s="22">
        <v>0</v>
      </c>
      <c r="S323" s="22">
        <v>0</v>
      </c>
      <c r="T323" s="22">
        <v>20296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172888</v>
      </c>
      <c r="AE323" s="22">
        <v>0</v>
      </c>
      <c r="AF323" s="22">
        <v>0</v>
      </c>
      <c r="AG323" s="22">
        <v>15533</v>
      </c>
      <c r="AH323" s="22">
        <v>0</v>
      </c>
      <c r="AI323" s="22">
        <v>188421</v>
      </c>
      <c r="AJ323" s="22">
        <v>0</v>
      </c>
      <c r="AK323" s="22">
        <v>0</v>
      </c>
      <c r="AL323" s="22">
        <v>0</v>
      </c>
    </row>
    <row r="324" spans="1:3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</row>
    <row r="325" spans="1:3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</row>
    <row r="326" spans="1:3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</row>
    <row r="327" spans="1:3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</row>
    <row r="328" spans="1:3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180966</v>
      </c>
      <c r="Q328" s="22">
        <v>0</v>
      </c>
      <c r="R328" s="22">
        <v>0</v>
      </c>
      <c r="S328" s="22">
        <v>0</v>
      </c>
      <c r="T328" s="22">
        <v>180966</v>
      </c>
      <c r="U328" s="22">
        <v>0</v>
      </c>
      <c r="V328" s="22">
        <v>0</v>
      </c>
      <c r="W328" s="22">
        <v>10966</v>
      </c>
      <c r="X328" s="22">
        <v>15773</v>
      </c>
      <c r="Y328" s="22">
        <v>0</v>
      </c>
      <c r="Z328" s="22">
        <v>0</v>
      </c>
      <c r="AA328" s="22">
        <v>0</v>
      </c>
      <c r="AB328" s="22">
        <v>0</v>
      </c>
      <c r="AC328" s="22">
        <v>26739</v>
      </c>
      <c r="AD328" s="22">
        <v>1224</v>
      </c>
      <c r="AE328" s="22">
        <v>35834</v>
      </c>
      <c r="AF328" s="22">
        <v>0</v>
      </c>
      <c r="AG328" s="22">
        <v>5409</v>
      </c>
      <c r="AH328" s="22">
        <v>111289</v>
      </c>
      <c r="AI328" s="22">
        <v>180495</v>
      </c>
      <c r="AJ328" s="22">
        <v>0</v>
      </c>
      <c r="AK328" s="22">
        <v>0</v>
      </c>
      <c r="AL328" s="22">
        <v>0</v>
      </c>
    </row>
    <row r="329" spans="1:3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4977104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4977104</v>
      </c>
      <c r="N329" s="22">
        <v>0</v>
      </c>
      <c r="O329" s="22">
        <v>677854</v>
      </c>
      <c r="P329" s="22">
        <v>3048881</v>
      </c>
      <c r="Q329" s="22">
        <v>0</v>
      </c>
      <c r="R329" s="22">
        <v>0</v>
      </c>
      <c r="S329" s="22">
        <v>931652</v>
      </c>
      <c r="T329" s="22">
        <v>9635491</v>
      </c>
      <c r="U329" s="22">
        <v>2964942</v>
      </c>
      <c r="V329" s="22">
        <v>0</v>
      </c>
      <c r="W329" s="22">
        <v>72293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3037235</v>
      </c>
      <c r="AD329" s="22">
        <v>886369</v>
      </c>
      <c r="AE329" s="22">
        <v>2894847</v>
      </c>
      <c r="AF329" s="22">
        <v>0</v>
      </c>
      <c r="AG329" s="22">
        <v>0</v>
      </c>
      <c r="AH329" s="22">
        <v>972257</v>
      </c>
      <c r="AI329" s="22">
        <v>7790708</v>
      </c>
      <c r="AJ329" s="22">
        <v>0</v>
      </c>
      <c r="AK329" s="22">
        <v>0</v>
      </c>
      <c r="AL329" s="22">
        <v>0</v>
      </c>
    </row>
    <row r="330" spans="1:3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FD529-9487-4A43-AED5-3425FD480B98}">
  <dimension ref="A1:AL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38" width="15.7109375" customWidth="1"/>
  </cols>
  <sheetData>
    <row r="1" spans="1:38" ht="24" customHeight="1" x14ac:dyDescent="0.3">
      <c r="A1" s="4" t="str">
        <f>HYPERLINK("#'Index'!A1", "&lt;&lt; Index")</f>
        <v>&lt;&lt; Index</v>
      </c>
      <c r="B1" s="20" t="s">
        <v>1108</v>
      </c>
      <c r="D1" s="20" t="s">
        <v>1165</v>
      </c>
    </row>
    <row r="2" spans="1:3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1110</v>
      </c>
      <c r="F2" s="21" t="s">
        <v>1111</v>
      </c>
      <c r="G2" s="21" t="s">
        <v>1112</v>
      </c>
      <c r="H2" s="21" t="s">
        <v>1113</v>
      </c>
      <c r="I2" s="21" t="s">
        <v>1114</v>
      </c>
      <c r="J2" s="21" t="s">
        <v>1115</v>
      </c>
      <c r="K2" s="21" t="s">
        <v>1116</v>
      </c>
      <c r="L2" s="21" t="s">
        <v>1117</v>
      </c>
      <c r="M2" s="21" t="s">
        <v>1118</v>
      </c>
      <c r="N2" s="21" t="s">
        <v>1119</v>
      </c>
      <c r="O2" s="21" t="s">
        <v>1120</v>
      </c>
      <c r="P2" s="21" t="s">
        <v>1121</v>
      </c>
      <c r="Q2" s="21" t="s">
        <v>56</v>
      </c>
      <c r="R2" s="21" t="s">
        <v>1122</v>
      </c>
      <c r="S2" s="21" t="s">
        <v>1123</v>
      </c>
      <c r="T2" s="21" t="s">
        <v>1124</v>
      </c>
      <c r="U2" s="21" t="s">
        <v>1110</v>
      </c>
      <c r="V2" s="21" t="s">
        <v>1111</v>
      </c>
      <c r="W2" s="21" t="s">
        <v>1112</v>
      </c>
      <c r="X2" s="21" t="s">
        <v>1113</v>
      </c>
      <c r="Y2" s="21" t="s">
        <v>1114</v>
      </c>
      <c r="Z2" s="21" t="s">
        <v>1115</v>
      </c>
      <c r="AA2" s="21" t="s">
        <v>1116</v>
      </c>
      <c r="AB2" s="21" t="s">
        <v>1117</v>
      </c>
      <c r="AC2" s="21" t="s">
        <v>1125</v>
      </c>
      <c r="AD2" s="21" t="s">
        <v>1120</v>
      </c>
      <c r="AE2" s="21" t="s">
        <v>1121</v>
      </c>
      <c r="AF2" s="21" t="s">
        <v>56</v>
      </c>
      <c r="AG2" s="21" t="s">
        <v>1122</v>
      </c>
      <c r="AH2" s="21" t="s">
        <v>1123</v>
      </c>
      <c r="AI2" s="21" t="s">
        <v>1126</v>
      </c>
      <c r="AJ2" s="21" t="s">
        <v>1127</v>
      </c>
      <c r="AK2" s="21" t="s">
        <v>1128</v>
      </c>
      <c r="AL2" s="21" t="s">
        <v>1129</v>
      </c>
    </row>
    <row r="3" spans="1:38" x14ac:dyDescent="0.25">
      <c r="A3" s="21"/>
      <c r="B3" s="21"/>
      <c r="C3" s="21"/>
      <c r="D3" s="21" t="s">
        <v>81</v>
      </c>
      <c r="E3" s="21" t="s">
        <v>1130</v>
      </c>
      <c r="F3" s="21" t="s">
        <v>1131</v>
      </c>
      <c r="G3" s="21" t="s">
        <v>1132</v>
      </c>
      <c r="H3" s="21" t="s">
        <v>1133</v>
      </c>
      <c r="I3" s="21" t="s">
        <v>1134</v>
      </c>
      <c r="J3" s="21" t="s">
        <v>1135</v>
      </c>
      <c r="K3" s="21" t="s">
        <v>1136</v>
      </c>
      <c r="L3" s="21" t="s">
        <v>1137</v>
      </c>
      <c r="M3" s="21" t="s">
        <v>1138</v>
      </c>
      <c r="N3" s="21" t="s">
        <v>1139</v>
      </c>
      <c r="O3" s="21" t="s">
        <v>1140</v>
      </c>
      <c r="P3" s="21" t="s">
        <v>1141</v>
      </c>
      <c r="Q3" s="21" t="s">
        <v>1142</v>
      </c>
      <c r="R3" s="21" t="s">
        <v>1143</v>
      </c>
      <c r="S3" s="21" t="s">
        <v>1144</v>
      </c>
      <c r="T3" s="21" t="s">
        <v>1145</v>
      </c>
      <c r="U3" s="21" t="s">
        <v>1146</v>
      </c>
      <c r="V3" s="21" t="s">
        <v>1147</v>
      </c>
      <c r="W3" s="21" t="s">
        <v>1148</v>
      </c>
      <c r="X3" s="21" t="s">
        <v>1149</v>
      </c>
      <c r="Y3" s="21" t="s">
        <v>1150</v>
      </c>
      <c r="Z3" s="21" t="s">
        <v>1151</v>
      </c>
      <c r="AA3" s="21" t="s">
        <v>1152</v>
      </c>
      <c r="AB3" s="21" t="s">
        <v>1153</v>
      </c>
      <c r="AC3" s="21" t="s">
        <v>1154</v>
      </c>
      <c r="AD3" s="21" t="s">
        <v>1155</v>
      </c>
      <c r="AE3" s="21" t="s">
        <v>1156</v>
      </c>
      <c r="AF3" s="21" t="s">
        <v>1157</v>
      </c>
      <c r="AG3" s="21" t="s">
        <v>1158</v>
      </c>
      <c r="AH3" s="21" t="s">
        <v>1159</v>
      </c>
      <c r="AI3" s="21" t="s">
        <v>1160</v>
      </c>
      <c r="AJ3" s="21" t="s">
        <v>1161</v>
      </c>
      <c r="AK3" s="21" t="s">
        <v>1162</v>
      </c>
      <c r="AL3" s="21" t="s">
        <v>1163</v>
      </c>
    </row>
    <row r="4" spans="1:3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421789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421789</v>
      </c>
      <c r="N4" s="22">
        <v>0</v>
      </c>
      <c r="O4" s="22">
        <v>814365</v>
      </c>
      <c r="P4" s="22">
        <v>1375565</v>
      </c>
      <c r="Q4" s="22">
        <v>0</v>
      </c>
      <c r="R4" s="22">
        <v>30900</v>
      </c>
      <c r="S4" s="22">
        <v>817032</v>
      </c>
      <c r="T4" s="22">
        <v>3459651</v>
      </c>
      <c r="U4" s="22">
        <v>394563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394563</v>
      </c>
      <c r="AD4" s="22">
        <v>697707</v>
      </c>
      <c r="AE4" s="22">
        <v>1369975</v>
      </c>
      <c r="AF4" s="22">
        <v>0</v>
      </c>
      <c r="AG4" s="22">
        <v>30900</v>
      </c>
      <c r="AH4" s="22">
        <v>676444</v>
      </c>
      <c r="AI4" s="22">
        <v>3169589</v>
      </c>
      <c r="AJ4" s="22">
        <v>0</v>
      </c>
      <c r="AK4" s="22">
        <v>0</v>
      </c>
      <c r="AL4" s="22">
        <v>0</v>
      </c>
    </row>
    <row r="5" spans="1:3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178306</v>
      </c>
      <c r="Q5" s="22">
        <v>90000</v>
      </c>
      <c r="R5" s="22">
        <v>0</v>
      </c>
      <c r="S5" s="22">
        <v>80302</v>
      </c>
      <c r="T5" s="22">
        <v>348608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98066</v>
      </c>
      <c r="AF5" s="22">
        <v>0</v>
      </c>
      <c r="AG5" s="22">
        <v>0</v>
      </c>
      <c r="AH5" s="22">
        <v>80302</v>
      </c>
      <c r="AI5" s="22">
        <v>178368</v>
      </c>
      <c r="AJ5" s="22">
        <v>0</v>
      </c>
      <c r="AK5" s="22">
        <v>0</v>
      </c>
      <c r="AL5" s="22">
        <v>0</v>
      </c>
    </row>
    <row r="6" spans="1:3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400648</v>
      </c>
      <c r="F6" s="22">
        <v>0</v>
      </c>
      <c r="G6" s="22">
        <v>16169</v>
      </c>
      <c r="H6" s="22">
        <v>5091</v>
      </c>
      <c r="I6" s="22">
        <v>0</v>
      </c>
      <c r="J6" s="22">
        <v>0</v>
      </c>
      <c r="K6" s="22">
        <v>0</v>
      </c>
      <c r="L6" s="22">
        <v>0</v>
      </c>
      <c r="M6" s="22">
        <v>421908</v>
      </c>
      <c r="N6" s="22">
        <v>0</v>
      </c>
      <c r="O6" s="22">
        <v>0</v>
      </c>
      <c r="P6" s="22">
        <v>288607</v>
      </c>
      <c r="Q6" s="22">
        <v>0</v>
      </c>
      <c r="R6" s="22">
        <v>0</v>
      </c>
      <c r="S6" s="22">
        <v>695921</v>
      </c>
      <c r="T6" s="22">
        <v>1406436</v>
      </c>
      <c r="U6" s="22">
        <v>344394</v>
      </c>
      <c r="V6" s="22">
        <v>0</v>
      </c>
      <c r="W6" s="22">
        <v>9179</v>
      </c>
      <c r="X6" s="22">
        <v>2961</v>
      </c>
      <c r="Y6" s="22">
        <v>0</v>
      </c>
      <c r="Z6" s="22">
        <v>0</v>
      </c>
      <c r="AA6" s="22">
        <v>0</v>
      </c>
      <c r="AB6" s="22">
        <v>0</v>
      </c>
      <c r="AC6" s="22">
        <v>356534</v>
      </c>
      <c r="AD6" s="22">
        <v>0</v>
      </c>
      <c r="AE6" s="22">
        <v>256108</v>
      </c>
      <c r="AF6" s="22">
        <v>0</v>
      </c>
      <c r="AG6" s="22">
        <v>0</v>
      </c>
      <c r="AH6" s="22">
        <v>641470</v>
      </c>
      <c r="AI6" s="22">
        <v>1254112</v>
      </c>
      <c r="AJ6" s="22">
        <v>0</v>
      </c>
      <c r="AK6" s="22">
        <v>0</v>
      </c>
      <c r="AL6" s="22">
        <v>0</v>
      </c>
    </row>
    <row r="7" spans="1:3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15722000</v>
      </c>
      <c r="F7" s="22">
        <v>2749000</v>
      </c>
      <c r="G7" s="22">
        <v>7204000</v>
      </c>
      <c r="H7" s="22">
        <v>233000</v>
      </c>
      <c r="I7" s="22">
        <v>1564000</v>
      </c>
      <c r="J7" s="22">
        <v>390000</v>
      </c>
      <c r="K7" s="22">
        <v>0</v>
      </c>
      <c r="L7" s="22">
        <v>0</v>
      </c>
      <c r="M7" s="22">
        <v>27862000</v>
      </c>
      <c r="N7" s="22">
        <v>11447000</v>
      </c>
      <c r="O7" s="22">
        <v>12729000</v>
      </c>
      <c r="P7" s="22">
        <v>18209000</v>
      </c>
      <c r="Q7" s="22">
        <v>5227000</v>
      </c>
      <c r="R7" s="22">
        <v>2355000</v>
      </c>
      <c r="S7" s="22">
        <v>36897000</v>
      </c>
      <c r="T7" s="22">
        <v>114726000</v>
      </c>
      <c r="U7" s="22">
        <v>14682000</v>
      </c>
      <c r="V7" s="22">
        <v>2468000</v>
      </c>
      <c r="W7" s="22">
        <v>4922000</v>
      </c>
      <c r="X7" s="22">
        <v>233000</v>
      </c>
      <c r="Y7" s="22">
        <v>1498000</v>
      </c>
      <c r="Z7" s="22">
        <v>390000</v>
      </c>
      <c r="AA7" s="22">
        <v>0</v>
      </c>
      <c r="AB7" s="22">
        <v>0</v>
      </c>
      <c r="AC7" s="22">
        <v>24193000</v>
      </c>
      <c r="AD7" s="22">
        <v>8822000</v>
      </c>
      <c r="AE7" s="22">
        <v>17938000</v>
      </c>
      <c r="AF7" s="22">
        <v>0</v>
      </c>
      <c r="AG7" s="22">
        <v>714000</v>
      </c>
      <c r="AH7" s="22">
        <v>31252000</v>
      </c>
      <c r="AI7" s="22">
        <v>82919000</v>
      </c>
      <c r="AJ7" s="22">
        <v>0</v>
      </c>
      <c r="AK7" s="22">
        <v>0</v>
      </c>
      <c r="AL7" s="22">
        <v>0</v>
      </c>
    </row>
    <row r="8" spans="1:3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513906</v>
      </c>
      <c r="F8" s="22">
        <v>0</v>
      </c>
      <c r="G8" s="22">
        <v>0</v>
      </c>
      <c r="H8" s="22">
        <v>2660</v>
      </c>
      <c r="I8" s="22">
        <v>0</v>
      </c>
      <c r="J8" s="22">
        <v>0</v>
      </c>
      <c r="K8" s="22">
        <v>0</v>
      </c>
      <c r="L8" s="22">
        <v>0</v>
      </c>
      <c r="M8" s="22">
        <v>516566</v>
      </c>
      <c r="N8" s="22">
        <v>0</v>
      </c>
      <c r="O8" s="22">
        <v>0</v>
      </c>
      <c r="P8" s="22">
        <v>315636</v>
      </c>
      <c r="Q8" s="22">
        <v>53598</v>
      </c>
      <c r="R8" s="22">
        <v>1237500</v>
      </c>
      <c r="S8" s="22">
        <v>289076</v>
      </c>
      <c r="T8" s="22">
        <v>2412376</v>
      </c>
      <c r="U8" s="22">
        <v>479968</v>
      </c>
      <c r="V8" s="22">
        <v>0</v>
      </c>
      <c r="W8" s="22">
        <v>0</v>
      </c>
      <c r="X8" s="22">
        <v>2234</v>
      </c>
      <c r="Y8" s="22">
        <v>0</v>
      </c>
      <c r="Z8" s="22">
        <v>0</v>
      </c>
      <c r="AA8" s="22">
        <v>0</v>
      </c>
      <c r="AB8" s="22">
        <v>0</v>
      </c>
      <c r="AC8" s="22">
        <v>482202</v>
      </c>
      <c r="AD8" s="22">
        <v>0</v>
      </c>
      <c r="AE8" s="22">
        <v>214637</v>
      </c>
      <c r="AF8" s="22">
        <v>0</v>
      </c>
      <c r="AG8" s="22">
        <v>1237500</v>
      </c>
      <c r="AH8" s="22">
        <v>231629</v>
      </c>
      <c r="AI8" s="22">
        <v>2165968</v>
      </c>
      <c r="AJ8" s="22">
        <v>0</v>
      </c>
      <c r="AK8" s="22">
        <v>0</v>
      </c>
      <c r="AL8" s="22">
        <v>0</v>
      </c>
    </row>
    <row r="9" spans="1:3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439134</v>
      </c>
      <c r="Q9" s="22">
        <v>0</v>
      </c>
      <c r="R9" s="22">
        <v>0</v>
      </c>
      <c r="S9" s="22">
        <v>168147</v>
      </c>
      <c r="T9" s="22">
        <v>607281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369830</v>
      </c>
      <c r="AF9" s="22">
        <v>0</v>
      </c>
      <c r="AG9" s="22">
        <v>0</v>
      </c>
      <c r="AH9" s="22">
        <v>144017</v>
      </c>
      <c r="AI9" s="22">
        <v>513847</v>
      </c>
      <c r="AJ9" s="22">
        <v>0</v>
      </c>
      <c r="AK9" s="22">
        <v>0</v>
      </c>
      <c r="AL9" s="22">
        <v>0</v>
      </c>
    </row>
    <row r="10" spans="1:3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997220</v>
      </c>
      <c r="F10" s="22">
        <v>0</v>
      </c>
      <c r="G10" s="22">
        <v>18931</v>
      </c>
      <c r="H10" s="22">
        <v>48767</v>
      </c>
      <c r="I10" s="22">
        <v>0</v>
      </c>
      <c r="J10" s="22">
        <v>0</v>
      </c>
      <c r="K10" s="22">
        <v>0</v>
      </c>
      <c r="L10" s="22">
        <v>0</v>
      </c>
      <c r="M10" s="22">
        <v>1064918</v>
      </c>
      <c r="N10" s="22">
        <v>0</v>
      </c>
      <c r="O10" s="22">
        <v>0</v>
      </c>
      <c r="P10" s="22">
        <v>732982</v>
      </c>
      <c r="Q10" s="22">
        <v>261731</v>
      </c>
      <c r="R10" s="22">
        <v>0</v>
      </c>
      <c r="S10" s="22">
        <v>316708</v>
      </c>
      <c r="T10" s="22">
        <v>2376339</v>
      </c>
      <c r="U10" s="22">
        <v>682254</v>
      </c>
      <c r="V10" s="22">
        <v>0</v>
      </c>
      <c r="W10" s="22">
        <v>16559</v>
      </c>
      <c r="X10" s="22">
        <v>35480</v>
      </c>
      <c r="Y10" s="22">
        <v>0</v>
      </c>
      <c r="Z10" s="22">
        <v>0</v>
      </c>
      <c r="AA10" s="22">
        <v>0</v>
      </c>
      <c r="AB10" s="22">
        <v>0</v>
      </c>
      <c r="AC10" s="22">
        <v>734293</v>
      </c>
      <c r="AD10" s="22">
        <v>0</v>
      </c>
      <c r="AE10" s="22">
        <v>598225</v>
      </c>
      <c r="AF10" s="22">
        <v>0</v>
      </c>
      <c r="AG10" s="22">
        <v>0</v>
      </c>
      <c r="AH10" s="22">
        <v>200526</v>
      </c>
      <c r="AI10" s="22">
        <v>1533044</v>
      </c>
      <c r="AJ10" s="22">
        <v>0</v>
      </c>
      <c r="AK10" s="22">
        <v>0</v>
      </c>
      <c r="AL10" s="22">
        <v>0</v>
      </c>
    </row>
    <row r="11" spans="1:3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97354000</v>
      </c>
      <c r="F11" s="22">
        <v>29704000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127058000</v>
      </c>
      <c r="N11" s="22">
        <v>40955000</v>
      </c>
      <c r="O11" s="22">
        <v>9348000</v>
      </c>
      <c r="P11" s="22">
        <v>113701000</v>
      </c>
      <c r="Q11" s="22">
        <v>78352000</v>
      </c>
      <c r="R11" s="22">
        <v>7181000</v>
      </c>
      <c r="S11" s="22">
        <v>17086000</v>
      </c>
      <c r="T11" s="22">
        <v>393681000</v>
      </c>
      <c r="U11" s="22">
        <v>78749000</v>
      </c>
      <c r="V11" s="22">
        <v>23464000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102213000</v>
      </c>
      <c r="AD11" s="22">
        <v>7657000</v>
      </c>
      <c r="AE11" s="22">
        <v>112670000</v>
      </c>
      <c r="AF11" s="22">
        <v>0</v>
      </c>
      <c r="AG11" s="22">
        <v>6645000</v>
      </c>
      <c r="AH11" s="22">
        <v>16069000</v>
      </c>
      <c r="AI11" s="22">
        <v>245254000</v>
      </c>
      <c r="AJ11" s="22">
        <v>0</v>
      </c>
      <c r="AK11" s="22">
        <v>0</v>
      </c>
      <c r="AL11" s="22">
        <v>0</v>
      </c>
    </row>
    <row r="12" spans="1:3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901000</v>
      </c>
      <c r="F12" s="22">
        <v>0</v>
      </c>
      <c r="G12" s="22">
        <v>112000</v>
      </c>
      <c r="H12" s="22">
        <v>116000</v>
      </c>
      <c r="I12" s="22">
        <v>248000</v>
      </c>
      <c r="J12" s="22">
        <v>0</v>
      </c>
      <c r="K12" s="22">
        <v>0</v>
      </c>
      <c r="L12" s="22">
        <v>0</v>
      </c>
      <c r="M12" s="22">
        <v>1377000</v>
      </c>
      <c r="N12" s="22">
        <v>74000</v>
      </c>
      <c r="O12" s="22">
        <v>132000</v>
      </c>
      <c r="P12" s="22">
        <v>43000</v>
      </c>
      <c r="Q12" s="22">
        <v>172000</v>
      </c>
      <c r="R12" s="22">
        <v>13000</v>
      </c>
      <c r="S12" s="22">
        <v>70000</v>
      </c>
      <c r="T12" s="22">
        <v>1881000</v>
      </c>
      <c r="U12" s="22">
        <v>782000</v>
      </c>
      <c r="V12" s="22">
        <v>0</v>
      </c>
      <c r="W12" s="22">
        <v>42000</v>
      </c>
      <c r="X12" s="22">
        <v>52000</v>
      </c>
      <c r="Y12" s="22">
        <v>79000</v>
      </c>
      <c r="Z12" s="22">
        <v>0</v>
      </c>
      <c r="AA12" s="22">
        <v>0</v>
      </c>
      <c r="AB12" s="22">
        <v>0</v>
      </c>
      <c r="AC12" s="22">
        <v>955000</v>
      </c>
      <c r="AD12" s="22">
        <v>98000</v>
      </c>
      <c r="AE12" s="22">
        <v>28000</v>
      </c>
      <c r="AF12" s="22">
        <v>0</v>
      </c>
      <c r="AG12" s="22">
        <v>9000</v>
      </c>
      <c r="AH12" s="22">
        <v>70000</v>
      </c>
      <c r="AI12" s="22">
        <v>1160000</v>
      </c>
      <c r="AJ12" s="22">
        <v>0</v>
      </c>
      <c r="AK12" s="22">
        <v>0</v>
      </c>
      <c r="AL12" s="22">
        <v>0</v>
      </c>
    </row>
    <row r="13" spans="1:3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2215485</v>
      </c>
      <c r="O13" s="22">
        <v>28795</v>
      </c>
      <c r="P13" s="22">
        <v>1648405</v>
      </c>
      <c r="Q13" s="22">
        <v>0</v>
      </c>
      <c r="R13" s="22">
        <v>0</v>
      </c>
      <c r="S13" s="22">
        <v>1084956</v>
      </c>
      <c r="T13" s="22">
        <v>4977641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28795</v>
      </c>
      <c r="AE13" s="22">
        <v>1320786</v>
      </c>
      <c r="AF13" s="22">
        <v>0</v>
      </c>
      <c r="AG13" s="22">
        <v>0</v>
      </c>
      <c r="AH13" s="22">
        <v>848146</v>
      </c>
      <c r="AI13" s="22">
        <v>2197727</v>
      </c>
      <c r="AJ13" s="22">
        <v>0</v>
      </c>
      <c r="AK13" s="22">
        <v>0</v>
      </c>
      <c r="AL13" s="22">
        <v>0</v>
      </c>
    </row>
    <row r="14" spans="1:3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23457</v>
      </c>
      <c r="Q14" s="22">
        <v>0</v>
      </c>
      <c r="R14" s="22">
        <v>22215</v>
      </c>
      <c r="S14" s="22">
        <v>0</v>
      </c>
      <c r="T14" s="22">
        <v>45672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16433</v>
      </c>
      <c r="AF14" s="22">
        <v>0</v>
      </c>
      <c r="AG14" s="22">
        <v>22215</v>
      </c>
      <c r="AH14" s="22">
        <v>0</v>
      </c>
      <c r="AI14" s="22">
        <v>38648</v>
      </c>
      <c r="AJ14" s="22">
        <v>0</v>
      </c>
      <c r="AK14" s="22">
        <v>0</v>
      </c>
      <c r="AL14" s="22">
        <v>0</v>
      </c>
    </row>
    <row r="15" spans="1:3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683753</v>
      </c>
      <c r="O15" s="22">
        <v>100317</v>
      </c>
      <c r="P15" s="22">
        <v>5423134</v>
      </c>
      <c r="Q15" s="22">
        <v>89690</v>
      </c>
      <c r="R15" s="22">
        <v>187831</v>
      </c>
      <c r="S15" s="22">
        <v>253166</v>
      </c>
      <c r="T15" s="22">
        <v>6737891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100311</v>
      </c>
      <c r="AE15" s="22">
        <v>5423136</v>
      </c>
      <c r="AF15" s="22">
        <v>0</v>
      </c>
      <c r="AG15" s="22">
        <v>187831</v>
      </c>
      <c r="AH15" s="22">
        <v>25317</v>
      </c>
      <c r="AI15" s="22">
        <v>5736595</v>
      </c>
      <c r="AJ15" s="22">
        <v>0</v>
      </c>
      <c r="AK15" s="22">
        <v>0</v>
      </c>
      <c r="AL15" s="22">
        <v>0</v>
      </c>
    </row>
    <row r="16" spans="1:3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8983000</v>
      </c>
      <c r="F16" s="22">
        <v>0</v>
      </c>
      <c r="G16" s="22">
        <v>30000</v>
      </c>
      <c r="H16" s="22">
        <v>9000</v>
      </c>
      <c r="I16" s="22">
        <v>0</v>
      </c>
      <c r="J16" s="22">
        <v>0</v>
      </c>
      <c r="K16" s="22">
        <v>3440000</v>
      </c>
      <c r="L16" s="22">
        <v>0</v>
      </c>
      <c r="M16" s="22">
        <v>12462000</v>
      </c>
      <c r="N16" s="22">
        <v>0</v>
      </c>
      <c r="O16" s="22">
        <v>943000</v>
      </c>
      <c r="P16" s="22">
        <v>3928000</v>
      </c>
      <c r="Q16" s="22">
        <v>0</v>
      </c>
      <c r="R16" s="22">
        <v>208000</v>
      </c>
      <c r="S16" s="22">
        <v>1177000</v>
      </c>
      <c r="T16" s="22">
        <v>18718000</v>
      </c>
      <c r="U16" s="22">
        <v>5575000</v>
      </c>
      <c r="V16" s="22">
        <v>0</v>
      </c>
      <c r="W16" s="22">
        <v>26000</v>
      </c>
      <c r="X16" s="22">
        <v>5000</v>
      </c>
      <c r="Y16" s="22">
        <v>0</v>
      </c>
      <c r="Z16" s="22">
        <v>0</v>
      </c>
      <c r="AA16" s="22">
        <v>3389000</v>
      </c>
      <c r="AB16" s="22">
        <v>0</v>
      </c>
      <c r="AC16" s="22">
        <v>8995000</v>
      </c>
      <c r="AD16" s="22">
        <v>251000</v>
      </c>
      <c r="AE16" s="22">
        <v>3357000</v>
      </c>
      <c r="AF16" s="22">
        <v>0</v>
      </c>
      <c r="AG16" s="22">
        <v>208000</v>
      </c>
      <c r="AH16" s="22">
        <v>1040000</v>
      </c>
      <c r="AI16" s="22">
        <v>13851000</v>
      </c>
      <c r="AJ16" s="22">
        <v>0</v>
      </c>
      <c r="AK16" s="22">
        <v>0</v>
      </c>
      <c r="AL16" s="22">
        <v>0</v>
      </c>
    </row>
    <row r="17" spans="1:3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17682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17682</v>
      </c>
      <c r="N17" s="22">
        <v>6356760</v>
      </c>
      <c r="O17" s="22">
        <v>2179839</v>
      </c>
      <c r="P17" s="22">
        <v>981396</v>
      </c>
      <c r="Q17" s="22">
        <v>544648</v>
      </c>
      <c r="R17" s="22">
        <v>141620</v>
      </c>
      <c r="S17" s="22">
        <v>2710</v>
      </c>
      <c r="T17" s="22">
        <v>10224655</v>
      </c>
      <c r="U17" s="22">
        <v>5305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5305</v>
      </c>
      <c r="AD17" s="22">
        <v>1529870</v>
      </c>
      <c r="AE17" s="22">
        <v>945831</v>
      </c>
      <c r="AF17" s="22">
        <v>0</v>
      </c>
      <c r="AG17" s="22">
        <v>10621</v>
      </c>
      <c r="AH17" s="22">
        <v>1265</v>
      </c>
      <c r="AI17" s="22">
        <v>2492892</v>
      </c>
      <c r="AJ17" s="22">
        <v>0</v>
      </c>
      <c r="AK17" s="22">
        <v>0</v>
      </c>
      <c r="AL17" s="22">
        <v>0</v>
      </c>
    </row>
    <row r="18" spans="1:3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1325000</v>
      </c>
      <c r="F18" s="22">
        <v>0</v>
      </c>
      <c r="G18" s="22">
        <v>97000</v>
      </c>
      <c r="H18" s="22">
        <v>90000</v>
      </c>
      <c r="I18" s="22">
        <v>56000</v>
      </c>
      <c r="J18" s="22">
        <v>0</v>
      </c>
      <c r="K18" s="22">
        <v>952000</v>
      </c>
      <c r="L18" s="22">
        <v>-40350000</v>
      </c>
      <c r="M18" s="22">
        <v>-37830000</v>
      </c>
      <c r="N18" s="22">
        <v>0</v>
      </c>
      <c r="O18" s="22">
        <v>1430000</v>
      </c>
      <c r="P18" s="22">
        <v>648000</v>
      </c>
      <c r="Q18" s="22">
        <v>0</v>
      </c>
      <c r="R18" s="22">
        <v>114000</v>
      </c>
      <c r="S18" s="22">
        <v>947000</v>
      </c>
      <c r="T18" s="22">
        <v>-34691000</v>
      </c>
      <c r="U18" s="22">
        <v>1281000</v>
      </c>
      <c r="V18" s="22">
        <v>0</v>
      </c>
      <c r="W18" s="22">
        <v>46000</v>
      </c>
      <c r="X18" s="22">
        <v>44000</v>
      </c>
      <c r="Y18" s="22">
        <v>55000</v>
      </c>
      <c r="Z18" s="22">
        <v>0</v>
      </c>
      <c r="AA18" s="22">
        <v>948000</v>
      </c>
      <c r="AB18" s="22">
        <v>6586000</v>
      </c>
      <c r="AC18" s="22">
        <v>8960000</v>
      </c>
      <c r="AD18" s="22">
        <v>129000</v>
      </c>
      <c r="AE18" s="22">
        <v>570000</v>
      </c>
      <c r="AF18" s="22">
        <v>0</v>
      </c>
      <c r="AG18" s="22">
        <v>114000</v>
      </c>
      <c r="AH18" s="22">
        <v>894000</v>
      </c>
      <c r="AI18" s="22">
        <v>10667000</v>
      </c>
      <c r="AJ18" s="22">
        <v>0</v>
      </c>
      <c r="AK18" s="22">
        <v>0</v>
      </c>
      <c r="AL18" s="22">
        <v>0</v>
      </c>
    </row>
    <row r="19" spans="1:3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0</v>
      </c>
      <c r="G19" s="22">
        <v>0</v>
      </c>
      <c r="H19" s="22">
        <v>-202242</v>
      </c>
      <c r="I19" s="22">
        <v>0</v>
      </c>
      <c r="J19" s="22">
        <v>0</v>
      </c>
      <c r="K19" s="22">
        <v>292500</v>
      </c>
      <c r="L19" s="22">
        <v>0</v>
      </c>
      <c r="M19" s="22">
        <v>90258</v>
      </c>
      <c r="N19" s="22">
        <v>0</v>
      </c>
      <c r="O19" s="22">
        <v>280021</v>
      </c>
      <c r="P19" s="22">
        <v>963196</v>
      </c>
      <c r="Q19" s="22">
        <v>0</v>
      </c>
      <c r="R19" s="22">
        <v>0</v>
      </c>
      <c r="S19" s="22">
        <v>119879</v>
      </c>
      <c r="T19" s="22">
        <v>1453354</v>
      </c>
      <c r="U19" s="22">
        <v>0</v>
      </c>
      <c r="V19" s="22">
        <v>0</v>
      </c>
      <c r="W19" s="22">
        <v>0</v>
      </c>
      <c r="X19" s="22">
        <v>-210520</v>
      </c>
      <c r="Y19" s="22">
        <v>0</v>
      </c>
      <c r="Z19" s="22">
        <v>0</v>
      </c>
      <c r="AA19" s="22">
        <v>292500</v>
      </c>
      <c r="AB19" s="22">
        <v>0</v>
      </c>
      <c r="AC19" s="22">
        <v>81980</v>
      </c>
      <c r="AD19" s="22">
        <v>207079</v>
      </c>
      <c r="AE19" s="22">
        <v>840402</v>
      </c>
      <c r="AF19" s="22">
        <v>0</v>
      </c>
      <c r="AG19" s="22">
        <v>0</v>
      </c>
      <c r="AH19" s="22">
        <v>115379</v>
      </c>
      <c r="AI19" s="22">
        <v>1244840</v>
      </c>
      <c r="AJ19" s="22">
        <v>0</v>
      </c>
      <c r="AK19" s="22">
        <v>0</v>
      </c>
      <c r="AL19" s="22">
        <v>0</v>
      </c>
    </row>
    <row r="20" spans="1:3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1194531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1194531</v>
      </c>
      <c r="N20" s="22">
        <v>0</v>
      </c>
      <c r="O20" s="22">
        <v>0</v>
      </c>
      <c r="P20" s="22">
        <v>444324</v>
      </c>
      <c r="Q20" s="22">
        <v>0</v>
      </c>
      <c r="R20" s="22">
        <v>0</v>
      </c>
      <c r="S20" s="22">
        <v>0</v>
      </c>
      <c r="T20" s="22">
        <v>1638855</v>
      </c>
      <c r="U20" s="22">
        <v>982436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982436</v>
      </c>
      <c r="AD20" s="22">
        <v>0</v>
      </c>
      <c r="AE20" s="22">
        <v>351080</v>
      </c>
      <c r="AF20" s="22">
        <v>0</v>
      </c>
      <c r="AG20" s="22">
        <v>0</v>
      </c>
      <c r="AH20" s="22">
        <v>0</v>
      </c>
      <c r="AI20" s="22">
        <v>1333516</v>
      </c>
      <c r="AJ20" s="22">
        <v>0</v>
      </c>
      <c r="AK20" s="22">
        <v>0</v>
      </c>
      <c r="AL20" s="22">
        <v>0</v>
      </c>
    </row>
    <row r="21" spans="1:3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328138</v>
      </c>
      <c r="O21" s="22">
        <v>0</v>
      </c>
      <c r="P21" s="22">
        <v>1560394</v>
      </c>
      <c r="Q21" s="22">
        <v>882662</v>
      </c>
      <c r="R21" s="22">
        <v>0</v>
      </c>
      <c r="S21" s="22">
        <v>2043549</v>
      </c>
      <c r="T21" s="22">
        <v>4814743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1459926</v>
      </c>
      <c r="AF21" s="22">
        <v>0</v>
      </c>
      <c r="AG21" s="22">
        <v>0</v>
      </c>
      <c r="AH21" s="22">
        <v>1391223</v>
      </c>
      <c r="AI21" s="22">
        <v>2851149</v>
      </c>
      <c r="AJ21" s="22">
        <v>0</v>
      </c>
      <c r="AK21" s="22">
        <v>0</v>
      </c>
      <c r="AL21" s="22">
        <v>0</v>
      </c>
    </row>
    <row r="22" spans="1:3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134048</v>
      </c>
      <c r="R22" s="22">
        <v>0</v>
      </c>
      <c r="S22" s="22">
        <v>0</v>
      </c>
      <c r="T22" s="22">
        <v>134048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</row>
    <row r="23" spans="1:3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</row>
    <row r="24" spans="1:3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922100</v>
      </c>
      <c r="Q24" s="22">
        <v>1550</v>
      </c>
      <c r="R24" s="22">
        <v>84381</v>
      </c>
      <c r="S24" s="22">
        <v>458824</v>
      </c>
      <c r="T24" s="22">
        <v>1466855</v>
      </c>
      <c r="U24" s="22">
        <v>-12640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-12640</v>
      </c>
      <c r="AD24" s="22">
        <v>-7969</v>
      </c>
      <c r="AE24" s="22">
        <v>613742</v>
      </c>
      <c r="AF24" s="22">
        <v>0</v>
      </c>
      <c r="AG24" s="22">
        <v>101274</v>
      </c>
      <c r="AH24" s="22">
        <v>458824</v>
      </c>
      <c r="AI24" s="22">
        <v>1153231</v>
      </c>
      <c r="AJ24" s="22">
        <v>0</v>
      </c>
      <c r="AK24" s="22">
        <v>0</v>
      </c>
      <c r="AL24" s="22">
        <v>0</v>
      </c>
    </row>
    <row r="25" spans="1:3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279617</v>
      </c>
      <c r="Q25" s="22">
        <v>0</v>
      </c>
      <c r="R25" s="22">
        <v>0</v>
      </c>
      <c r="S25" s="22">
        <v>62630</v>
      </c>
      <c r="T25" s="22">
        <v>342247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249046</v>
      </c>
      <c r="AF25" s="22">
        <v>0</v>
      </c>
      <c r="AG25" s="22">
        <v>0</v>
      </c>
      <c r="AH25" s="22">
        <v>55130</v>
      </c>
      <c r="AI25" s="22">
        <v>304176</v>
      </c>
      <c r="AJ25" s="22">
        <v>0</v>
      </c>
      <c r="AK25" s="22">
        <v>0</v>
      </c>
      <c r="AL25" s="22">
        <v>0</v>
      </c>
    </row>
    <row r="26" spans="1:3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3231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3231</v>
      </c>
      <c r="N26" s="22">
        <v>0</v>
      </c>
      <c r="O26" s="22">
        <v>2414973</v>
      </c>
      <c r="P26" s="22">
        <v>1457417</v>
      </c>
      <c r="Q26" s="22">
        <v>66592</v>
      </c>
      <c r="R26" s="22">
        <v>189942</v>
      </c>
      <c r="S26" s="22">
        <v>2463947</v>
      </c>
      <c r="T26" s="22">
        <v>6596102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1515971</v>
      </c>
      <c r="AE26" s="22">
        <v>1454713</v>
      </c>
      <c r="AF26" s="22">
        <v>0</v>
      </c>
      <c r="AG26" s="22">
        <v>142772</v>
      </c>
      <c r="AH26" s="22">
        <v>2463779</v>
      </c>
      <c r="AI26" s="22">
        <v>5577235</v>
      </c>
      <c r="AJ26" s="22">
        <v>0</v>
      </c>
      <c r="AK26" s="22">
        <v>0</v>
      </c>
      <c r="AL26" s="22">
        <v>0</v>
      </c>
    </row>
    <row r="27" spans="1:3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15947193</v>
      </c>
      <c r="F27" s="22">
        <v>0</v>
      </c>
      <c r="G27" s="22">
        <v>7063157</v>
      </c>
      <c r="H27" s="22">
        <v>7966630</v>
      </c>
      <c r="I27" s="22">
        <v>1478452</v>
      </c>
      <c r="J27" s="22">
        <v>0</v>
      </c>
      <c r="K27" s="22">
        <v>0</v>
      </c>
      <c r="L27" s="22">
        <v>0</v>
      </c>
      <c r="M27" s="22">
        <v>32455432</v>
      </c>
      <c r="N27" s="22">
        <v>0</v>
      </c>
      <c r="O27" s="22">
        <v>8770106</v>
      </c>
      <c r="P27" s="22">
        <v>2988019</v>
      </c>
      <c r="Q27" s="22">
        <v>7164853</v>
      </c>
      <c r="R27" s="22">
        <v>326493</v>
      </c>
      <c r="S27" s="22">
        <v>3756429</v>
      </c>
      <c r="T27" s="22">
        <v>55461332</v>
      </c>
      <c r="U27" s="22">
        <v>12843825</v>
      </c>
      <c r="V27" s="22">
        <v>0</v>
      </c>
      <c r="W27" s="22">
        <v>4532712</v>
      </c>
      <c r="X27" s="22">
        <v>5821827</v>
      </c>
      <c r="Y27" s="22">
        <v>933124</v>
      </c>
      <c r="Z27" s="22">
        <v>0</v>
      </c>
      <c r="AA27" s="22">
        <v>0</v>
      </c>
      <c r="AB27" s="22">
        <v>0</v>
      </c>
      <c r="AC27" s="22">
        <v>24131488</v>
      </c>
      <c r="AD27" s="22">
        <v>1203993</v>
      </c>
      <c r="AE27" s="22">
        <v>2868789</v>
      </c>
      <c r="AF27" s="22">
        <v>0</v>
      </c>
      <c r="AG27" s="22">
        <v>213242</v>
      </c>
      <c r="AH27" s="22">
        <v>3242284</v>
      </c>
      <c r="AI27" s="22">
        <v>31659796</v>
      </c>
      <c r="AJ27" s="22">
        <v>0</v>
      </c>
      <c r="AK27" s="22">
        <v>0</v>
      </c>
      <c r="AL27" s="22">
        <v>0</v>
      </c>
    </row>
    <row r="28" spans="1:3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13900</v>
      </c>
      <c r="T28" s="22">
        <v>13900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2780</v>
      </c>
      <c r="AI28" s="22">
        <v>2780</v>
      </c>
      <c r="AJ28" s="22">
        <v>0</v>
      </c>
      <c r="AK28" s="22">
        <v>0</v>
      </c>
      <c r="AL28" s="22">
        <v>0</v>
      </c>
    </row>
    <row r="29" spans="1:3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836970</v>
      </c>
      <c r="Q29" s="22">
        <v>0</v>
      </c>
      <c r="R29" s="22">
        <v>0</v>
      </c>
      <c r="S29" s="22">
        <v>0</v>
      </c>
      <c r="T29" s="22">
        <v>836970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418485</v>
      </c>
      <c r="AF29" s="22">
        <v>0</v>
      </c>
      <c r="AG29" s="22">
        <v>0</v>
      </c>
      <c r="AH29" s="22">
        <v>0</v>
      </c>
      <c r="AI29" s="22">
        <v>418485</v>
      </c>
      <c r="AJ29" s="22">
        <v>0</v>
      </c>
      <c r="AK29" s="22">
        <v>0</v>
      </c>
      <c r="AL29" s="22">
        <v>0</v>
      </c>
    </row>
    <row r="30" spans="1:3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59721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59721</v>
      </c>
      <c r="N30" s="22">
        <v>314423</v>
      </c>
      <c r="O30" s="22">
        <v>0</v>
      </c>
      <c r="P30" s="22">
        <v>452593</v>
      </c>
      <c r="Q30" s="22">
        <v>2586</v>
      </c>
      <c r="R30" s="22">
        <v>0</v>
      </c>
      <c r="S30" s="22">
        <v>79703</v>
      </c>
      <c r="T30" s="22">
        <v>909026</v>
      </c>
      <c r="U30" s="22">
        <v>59721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59721</v>
      </c>
      <c r="AD30" s="22">
        <v>0</v>
      </c>
      <c r="AE30" s="22">
        <v>237324</v>
      </c>
      <c r="AF30" s="22">
        <v>0</v>
      </c>
      <c r="AG30" s="22">
        <v>0</v>
      </c>
      <c r="AH30" s="22">
        <v>41160</v>
      </c>
      <c r="AI30" s="22">
        <v>338205</v>
      </c>
      <c r="AJ30" s="22">
        <v>0</v>
      </c>
      <c r="AK30" s="22">
        <v>0</v>
      </c>
      <c r="AL30" s="22">
        <v>0</v>
      </c>
    </row>
    <row r="31" spans="1:3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1157740</v>
      </c>
      <c r="Q31" s="22">
        <v>29022</v>
      </c>
      <c r="R31" s="22">
        <v>0</v>
      </c>
      <c r="S31" s="22">
        <v>30000</v>
      </c>
      <c r="T31" s="22">
        <v>1216762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668987</v>
      </c>
      <c r="AF31" s="22">
        <v>0</v>
      </c>
      <c r="AG31" s="22">
        <v>0</v>
      </c>
      <c r="AH31" s="22">
        <v>30000</v>
      </c>
      <c r="AI31" s="22">
        <v>698987</v>
      </c>
      <c r="AJ31" s="22">
        <v>0</v>
      </c>
      <c r="AK31" s="22">
        <v>0</v>
      </c>
      <c r="AL31" s="22">
        <v>0</v>
      </c>
    </row>
    <row r="32" spans="1:3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-960722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-960722</v>
      </c>
      <c r="N32" s="22">
        <v>1060722</v>
      </c>
      <c r="O32" s="22">
        <v>0</v>
      </c>
      <c r="P32" s="22">
        <v>289235</v>
      </c>
      <c r="Q32" s="22">
        <v>445806</v>
      </c>
      <c r="R32" s="22">
        <v>0</v>
      </c>
      <c r="S32" s="22">
        <v>733039</v>
      </c>
      <c r="T32" s="22">
        <v>1568080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284072</v>
      </c>
      <c r="AF32" s="22">
        <v>0</v>
      </c>
      <c r="AG32" s="22">
        <v>0</v>
      </c>
      <c r="AH32" s="22">
        <v>583506</v>
      </c>
      <c r="AI32" s="22">
        <v>867578</v>
      </c>
      <c r="AJ32" s="22">
        <v>0</v>
      </c>
      <c r="AK32" s="22">
        <v>0</v>
      </c>
      <c r="AL32" s="22">
        <v>0</v>
      </c>
    </row>
    <row r="33" spans="1:3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</row>
    <row r="34" spans="1:3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21900</v>
      </c>
      <c r="Q34" s="22">
        <v>0</v>
      </c>
      <c r="R34" s="22">
        <v>0</v>
      </c>
      <c r="S34" s="22">
        <v>221945</v>
      </c>
      <c r="T34" s="22">
        <v>243845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16425</v>
      </c>
      <c r="AF34" s="22">
        <v>0</v>
      </c>
      <c r="AG34" s="22">
        <v>0</v>
      </c>
      <c r="AH34" s="22">
        <v>189650</v>
      </c>
      <c r="AI34" s="22">
        <v>206075</v>
      </c>
      <c r="AJ34" s="22">
        <v>0</v>
      </c>
      <c r="AK34" s="22">
        <v>0</v>
      </c>
      <c r="AL34" s="22">
        <v>0</v>
      </c>
    </row>
    <row r="35" spans="1:3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2500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2500</v>
      </c>
      <c r="N35" s="22">
        <v>113421</v>
      </c>
      <c r="O35" s="22">
        <v>3624000</v>
      </c>
      <c r="P35" s="22">
        <v>529600</v>
      </c>
      <c r="Q35" s="22">
        <v>521106</v>
      </c>
      <c r="R35" s="22">
        <v>0</v>
      </c>
      <c r="S35" s="22">
        <v>249227</v>
      </c>
      <c r="T35" s="22">
        <v>5039854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163684</v>
      </c>
      <c r="AE35" s="22">
        <v>313471</v>
      </c>
      <c r="AF35" s="22">
        <v>0</v>
      </c>
      <c r="AG35" s="22">
        <v>0</v>
      </c>
      <c r="AH35" s="22">
        <v>245751</v>
      </c>
      <c r="AI35" s="22">
        <v>722906</v>
      </c>
      <c r="AJ35" s="22">
        <v>0</v>
      </c>
      <c r="AK35" s="22">
        <v>0</v>
      </c>
      <c r="AL35" s="22">
        <v>0</v>
      </c>
    </row>
    <row r="36" spans="1:3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918305</v>
      </c>
      <c r="Q36" s="22">
        <v>0</v>
      </c>
      <c r="R36" s="22">
        <v>0</v>
      </c>
      <c r="S36" s="22">
        <v>186279</v>
      </c>
      <c r="T36" s="22">
        <v>1104584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363359</v>
      </c>
      <c r="AF36" s="22">
        <v>0</v>
      </c>
      <c r="AG36" s="22">
        <v>0</v>
      </c>
      <c r="AH36" s="22">
        <v>159922</v>
      </c>
      <c r="AI36" s="22">
        <v>523281</v>
      </c>
      <c r="AJ36" s="22">
        <v>0</v>
      </c>
      <c r="AK36" s="22">
        <v>0</v>
      </c>
      <c r="AL36" s="22">
        <v>0</v>
      </c>
    </row>
    <row r="37" spans="1:3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18345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18345</v>
      </c>
      <c r="N37" s="22">
        <v>0</v>
      </c>
      <c r="O37" s="22">
        <v>4188</v>
      </c>
      <c r="P37" s="22">
        <v>1371771</v>
      </c>
      <c r="Q37" s="22">
        <v>410021</v>
      </c>
      <c r="R37" s="22">
        <v>0</v>
      </c>
      <c r="S37" s="22">
        <v>279538</v>
      </c>
      <c r="T37" s="22">
        <v>2083863</v>
      </c>
      <c r="U37" s="22">
        <v>10422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10422</v>
      </c>
      <c r="AD37" s="22">
        <v>2172</v>
      </c>
      <c r="AE37" s="22">
        <v>1271676</v>
      </c>
      <c r="AF37" s="22">
        <v>0</v>
      </c>
      <c r="AG37" s="22">
        <v>0</v>
      </c>
      <c r="AH37" s="22">
        <v>207808</v>
      </c>
      <c r="AI37" s="22">
        <v>1492078</v>
      </c>
      <c r="AJ37" s="22">
        <v>0</v>
      </c>
      <c r="AK37" s="22">
        <v>0</v>
      </c>
      <c r="AL37" s="22">
        <v>0</v>
      </c>
    </row>
    <row r="38" spans="1:3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79875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79875</v>
      </c>
      <c r="N38" s="22">
        <v>1773652</v>
      </c>
      <c r="O38" s="22">
        <v>0</v>
      </c>
      <c r="P38" s="22">
        <v>913173</v>
      </c>
      <c r="Q38" s="22">
        <v>0</v>
      </c>
      <c r="R38" s="22">
        <v>0</v>
      </c>
      <c r="S38" s="22">
        <v>0</v>
      </c>
      <c r="T38" s="22">
        <v>2766700</v>
      </c>
      <c r="U38" s="22">
        <v>64409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64409</v>
      </c>
      <c r="AD38" s="22">
        <v>0</v>
      </c>
      <c r="AE38" s="22">
        <v>557298</v>
      </c>
      <c r="AF38" s="22">
        <v>0</v>
      </c>
      <c r="AG38" s="22">
        <v>0</v>
      </c>
      <c r="AH38" s="22">
        <v>0</v>
      </c>
      <c r="AI38" s="22">
        <v>621707</v>
      </c>
      <c r="AJ38" s="22">
        <v>0</v>
      </c>
      <c r="AK38" s="22">
        <v>0</v>
      </c>
      <c r="AL38" s="22">
        <v>0</v>
      </c>
    </row>
    <row r="39" spans="1:3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21711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21711</v>
      </c>
      <c r="N39" s="22">
        <v>0</v>
      </c>
      <c r="O39" s="22">
        <v>159083</v>
      </c>
      <c r="P39" s="22">
        <v>68040</v>
      </c>
      <c r="Q39" s="22">
        <v>29629</v>
      </c>
      <c r="R39" s="22">
        <v>0</v>
      </c>
      <c r="S39" s="22">
        <v>46749</v>
      </c>
      <c r="T39" s="22">
        <v>325212</v>
      </c>
      <c r="U39" s="22">
        <v>24121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24121</v>
      </c>
      <c r="AD39" s="22">
        <v>89086</v>
      </c>
      <c r="AE39" s="22">
        <v>31688</v>
      </c>
      <c r="AF39" s="22">
        <v>0</v>
      </c>
      <c r="AG39" s="22">
        <v>0</v>
      </c>
      <c r="AH39" s="22">
        <v>46749</v>
      </c>
      <c r="AI39" s="22">
        <v>191644</v>
      </c>
      <c r="AJ39" s="22">
        <v>0</v>
      </c>
      <c r="AK39" s="22">
        <v>0</v>
      </c>
      <c r="AL39" s="22">
        <v>0</v>
      </c>
    </row>
    <row r="40" spans="1:3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3983712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3983712</v>
      </c>
      <c r="N40" s="22">
        <v>374978</v>
      </c>
      <c r="O40" s="22">
        <v>0</v>
      </c>
      <c r="P40" s="22">
        <v>1229691</v>
      </c>
      <c r="Q40" s="22">
        <v>0</v>
      </c>
      <c r="R40" s="22">
        <v>0</v>
      </c>
      <c r="S40" s="22">
        <v>24750</v>
      </c>
      <c r="T40" s="22">
        <v>5613131</v>
      </c>
      <c r="U40" s="22">
        <v>3648489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3648489</v>
      </c>
      <c r="AD40" s="22">
        <v>0</v>
      </c>
      <c r="AE40" s="22">
        <v>677515</v>
      </c>
      <c r="AF40" s="22">
        <v>6221</v>
      </c>
      <c r="AG40" s="22">
        <v>0</v>
      </c>
      <c r="AH40" s="22">
        <v>0</v>
      </c>
      <c r="AI40" s="22">
        <v>4332225</v>
      </c>
      <c r="AJ40" s="22">
        <v>0</v>
      </c>
      <c r="AK40" s="22">
        <v>0</v>
      </c>
      <c r="AL40" s="22">
        <v>0</v>
      </c>
    </row>
    <row r="41" spans="1:3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808486</v>
      </c>
      <c r="F41" s="22">
        <v>0</v>
      </c>
      <c r="G41" s="22">
        <v>1483766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2292252</v>
      </c>
      <c r="N41" s="22">
        <v>0</v>
      </c>
      <c r="O41" s="22">
        <v>5021</v>
      </c>
      <c r="P41" s="22">
        <v>0</v>
      </c>
      <c r="Q41" s="22">
        <v>116969</v>
      </c>
      <c r="R41" s="22">
        <v>0</v>
      </c>
      <c r="S41" s="22">
        <v>47085</v>
      </c>
      <c r="T41" s="22">
        <v>2461327</v>
      </c>
      <c r="U41" s="22">
        <v>652181</v>
      </c>
      <c r="V41" s="22">
        <v>0</v>
      </c>
      <c r="W41" s="22">
        <v>1483765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2135946</v>
      </c>
      <c r="AD41" s="22">
        <v>4017</v>
      </c>
      <c r="AE41" s="22">
        <v>0</v>
      </c>
      <c r="AF41" s="22">
        <v>0</v>
      </c>
      <c r="AG41" s="22">
        <v>0</v>
      </c>
      <c r="AH41" s="22">
        <v>44731</v>
      </c>
      <c r="AI41" s="22">
        <v>2184694</v>
      </c>
      <c r="AJ41" s="22">
        <v>0</v>
      </c>
      <c r="AK41" s="22">
        <v>0</v>
      </c>
      <c r="AL41" s="22">
        <v>0</v>
      </c>
    </row>
    <row r="42" spans="1:3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2597759</v>
      </c>
      <c r="O42" s="22">
        <v>0</v>
      </c>
      <c r="P42" s="22">
        <v>488925</v>
      </c>
      <c r="Q42" s="22">
        <v>0</v>
      </c>
      <c r="R42" s="22">
        <v>0</v>
      </c>
      <c r="S42" s="22">
        <v>0</v>
      </c>
      <c r="T42" s="22">
        <v>3086684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273597</v>
      </c>
      <c r="AF42" s="22">
        <v>0</v>
      </c>
      <c r="AG42" s="22">
        <v>0</v>
      </c>
      <c r="AH42" s="22">
        <v>0</v>
      </c>
      <c r="AI42" s="22">
        <v>273597</v>
      </c>
      <c r="AJ42" s="22">
        <v>0</v>
      </c>
      <c r="AK42" s="22">
        <v>0</v>
      </c>
      <c r="AL42" s="22">
        <v>0</v>
      </c>
    </row>
    <row r="43" spans="1:3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117592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117592</v>
      </c>
      <c r="N43" s="22">
        <v>0</v>
      </c>
      <c r="O43" s="22">
        <v>0</v>
      </c>
      <c r="P43" s="22">
        <v>1519021</v>
      </c>
      <c r="Q43" s="22">
        <v>0</v>
      </c>
      <c r="R43" s="22">
        <v>0</v>
      </c>
      <c r="S43" s="22">
        <v>0</v>
      </c>
      <c r="T43" s="22">
        <v>1636613</v>
      </c>
      <c r="U43" s="22">
        <v>88017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88017</v>
      </c>
      <c r="AD43" s="22">
        <v>0</v>
      </c>
      <c r="AE43" s="22">
        <v>990413</v>
      </c>
      <c r="AF43" s="22">
        <v>0</v>
      </c>
      <c r="AG43" s="22">
        <v>0</v>
      </c>
      <c r="AH43" s="22">
        <v>0</v>
      </c>
      <c r="AI43" s="22">
        <v>1078430</v>
      </c>
      <c r="AJ43" s="22">
        <v>0</v>
      </c>
      <c r="AK43" s="22">
        <v>0</v>
      </c>
      <c r="AL43" s="22">
        <v>0</v>
      </c>
    </row>
    <row r="44" spans="1:3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3102849</v>
      </c>
      <c r="F44" s="22">
        <v>0</v>
      </c>
      <c r="G44" s="22">
        <v>13413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3116262</v>
      </c>
      <c r="N44" s="22">
        <v>0</v>
      </c>
      <c r="O44" s="22">
        <v>0</v>
      </c>
      <c r="P44" s="22">
        <v>1115794</v>
      </c>
      <c r="Q44" s="22">
        <v>0</v>
      </c>
      <c r="R44" s="22">
        <v>0</v>
      </c>
      <c r="S44" s="22">
        <v>241365</v>
      </c>
      <c r="T44" s="22">
        <v>4473421</v>
      </c>
      <c r="U44" s="22">
        <v>2731365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2731365</v>
      </c>
      <c r="AD44" s="22">
        <v>0</v>
      </c>
      <c r="AE44" s="22">
        <v>1076400</v>
      </c>
      <c r="AF44" s="22">
        <v>0</v>
      </c>
      <c r="AG44" s="22">
        <v>0</v>
      </c>
      <c r="AH44" s="22">
        <v>241365</v>
      </c>
      <c r="AI44" s="22">
        <v>4049130</v>
      </c>
      <c r="AJ44" s="22">
        <v>0</v>
      </c>
      <c r="AK44" s="22">
        <v>0</v>
      </c>
      <c r="AL44" s="22">
        <v>0</v>
      </c>
    </row>
    <row r="45" spans="1:3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1941471</v>
      </c>
      <c r="Q45" s="22">
        <v>0</v>
      </c>
      <c r="R45" s="22">
        <v>0</v>
      </c>
      <c r="S45" s="22">
        <v>261221</v>
      </c>
      <c r="T45" s="22">
        <v>2202692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1890284</v>
      </c>
      <c r="AF45" s="22">
        <v>0</v>
      </c>
      <c r="AG45" s="22">
        <v>0</v>
      </c>
      <c r="AH45" s="22">
        <v>256222</v>
      </c>
      <c r="AI45" s="22">
        <v>2146506</v>
      </c>
      <c r="AJ45" s="22">
        <v>0</v>
      </c>
      <c r="AK45" s="22">
        <v>0</v>
      </c>
      <c r="AL45" s="22">
        <v>0</v>
      </c>
    </row>
    <row r="46" spans="1:3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96213</v>
      </c>
      <c r="F46" s="22">
        <v>0</v>
      </c>
      <c r="G46" s="22">
        <v>0</v>
      </c>
      <c r="H46" s="22">
        <v>0</v>
      </c>
      <c r="I46" s="22">
        <v>0</v>
      </c>
      <c r="J46" s="22">
        <v>18401</v>
      </c>
      <c r="K46" s="22">
        <v>0</v>
      </c>
      <c r="L46" s="22">
        <v>0</v>
      </c>
      <c r="M46" s="22">
        <v>114614</v>
      </c>
      <c r="N46" s="22">
        <v>48589</v>
      </c>
      <c r="O46" s="22">
        <v>0</v>
      </c>
      <c r="P46" s="22">
        <v>1913102</v>
      </c>
      <c r="Q46" s="22">
        <v>83296</v>
      </c>
      <c r="R46" s="22">
        <v>0</v>
      </c>
      <c r="S46" s="22">
        <v>673780</v>
      </c>
      <c r="T46" s="22">
        <v>2833381</v>
      </c>
      <c r="U46" s="22">
        <v>96213</v>
      </c>
      <c r="V46" s="22">
        <v>0</v>
      </c>
      <c r="W46" s="22">
        <v>0</v>
      </c>
      <c r="X46" s="22">
        <v>0</v>
      </c>
      <c r="Y46" s="22">
        <v>0</v>
      </c>
      <c r="Z46" s="22">
        <v>26702</v>
      </c>
      <c r="AA46" s="22">
        <v>0</v>
      </c>
      <c r="AB46" s="22">
        <v>0</v>
      </c>
      <c r="AC46" s="22">
        <v>122915</v>
      </c>
      <c r="AD46" s="22">
        <v>0</v>
      </c>
      <c r="AE46" s="22">
        <v>1904115</v>
      </c>
      <c r="AF46" s="22">
        <v>0</v>
      </c>
      <c r="AG46" s="22">
        <v>0</v>
      </c>
      <c r="AH46" s="22">
        <v>666230</v>
      </c>
      <c r="AI46" s="22">
        <v>2693260</v>
      </c>
      <c r="AJ46" s="22">
        <v>0</v>
      </c>
      <c r="AK46" s="22">
        <v>0</v>
      </c>
      <c r="AL46" s="22">
        <v>0</v>
      </c>
    </row>
    <row r="47" spans="1:3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1987988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1987988</v>
      </c>
      <c r="N47" s="22">
        <v>0</v>
      </c>
      <c r="O47" s="22">
        <v>2506</v>
      </c>
      <c r="P47" s="22">
        <v>1134420</v>
      </c>
      <c r="Q47" s="22">
        <v>0</v>
      </c>
      <c r="R47" s="22">
        <v>0</v>
      </c>
      <c r="S47" s="22">
        <v>576853</v>
      </c>
      <c r="T47" s="22">
        <v>3701767</v>
      </c>
      <c r="U47" s="22">
        <v>1759344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1759344</v>
      </c>
      <c r="AD47" s="22">
        <v>0</v>
      </c>
      <c r="AE47" s="22">
        <v>1081398</v>
      </c>
      <c r="AF47" s="22">
        <v>0</v>
      </c>
      <c r="AG47" s="22">
        <v>0</v>
      </c>
      <c r="AH47" s="22">
        <v>521271</v>
      </c>
      <c r="AI47" s="22">
        <v>3362013</v>
      </c>
      <c r="AJ47" s="22">
        <v>0</v>
      </c>
      <c r="AK47" s="22">
        <v>0</v>
      </c>
      <c r="AL47" s="22">
        <v>0</v>
      </c>
    </row>
    <row r="48" spans="1:3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-782925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-782925</v>
      </c>
      <c r="N48" s="22">
        <v>2012212</v>
      </c>
      <c r="O48" s="22">
        <v>0</v>
      </c>
      <c r="P48" s="22">
        <v>61944</v>
      </c>
      <c r="Q48" s="22">
        <v>0</v>
      </c>
      <c r="R48" s="22">
        <v>0</v>
      </c>
      <c r="S48" s="22">
        <v>-1083962</v>
      </c>
      <c r="T48" s="22">
        <v>207269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4130</v>
      </c>
      <c r="AF48" s="22">
        <v>0</v>
      </c>
      <c r="AG48" s="22">
        <v>0</v>
      </c>
      <c r="AH48" s="22">
        <v>35100</v>
      </c>
      <c r="AI48" s="22">
        <v>39230</v>
      </c>
      <c r="AJ48" s="22">
        <v>0</v>
      </c>
      <c r="AK48" s="22">
        <v>0</v>
      </c>
      <c r="AL48" s="22">
        <v>0</v>
      </c>
    </row>
    <row r="49" spans="1:3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1054708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1054708</v>
      </c>
      <c r="N49" s="22">
        <v>0</v>
      </c>
      <c r="O49" s="22">
        <v>0</v>
      </c>
      <c r="P49" s="22">
        <v>1295336</v>
      </c>
      <c r="Q49" s="22">
        <v>0</v>
      </c>
      <c r="R49" s="22">
        <v>0</v>
      </c>
      <c r="S49" s="22">
        <v>0</v>
      </c>
      <c r="T49" s="22">
        <v>2350044</v>
      </c>
      <c r="U49" s="22">
        <v>1045390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1045390</v>
      </c>
      <c r="AD49" s="22">
        <v>0</v>
      </c>
      <c r="AE49" s="22">
        <v>1295336</v>
      </c>
      <c r="AF49" s="22">
        <v>0</v>
      </c>
      <c r="AG49" s="22">
        <v>0</v>
      </c>
      <c r="AH49" s="22">
        <v>0</v>
      </c>
      <c r="AI49" s="22">
        <v>2340726</v>
      </c>
      <c r="AJ49" s="22">
        <v>0</v>
      </c>
      <c r="AK49" s="22">
        <v>0</v>
      </c>
      <c r="AL49" s="22">
        <v>0</v>
      </c>
    </row>
    <row r="50" spans="1:3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7453624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7453624</v>
      </c>
      <c r="N50" s="22">
        <v>0</v>
      </c>
      <c r="O50" s="22">
        <v>0</v>
      </c>
      <c r="P50" s="22">
        <v>5548503</v>
      </c>
      <c r="Q50" s="22">
        <v>0</v>
      </c>
      <c r="R50" s="22">
        <v>0</v>
      </c>
      <c r="S50" s="22">
        <v>326831</v>
      </c>
      <c r="T50" s="22">
        <v>13328958</v>
      </c>
      <c r="U50" s="22">
        <v>6657191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6657191</v>
      </c>
      <c r="AD50" s="22">
        <v>0</v>
      </c>
      <c r="AE50" s="22">
        <v>5517152</v>
      </c>
      <c r="AF50" s="22">
        <v>0</v>
      </c>
      <c r="AG50" s="22">
        <v>0</v>
      </c>
      <c r="AH50" s="22">
        <v>124181</v>
      </c>
      <c r="AI50" s="22">
        <v>12298524</v>
      </c>
      <c r="AJ50" s="22">
        <v>0</v>
      </c>
      <c r="AK50" s="22">
        <v>0</v>
      </c>
      <c r="AL50" s="22">
        <v>0</v>
      </c>
    </row>
    <row r="51" spans="1:3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115043</v>
      </c>
      <c r="Q51" s="22">
        <v>0</v>
      </c>
      <c r="R51" s="22">
        <v>0</v>
      </c>
      <c r="S51" s="22">
        <v>0</v>
      </c>
      <c r="T51" s="22">
        <v>115043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41044</v>
      </c>
      <c r="AF51" s="22">
        <v>0</v>
      </c>
      <c r="AG51" s="22">
        <v>0</v>
      </c>
      <c r="AH51" s="22">
        <v>0</v>
      </c>
      <c r="AI51" s="22">
        <v>41044</v>
      </c>
      <c r="AJ51" s="22">
        <v>0</v>
      </c>
      <c r="AK51" s="22">
        <v>0</v>
      </c>
      <c r="AL51" s="22">
        <v>0</v>
      </c>
    </row>
    <row r="52" spans="1:3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4195230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4195230</v>
      </c>
      <c r="N52" s="22">
        <v>0</v>
      </c>
      <c r="O52" s="22">
        <v>0</v>
      </c>
      <c r="P52" s="22">
        <v>974048</v>
      </c>
      <c r="Q52" s="22">
        <v>17695</v>
      </c>
      <c r="R52" s="22">
        <v>0</v>
      </c>
      <c r="S52" s="22">
        <v>472249</v>
      </c>
      <c r="T52" s="22">
        <v>5659222</v>
      </c>
      <c r="U52" s="22">
        <v>3958645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3958645</v>
      </c>
      <c r="AD52" s="22">
        <v>0</v>
      </c>
      <c r="AE52" s="22">
        <v>851595</v>
      </c>
      <c r="AF52" s="22">
        <v>0</v>
      </c>
      <c r="AG52" s="22">
        <v>0</v>
      </c>
      <c r="AH52" s="22">
        <v>383858</v>
      </c>
      <c r="AI52" s="22">
        <v>5194098</v>
      </c>
      <c r="AJ52" s="22">
        <v>0</v>
      </c>
      <c r="AK52" s="22">
        <v>0</v>
      </c>
      <c r="AL52" s="22">
        <v>0</v>
      </c>
    </row>
    <row r="53" spans="1:3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19083700</v>
      </c>
      <c r="O53" s="22">
        <v>0</v>
      </c>
      <c r="P53" s="22">
        <v>7728</v>
      </c>
      <c r="Q53" s="22">
        <v>0</v>
      </c>
      <c r="R53" s="22">
        <v>0</v>
      </c>
      <c r="S53" s="22">
        <v>53985</v>
      </c>
      <c r="T53" s="22">
        <v>19145413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7728</v>
      </c>
      <c r="AF53" s="22">
        <v>0</v>
      </c>
      <c r="AG53" s="22">
        <v>0</v>
      </c>
      <c r="AH53" s="22">
        <v>38561</v>
      </c>
      <c r="AI53" s="22">
        <v>46289</v>
      </c>
      <c r="AJ53" s="22">
        <v>0</v>
      </c>
      <c r="AK53" s="22">
        <v>0</v>
      </c>
      <c r="AL53" s="22">
        <v>0</v>
      </c>
    </row>
    <row r="54" spans="1:3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661107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661107</v>
      </c>
      <c r="N54" s="22">
        <v>0</v>
      </c>
      <c r="O54" s="22">
        <v>0</v>
      </c>
      <c r="P54" s="22">
        <v>1221825</v>
      </c>
      <c r="Q54" s="22">
        <v>1220</v>
      </c>
      <c r="R54" s="22">
        <v>0</v>
      </c>
      <c r="S54" s="22">
        <v>45055</v>
      </c>
      <c r="T54" s="22">
        <v>1929207</v>
      </c>
      <c r="U54" s="22">
        <v>156045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156045</v>
      </c>
      <c r="AD54" s="22">
        <v>0</v>
      </c>
      <c r="AE54" s="22">
        <v>913175</v>
      </c>
      <c r="AF54" s="22">
        <v>0</v>
      </c>
      <c r="AG54" s="22">
        <v>0</v>
      </c>
      <c r="AH54" s="22">
        <v>7811</v>
      </c>
      <c r="AI54" s="22">
        <v>1077031</v>
      </c>
      <c r="AJ54" s="22">
        <v>0</v>
      </c>
      <c r="AK54" s="22">
        <v>0</v>
      </c>
      <c r="AL54" s="22">
        <v>0</v>
      </c>
    </row>
    <row r="55" spans="1:3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23170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23170</v>
      </c>
      <c r="N55" s="22">
        <v>0</v>
      </c>
      <c r="O55" s="22">
        <v>0</v>
      </c>
      <c r="P55" s="22">
        <v>714000</v>
      </c>
      <c r="Q55" s="22">
        <v>0</v>
      </c>
      <c r="R55" s="22">
        <v>0</v>
      </c>
      <c r="S55" s="22">
        <v>0</v>
      </c>
      <c r="T55" s="22">
        <v>737170</v>
      </c>
      <c r="U55" s="22">
        <v>23170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23170</v>
      </c>
      <c r="AD55" s="22">
        <v>0</v>
      </c>
      <c r="AE55" s="22">
        <v>498343</v>
      </c>
      <c r="AF55" s="22">
        <v>0</v>
      </c>
      <c r="AG55" s="22">
        <v>0</v>
      </c>
      <c r="AH55" s="22">
        <v>0</v>
      </c>
      <c r="AI55" s="22">
        <v>521513</v>
      </c>
      <c r="AJ55" s="22">
        <v>0</v>
      </c>
      <c r="AK55" s="22">
        <v>0</v>
      </c>
      <c r="AL55" s="22">
        <v>0</v>
      </c>
    </row>
    <row r="56" spans="1:3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56568872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56568872</v>
      </c>
      <c r="N56" s="22">
        <v>1071676</v>
      </c>
      <c r="O56" s="22">
        <v>0</v>
      </c>
      <c r="P56" s="22">
        <v>1272839</v>
      </c>
      <c r="Q56" s="22">
        <v>0</v>
      </c>
      <c r="R56" s="22">
        <v>0</v>
      </c>
      <c r="S56" s="22">
        <v>171416</v>
      </c>
      <c r="T56" s="22">
        <v>59084803</v>
      </c>
      <c r="U56" s="22">
        <v>55856154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55856154</v>
      </c>
      <c r="AD56" s="22">
        <v>0</v>
      </c>
      <c r="AE56" s="22">
        <v>660354</v>
      </c>
      <c r="AF56" s="22">
        <v>0</v>
      </c>
      <c r="AG56" s="22">
        <v>0</v>
      </c>
      <c r="AH56" s="22">
        <v>146416</v>
      </c>
      <c r="AI56" s="22">
        <v>56662924</v>
      </c>
      <c r="AJ56" s="22">
        <v>0</v>
      </c>
      <c r="AK56" s="22">
        <v>0</v>
      </c>
      <c r="AL56" s="22">
        <v>0</v>
      </c>
    </row>
    <row r="57" spans="1:3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25600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25600</v>
      </c>
      <c r="N57" s="22">
        <v>0</v>
      </c>
      <c r="O57" s="22">
        <v>0</v>
      </c>
      <c r="P57" s="22">
        <v>194411</v>
      </c>
      <c r="Q57" s="22">
        <v>0</v>
      </c>
      <c r="R57" s="22">
        <v>0</v>
      </c>
      <c r="S57" s="22">
        <v>575860</v>
      </c>
      <c r="T57" s="22">
        <v>795871</v>
      </c>
      <c r="U57" s="22">
        <v>25600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25600</v>
      </c>
      <c r="AD57" s="22">
        <v>0</v>
      </c>
      <c r="AE57" s="22">
        <v>189630</v>
      </c>
      <c r="AF57" s="22">
        <v>0</v>
      </c>
      <c r="AG57" s="22">
        <v>0</v>
      </c>
      <c r="AH57" s="22">
        <v>157163</v>
      </c>
      <c r="AI57" s="22">
        <v>372393</v>
      </c>
      <c r="AJ57" s="22">
        <v>0</v>
      </c>
      <c r="AK57" s="22">
        <v>0</v>
      </c>
      <c r="AL57" s="22">
        <v>0</v>
      </c>
    </row>
    <row r="58" spans="1:3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547169</v>
      </c>
      <c r="Q58" s="22">
        <v>0</v>
      </c>
      <c r="R58" s="22">
        <v>0</v>
      </c>
      <c r="S58" s="22">
        <v>185144</v>
      </c>
      <c r="T58" s="22">
        <v>732313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297102</v>
      </c>
      <c r="AF58" s="22">
        <v>0</v>
      </c>
      <c r="AG58" s="22">
        <v>0</v>
      </c>
      <c r="AH58" s="22">
        <v>183827</v>
      </c>
      <c r="AI58" s="22">
        <v>480929</v>
      </c>
      <c r="AJ58" s="22">
        <v>0</v>
      </c>
      <c r="AK58" s="22">
        <v>0</v>
      </c>
      <c r="AL58" s="22">
        <v>0</v>
      </c>
    </row>
    <row r="59" spans="1:3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5283778</v>
      </c>
      <c r="F59" s="22">
        <v>0</v>
      </c>
      <c r="G59" s="22">
        <v>0</v>
      </c>
      <c r="H59" s="22">
        <v>3747150</v>
      </c>
      <c r="I59" s="22">
        <v>0</v>
      </c>
      <c r="J59" s="22">
        <v>0</v>
      </c>
      <c r="K59" s="22">
        <v>0</v>
      </c>
      <c r="L59" s="22">
        <v>0</v>
      </c>
      <c r="M59" s="22">
        <v>9030928</v>
      </c>
      <c r="N59" s="22">
        <v>0</v>
      </c>
      <c r="O59" s="22">
        <v>0</v>
      </c>
      <c r="P59" s="22">
        <v>687430</v>
      </c>
      <c r="Q59" s="22">
        <v>0</v>
      </c>
      <c r="R59" s="22">
        <v>0</v>
      </c>
      <c r="S59" s="22">
        <v>360910</v>
      </c>
      <c r="T59" s="22">
        <v>10079268</v>
      </c>
      <c r="U59" s="22">
        <v>5283776</v>
      </c>
      <c r="V59" s="22">
        <v>0</v>
      </c>
      <c r="W59" s="22">
        <v>0</v>
      </c>
      <c r="X59" s="22">
        <v>243938</v>
      </c>
      <c r="Y59" s="22">
        <v>0</v>
      </c>
      <c r="Z59" s="22">
        <v>0</v>
      </c>
      <c r="AA59" s="22">
        <v>0</v>
      </c>
      <c r="AB59" s="22">
        <v>0</v>
      </c>
      <c r="AC59" s="22">
        <v>5527714</v>
      </c>
      <c r="AD59" s="22">
        <v>0</v>
      </c>
      <c r="AE59" s="22">
        <v>539685</v>
      </c>
      <c r="AF59" s="22">
        <v>0</v>
      </c>
      <c r="AG59" s="22">
        <v>0</v>
      </c>
      <c r="AH59" s="22">
        <v>358238</v>
      </c>
      <c r="AI59" s="22">
        <v>6425637</v>
      </c>
      <c r="AJ59" s="22">
        <v>0</v>
      </c>
      <c r="AK59" s="22">
        <v>0</v>
      </c>
      <c r="AL59" s="22">
        <v>0</v>
      </c>
    </row>
    <row r="60" spans="1:3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3330841</v>
      </c>
      <c r="O60" s="22">
        <v>80000</v>
      </c>
      <c r="P60" s="22">
        <v>930141</v>
      </c>
      <c r="Q60" s="22">
        <v>31231</v>
      </c>
      <c r="R60" s="22">
        <v>0</v>
      </c>
      <c r="S60" s="22">
        <v>405027</v>
      </c>
      <c r="T60" s="22">
        <v>4777240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1600</v>
      </c>
      <c r="AE60" s="22">
        <v>930141</v>
      </c>
      <c r="AF60" s="22">
        <v>0</v>
      </c>
      <c r="AG60" s="22">
        <v>0</v>
      </c>
      <c r="AH60" s="22">
        <v>333878</v>
      </c>
      <c r="AI60" s="22">
        <v>1265619</v>
      </c>
      <c r="AJ60" s="22">
        <v>0</v>
      </c>
      <c r="AK60" s="22">
        <v>0</v>
      </c>
      <c r="AL60" s="22">
        <v>0</v>
      </c>
    </row>
    <row r="61" spans="1:3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265728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265728</v>
      </c>
      <c r="N61" s="22">
        <v>0</v>
      </c>
      <c r="O61" s="22">
        <v>0</v>
      </c>
      <c r="P61" s="22">
        <v>1000750</v>
      </c>
      <c r="Q61" s="22">
        <v>0</v>
      </c>
      <c r="R61" s="22">
        <v>0</v>
      </c>
      <c r="S61" s="22">
        <v>96413</v>
      </c>
      <c r="T61" s="22">
        <v>1362891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504380</v>
      </c>
      <c r="AF61" s="22">
        <v>0</v>
      </c>
      <c r="AG61" s="22">
        <v>0</v>
      </c>
      <c r="AH61" s="22">
        <v>91590</v>
      </c>
      <c r="AI61" s="22">
        <v>595970</v>
      </c>
      <c r="AJ61" s="22">
        <v>0</v>
      </c>
      <c r="AK61" s="22">
        <v>0</v>
      </c>
      <c r="AL61" s="22">
        <v>0</v>
      </c>
    </row>
    <row r="62" spans="1:3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671854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671854</v>
      </c>
      <c r="N62" s="22">
        <v>0</v>
      </c>
      <c r="O62" s="22">
        <v>1859530</v>
      </c>
      <c r="P62" s="22">
        <v>2137633</v>
      </c>
      <c r="Q62" s="22">
        <v>10373</v>
      </c>
      <c r="R62" s="22">
        <v>0</v>
      </c>
      <c r="S62" s="22">
        <v>1407997</v>
      </c>
      <c r="T62" s="22">
        <v>6087387</v>
      </c>
      <c r="U62" s="22">
        <v>621010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621010</v>
      </c>
      <c r="AD62" s="22">
        <v>1765479</v>
      </c>
      <c r="AE62" s="22">
        <v>1181983</v>
      </c>
      <c r="AF62" s="22">
        <v>0</v>
      </c>
      <c r="AG62" s="22">
        <v>0</v>
      </c>
      <c r="AH62" s="22">
        <v>1246915</v>
      </c>
      <c r="AI62" s="22">
        <v>4815387</v>
      </c>
      <c r="AJ62" s="22">
        <v>0</v>
      </c>
      <c r="AK62" s="22">
        <v>0</v>
      </c>
      <c r="AL62" s="22">
        <v>0</v>
      </c>
    </row>
    <row r="63" spans="1:3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86619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86619</v>
      </c>
      <c r="N63" s="22">
        <v>0</v>
      </c>
      <c r="O63" s="22">
        <v>0</v>
      </c>
      <c r="P63" s="22">
        <v>76040</v>
      </c>
      <c r="Q63" s="22">
        <v>0</v>
      </c>
      <c r="R63" s="22">
        <v>0</v>
      </c>
      <c r="S63" s="22">
        <v>0</v>
      </c>
      <c r="T63" s="22">
        <v>162659</v>
      </c>
      <c r="U63" s="22">
        <v>64346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64346</v>
      </c>
      <c r="AD63" s="22">
        <v>0</v>
      </c>
      <c r="AE63" s="22">
        <v>60630</v>
      </c>
      <c r="AF63" s="22">
        <v>0</v>
      </c>
      <c r="AG63" s="22">
        <v>0</v>
      </c>
      <c r="AH63" s="22">
        <v>0</v>
      </c>
      <c r="AI63" s="22">
        <v>124976</v>
      </c>
      <c r="AJ63" s="22">
        <v>0</v>
      </c>
      <c r="AK63" s="22">
        <v>0</v>
      </c>
      <c r="AL63" s="22">
        <v>0</v>
      </c>
    </row>
    <row r="64" spans="1:3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95930</v>
      </c>
      <c r="Q64" s="22">
        <v>0</v>
      </c>
      <c r="R64" s="22">
        <v>0</v>
      </c>
      <c r="S64" s="22">
        <v>0</v>
      </c>
      <c r="T64" s="22">
        <v>95930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91522</v>
      </c>
      <c r="AF64" s="22">
        <v>0</v>
      </c>
      <c r="AG64" s="22">
        <v>0</v>
      </c>
      <c r="AH64" s="22">
        <v>0</v>
      </c>
      <c r="AI64" s="22">
        <v>91522</v>
      </c>
      <c r="AJ64" s="22">
        <v>0</v>
      </c>
      <c r="AK64" s="22">
        <v>0</v>
      </c>
      <c r="AL64" s="22">
        <v>0</v>
      </c>
    </row>
    <row r="65" spans="1:3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28836</v>
      </c>
      <c r="O65" s="22">
        <v>0</v>
      </c>
      <c r="P65" s="22">
        <v>1945434</v>
      </c>
      <c r="Q65" s="22">
        <v>0</v>
      </c>
      <c r="R65" s="22">
        <v>0</v>
      </c>
      <c r="S65" s="22">
        <v>136087</v>
      </c>
      <c r="T65" s="22">
        <v>2110357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512275</v>
      </c>
      <c r="AF65" s="22">
        <v>0</v>
      </c>
      <c r="AG65" s="22">
        <v>0</v>
      </c>
      <c r="AH65" s="22">
        <v>136087</v>
      </c>
      <c r="AI65" s="22">
        <v>648362</v>
      </c>
      <c r="AJ65" s="22">
        <v>0</v>
      </c>
      <c r="AK65" s="22">
        <v>0</v>
      </c>
      <c r="AL65" s="22">
        <v>0</v>
      </c>
    </row>
    <row r="66" spans="1:3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1861377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1861377</v>
      </c>
      <c r="N66" s="22">
        <v>0</v>
      </c>
      <c r="O66" s="22">
        <v>0</v>
      </c>
      <c r="P66" s="22">
        <v>3742523</v>
      </c>
      <c r="Q66" s="22">
        <v>0</v>
      </c>
      <c r="R66" s="22">
        <v>0</v>
      </c>
      <c r="S66" s="22">
        <v>264552</v>
      </c>
      <c r="T66" s="22">
        <v>5868452</v>
      </c>
      <c r="U66" s="22">
        <v>1396033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1396033</v>
      </c>
      <c r="AD66" s="22">
        <v>0</v>
      </c>
      <c r="AE66" s="22">
        <v>1880209</v>
      </c>
      <c r="AF66" s="22">
        <v>0</v>
      </c>
      <c r="AG66" s="22">
        <v>0</v>
      </c>
      <c r="AH66" s="22">
        <v>257502</v>
      </c>
      <c r="AI66" s="22">
        <v>3533744</v>
      </c>
      <c r="AJ66" s="22">
        <v>0</v>
      </c>
      <c r="AK66" s="22">
        <v>0</v>
      </c>
      <c r="AL66" s="22">
        <v>0</v>
      </c>
    </row>
    <row r="67" spans="1:3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777360</v>
      </c>
      <c r="Q67" s="22">
        <v>0</v>
      </c>
      <c r="R67" s="22">
        <v>0</v>
      </c>
      <c r="S67" s="22">
        <v>61357</v>
      </c>
      <c r="T67" s="22">
        <v>838717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167926</v>
      </c>
      <c r="AF67" s="22">
        <v>0</v>
      </c>
      <c r="AG67" s="22">
        <v>0</v>
      </c>
      <c r="AH67" s="22">
        <v>39724</v>
      </c>
      <c r="AI67" s="22">
        <v>207650</v>
      </c>
      <c r="AJ67" s="22">
        <v>0</v>
      </c>
      <c r="AK67" s="22">
        <v>0</v>
      </c>
      <c r="AL67" s="22">
        <v>0</v>
      </c>
    </row>
    <row r="68" spans="1:3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285403</v>
      </c>
      <c r="Q68" s="22">
        <v>514574</v>
      </c>
      <c r="R68" s="22">
        <v>70146</v>
      </c>
      <c r="S68" s="22">
        <v>1289627</v>
      </c>
      <c r="T68" s="22">
        <v>2159750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285403</v>
      </c>
      <c r="AF68" s="22">
        <v>0</v>
      </c>
      <c r="AG68" s="22">
        <v>64677</v>
      </c>
      <c r="AH68" s="22">
        <v>1247656</v>
      </c>
      <c r="AI68" s="22">
        <v>1597736</v>
      </c>
      <c r="AJ68" s="22">
        <v>0</v>
      </c>
      <c r="AK68" s="22">
        <v>0</v>
      </c>
      <c r="AL68" s="22">
        <v>0</v>
      </c>
    </row>
    <row r="69" spans="1:3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171709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171709</v>
      </c>
      <c r="N69" s="22">
        <v>0</v>
      </c>
      <c r="O69" s="22">
        <v>0</v>
      </c>
      <c r="P69" s="22">
        <v>3181500</v>
      </c>
      <c r="Q69" s="22">
        <v>34427</v>
      </c>
      <c r="R69" s="22">
        <v>0</v>
      </c>
      <c r="S69" s="22">
        <v>837216</v>
      </c>
      <c r="T69" s="22">
        <v>4224852</v>
      </c>
      <c r="U69" s="22">
        <v>170615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170615</v>
      </c>
      <c r="AD69" s="22">
        <v>0</v>
      </c>
      <c r="AE69" s="22">
        <v>1461798</v>
      </c>
      <c r="AF69" s="22">
        <v>0</v>
      </c>
      <c r="AG69" s="22">
        <v>0</v>
      </c>
      <c r="AH69" s="22">
        <v>837215</v>
      </c>
      <c r="AI69" s="22">
        <v>2469628</v>
      </c>
      <c r="AJ69" s="22">
        <v>0</v>
      </c>
      <c r="AK69" s="22">
        <v>0</v>
      </c>
      <c r="AL69" s="22">
        <v>0</v>
      </c>
    </row>
    <row r="70" spans="1:3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378544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378544</v>
      </c>
      <c r="N70" s="22">
        <v>0</v>
      </c>
      <c r="O70" s="22">
        <v>0</v>
      </c>
      <c r="P70" s="22">
        <v>214512</v>
      </c>
      <c r="Q70" s="22">
        <v>0</v>
      </c>
      <c r="R70" s="22">
        <v>0</v>
      </c>
      <c r="S70" s="22">
        <v>0</v>
      </c>
      <c r="T70" s="22">
        <v>593056</v>
      </c>
      <c r="U70" s="22">
        <v>333673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333673</v>
      </c>
      <c r="AD70" s="22">
        <v>0</v>
      </c>
      <c r="AE70" s="22">
        <v>141865</v>
      </c>
      <c r="AF70" s="22">
        <v>0</v>
      </c>
      <c r="AG70" s="22">
        <v>0</v>
      </c>
      <c r="AH70" s="22">
        <v>0</v>
      </c>
      <c r="AI70" s="22">
        <v>475538</v>
      </c>
      <c r="AJ70" s="22">
        <v>0</v>
      </c>
      <c r="AK70" s="22">
        <v>0</v>
      </c>
      <c r="AL70" s="22">
        <v>0</v>
      </c>
    </row>
    <row r="71" spans="1:3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720966</v>
      </c>
      <c r="Q71" s="22">
        <v>0</v>
      </c>
      <c r="R71" s="22">
        <v>0</v>
      </c>
      <c r="S71" s="22">
        <v>390814</v>
      </c>
      <c r="T71" s="22">
        <v>1111780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503464</v>
      </c>
      <c r="AF71" s="22">
        <v>0</v>
      </c>
      <c r="AG71" s="22">
        <v>0</v>
      </c>
      <c r="AH71" s="22">
        <v>269300</v>
      </c>
      <c r="AI71" s="22">
        <v>772764</v>
      </c>
      <c r="AJ71" s="22">
        <v>0</v>
      </c>
      <c r="AK71" s="22">
        <v>0</v>
      </c>
      <c r="AL71" s="22">
        <v>0</v>
      </c>
    </row>
    <row r="72" spans="1:3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</row>
    <row r="73" spans="1:3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</row>
    <row r="74" spans="1:3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311987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311987</v>
      </c>
      <c r="N74" s="22">
        <v>0</v>
      </c>
      <c r="O74" s="22">
        <v>0</v>
      </c>
      <c r="P74" s="22">
        <v>964389</v>
      </c>
      <c r="Q74" s="22">
        <v>0</v>
      </c>
      <c r="R74" s="22">
        <v>0</v>
      </c>
      <c r="S74" s="22">
        <v>-111662</v>
      </c>
      <c r="T74" s="22">
        <v>1164714</v>
      </c>
      <c r="U74" s="22">
        <v>601303</v>
      </c>
      <c r="V74" s="22">
        <v>0</v>
      </c>
      <c r="W74" s="22">
        <v>-280077</v>
      </c>
      <c r="X74" s="22">
        <v>-134841</v>
      </c>
      <c r="Y74" s="22">
        <v>0</v>
      </c>
      <c r="Z74" s="22">
        <v>-42940</v>
      </c>
      <c r="AA74" s="22">
        <v>0</v>
      </c>
      <c r="AB74" s="22">
        <v>0</v>
      </c>
      <c r="AC74" s="22">
        <v>143445</v>
      </c>
      <c r="AD74" s="22">
        <v>0</v>
      </c>
      <c r="AE74" s="22">
        <v>558525</v>
      </c>
      <c r="AF74" s="22">
        <v>0</v>
      </c>
      <c r="AG74" s="22">
        <v>0</v>
      </c>
      <c r="AH74" s="22">
        <v>57744</v>
      </c>
      <c r="AI74" s="22">
        <v>759714</v>
      </c>
      <c r="AJ74" s="22">
        <v>0</v>
      </c>
      <c r="AK74" s="22">
        <v>0</v>
      </c>
      <c r="AL74" s="22">
        <v>0</v>
      </c>
    </row>
    <row r="75" spans="1:3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29130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29130</v>
      </c>
      <c r="N75" s="22">
        <v>317941</v>
      </c>
      <c r="O75" s="22">
        <v>0</v>
      </c>
      <c r="P75" s="22">
        <v>115699</v>
      </c>
      <c r="Q75" s="22">
        <v>24915</v>
      </c>
      <c r="R75" s="22">
        <v>0</v>
      </c>
      <c r="S75" s="22">
        <v>84807</v>
      </c>
      <c r="T75" s="22">
        <v>572492</v>
      </c>
      <c r="U75" s="22">
        <v>23688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23688</v>
      </c>
      <c r="AD75" s="22">
        <v>0</v>
      </c>
      <c r="AE75" s="22">
        <v>52641</v>
      </c>
      <c r="AF75" s="22">
        <v>0</v>
      </c>
      <c r="AG75" s="22">
        <v>0</v>
      </c>
      <c r="AH75" s="22">
        <v>76408</v>
      </c>
      <c r="AI75" s="22">
        <v>152737</v>
      </c>
      <c r="AJ75" s="22">
        <v>0</v>
      </c>
      <c r="AK75" s="22">
        <v>0</v>
      </c>
      <c r="AL75" s="22">
        <v>0</v>
      </c>
    </row>
    <row r="76" spans="1:3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19603</v>
      </c>
      <c r="P76" s="22">
        <v>96478</v>
      </c>
      <c r="Q76" s="22">
        <v>0</v>
      </c>
      <c r="R76" s="22">
        <v>29078</v>
      </c>
      <c r="S76" s="22">
        <v>0</v>
      </c>
      <c r="T76" s="22">
        <v>145159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17708</v>
      </c>
      <c r="AE76" s="22">
        <v>96478</v>
      </c>
      <c r="AF76" s="22">
        <v>0</v>
      </c>
      <c r="AG76" s="22">
        <v>29078</v>
      </c>
      <c r="AH76" s="22">
        <v>0</v>
      </c>
      <c r="AI76" s="22">
        <v>143264</v>
      </c>
      <c r="AJ76" s="22">
        <v>0</v>
      </c>
      <c r="AK76" s="22">
        <v>0</v>
      </c>
      <c r="AL76" s="22">
        <v>0</v>
      </c>
    </row>
    <row r="77" spans="1:3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677311</v>
      </c>
      <c r="F77" s="22">
        <v>0</v>
      </c>
      <c r="G77" s="22">
        <v>0</v>
      </c>
      <c r="H77" s="22">
        <v>6925</v>
      </c>
      <c r="I77" s="22">
        <v>0</v>
      </c>
      <c r="J77" s="22">
        <v>0</v>
      </c>
      <c r="K77" s="22">
        <v>0</v>
      </c>
      <c r="L77" s="22">
        <v>0</v>
      </c>
      <c r="M77" s="22">
        <v>684236</v>
      </c>
      <c r="N77" s="22">
        <v>443287</v>
      </c>
      <c r="O77" s="22">
        <v>0</v>
      </c>
      <c r="P77" s="22">
        <v>710286</v>
      </c>
      <c r="Q77" s="22">
        <v>6508</v>
      </c>
      <c r="R77" s="22">
        <v>0</v>
      </c>
      <c r="S77" s="22">
        <v>593865</v>
      </c>
      <c r="T77" s="22">
        <v>2438182</v>
      </c>
      <c r="U77" s="22">
        <v>270699</v>
      </c>
      <c r="V77" s="22">
        <v>0</v>
      </c>
      <c r="W77" s="22">
        <v>0</v>
      </c>
      <c r="X77" s="22">
        <v>6925</v>
      </c>
      <c r="Y77" s="22">
        <v>0</v>
      </c>
      <c r="Z77" s="22">
        <v>0</v>
      </c>
      <c r="AA77" s="22">
        <v>0</v>
      </c>
      <c r="AB77" s="22">
        <v>0</v>
      </c>
      <c r="AC77" s="22">
        <v>277624</v>
      </c>
      <c r="AD77" s="22">
        <v>0</v>
      </c>
      <c r="AE77" s="22">
        <v>353680</v>
      </c>
      <c r="AF77" s="22">
        <v>0</v>
      </c>
      <c r="AG77" s="22">
        <v>0</v>
      </c>
      <c r="AH77" s="22">
        <v>324853</v>
      </c>
      <c r="AI77" s="22">
        <v>956157</v>
      </c>
      <c r="AJ77" s="22">
        <v>0</v>
      </c>
      <c r="AK77" s="22">
        <v>0</v>
      </c>
      <c r="AL77" s="22">
        <v>0</v>
      </c>
    </row>
    <row r="78" spans="1:3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25540</v>
      </c>
      <c r="O78" s="22">
        <v>0</v>
      </c>
      <c r="P78" s="22">
        <v>791253</v>
      </c>
      <c r="Q78" s="22">
        <v>0</v>
      </c>
      <c r="R78" s="22">
        <v>0</v>
      </c>
      <c r="S78" s="22">
        <v>133925</v>
      </c>
      <c r="T78" s="22">
        <v>950718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212212</v>
      </c>
      <c r="AF78" s="22">
        <v>0</v>
      </c>
      <c r="AG78" s="22">
        <v>0</v>
      </c>
      <c r="AH78" s="22">
        <v>66962</v>
      </c>
      <c r="AI78" s="22">
        <v>279174</v>
      </c>
      <c r="AJ78" s="22">
        <v>0</v>
      </c>
      <c r="AK78" s="22">
        <v>0</v>
      </c>
      <c r="AL78" s="22">
        <v>0</v>
      </c>
    </row>
    <row r="79" spans="1:3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19680</v>
      </c>
      <c r="I79" s="22">
        <v>0</v>
      </c>
      <c r="J79" s="22">
        <v>0</v>
      </c>
      <c r="K79" s="22">
        <v>0</v>
      </c>
      <c r="L79" s="22">
        <v>0</v>
      </c>
      <c r="M79" s="22">
        <v>19680</v>
      </c>
      <c r="N79" s="22">
        <v>158557</v>
      </c>
      <c r="O79" s="22">
        <v>0</v>
      </c>
      <c r="P79" s="22">
        <v>396385</v>
      </c>
      <c r="Q79" s="22">
        <v>0</v>
      </c>
      <c r="R79" s="22">
        <v>0</v>
      </c>
      <c r="S79" s="22">
        <v>215814</v>
      </c>
      <c r="T79" s="22">
        <v>790436</v>
      </c>
      <c r="U79" s="22">
        <v>0</v>
      </c>
      <c r="V79" s="22">
        <v>0</v>
      </c>
      <c r="W79" s="22">
        <v>0</v>
      </c>
      <c r="X79" s="22">
        <v>3499</v>
      </c>
      <c r="Y79" s="22">
        <v>0</v>
      </c>
      <c r="Z79" s="22">
        <v>0</v>
      </c>
      <c r="AA79" s="22">
        <v>0</v>
      </c>
      <c r="AB79" s="22">
        <v>0</v>
      </c>
      <c r="AC79" s="22">
        <v>3499</v>
      </c>
      <c r="AD79" s="22">
        <v>0</v>
      </c>
      <c r="AE79" s="22">
        <v>272701</v>
      </c>
      <c r="AF79" s="22">
        <v>0</v>
      </c>
      <c r="AG79" s="22">
        <v>0</v>
      </c>
      <c r="AH79" s="22">
        <v>215814</v>
      </c>
      <c r="AI79" s="22">
        <v>492014</v>
      </c>
      <c r="AJ79" s="22">
        <v>0</v>
      </c>
      <c r="AK79" s="22">
        <v>0</v>
      </c>
      <c r="AL79" s="22">
        <v>0</v>
      </c>
    </row>
    <row r="80" spans="1:3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2328128</v>
      </c>
      <c r="Q80" s="22">
        <v>0</v>
      </c>
      <c r="R80" s="22">
        <v>0</v>
      </c>
      <c r="S80" s="22">
        <v>113587</v>
      </c>
      <c r="T80" s="22">
        <v>2441715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1200662</v>
      </c>
      <c r="AF80" s="22">
        <v>0</v>
      </c>
      <c r="AG80" s="22">
        <v>0</v>
      </c>
      <c r="AH80" s="22">
        <v>98884</v>
      </c>
      <c r="AI80" s="22">
        <v>1299546</v>
      </c>
      <c r="AJ80" s="22">
        <v>0</v>
      </c>
      <c r="AK80" s="22">
        <v>0</v>
      </c>
      <c r="AL80" s="22">
        <v>0</v>
      </c>
    </row>
    <row r="81" spans="1:3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692758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692758</v>
      </c>
      <c r="N81" s="22">
        <v>121478</v>
      </c>
      <c r="O81" s="22">
        <v>0</v>
      </c>
      <c r="P81" s="22">
        <v>2433851</v>
      </c>
      <c r="Q81" s="22">
        <v>7500</v>
      </c>
      <c r="R81" s="22">
        <v>0</v>
      </c>
      <c r="S81" s="22">
        <v>412026</v>
      </c>
      <c r="T81" s="22">
        <v>3667613</v>
      </c>
      <c r="U81" s="22">
        <v>626392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626392</v>
      </c>
      <c r="AD81" s="22">
        <v>0</v>
      </c>
      <c r="AE81" s="22">
        <v>2059244</v>
      </c>
      <c r="AF81" s="22">
        <v>0</v>
      </c>
      <c r="AG81" s="22">
        <v>0</v>
      </c>
      <c r="AH81" s="22">
        <v>400138</v>
      </c>
      <c r="AI81" s="22">
        <v>3085774</v>
      </c>
      <c r="AJ81" s="22">
        <v>0</v>
      </c>
      <c r="AK81" s="22">
        <v>0</v>
      </c>
      <c r="AL81" s="22">
        <v>0</v>
      </c>
    </row>
    <row r="82" spans="1:3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1097311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1097311</v>
      </c>
      <c r="N82" s="22">
        <v>0</v>
      </c>
      <c r="O82" s="22">
        <v>0</v>
      </c>
      <c r="P82" s="22">
        <v>0</v>
      </c>
      <c r="Q82" s="22">
        <v>11460</v>
      </c>
      <c r="R82" s="22">
        <v>0</v>
      </c>
      <c r="S82" s="22">
        <v>0</v>
      </c>
      <c r="T82" s="22">
        <v>1108771</v>
      </c>
      <c r="U82" s="22">
        <v>368232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368232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368232</v>
      </c>
      <c r="AJ82" s="22">
        <v>0</v>
      </c>
      <c r="AK82" s="22">
        <v>0</v>
      </c>
      <c r="AL82" s="22">
        <v>0</v>
      </c>
    </row>
    <row r="83" spans="1:3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507316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507316</v>
      </c>
      <c r="N83" s="22">
        <v>0</v>
      </c>
      <c r="O83" s="22">
        <v>0</v>
      </c>
      <c r="P83" s="22">
        <v>1443056</v>
      </c>
      <c r="Q83" s="22">
        <v>0</v>
      </c>
      <c r="R83" s="22">
        <v>0</v>
      </c>
      <c r="S83" s="22">
        <v>277378</v>
      </c>
      <c r="T83" s="22">
        <v>2227750</v>
      </c>
      <c r="U83" s="22">
        <v>505664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505664</v>
      </c>
      <c r="AD83" s="22">
        <v>0</v>
      </c>
      <c r="AE83" s="22">
        <v>1060411</v>
      </c>
      <c r="AF83" s="22">
        <v>0</v>
      </c>
      <c r="AG83" s="22">
        <v>0</v>
      </c>
      <c r="AH83" s="22">
        <v>220563</v>
      </c>
      <c r="AI83" s="22">
        <v>1786638</v>
      </c>
      <c r="AJ83" s="22">
        <v>0</v>
      </c>
      <c r="AK83" s="22">
        <v>0</v>
      </c>
      <c r="AL83" s="22">
        <v>0</v>
      </c>
    </row>
    <row r="84" spans="1:3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148544</v>
      </c>
      <c r="Q84" s="22">
        <v>0</v>
      </c>
      <c r="R84" s="22">
        <v>0</v>
      </c>
      <c r="S84" s="22">
        <v>387938</v>
      </c>
      <c r="T84" s="22">
        <v>536482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142408</v>
      </c>
      <c r="AF84" s="22">
        <v>0</v>
      </c>
      <c r="AG84" s="22">
        <v>0</v>
      </c>
      <c r="AH84" s="22">
        <v>387937</v>
      </c>
      <c r="AI84" s="22">
        <v>530345</v>
      </c>
      <c r="AJ84" s="22">
        <v>0</v>
      </c>
      <c r="AK84" s="22">
        <v>0</v>
      </c>
      <c r="AL84" s="22">
        <v>0</v>
      </c>
    </row>
    <row r="85" spans="1:3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114248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114248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58151</v>
      </c>
      <c r="T85" s="22">
        <v>172399</v>
      </c>
      <c r="U85" s="22">
        <v>20311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20311</v>
      </c>
      <c r="AD85" s="22">
        <v>0</v>
      </c>
      <c r="AE85" s="22">
        <v>0</v>
      </c>
      <c r="AF85" s="22">
        <v>0</v>
      </c>
      <c r="AG85" s="22">
        <v>0</v>
      </c>
      <c r="AH85" s="22">
        <v>52336</v>
      </c>
      <c r="AI85" s="22">
        <v>72647</v>
      </c>
      <c r="AJ85" s="22">
        <v>0</v>
      </c>
      <c r="AK85" s="22">
        <v>0</v>
      </c>
      <c r="AL85" s="22">
        <v>0</v>
      </c>
    </row>
    <row r="86" spans="1:3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518479</v>
      </c>
      <c r="O86" s="22">
        <v>0</v>
      </c>
      <c r="P86" s="22">
        <v>1059451</v>
      </c>
      <c r="Q86" s="22">
        <v>4</v>
      </c>
      <c r="R86" s="22">
        <v>0</v>
      </c>
      <c r="S86" s="22">
        <v>321722</v>
      </c>
      <c r="T86" s="22">
        <v>1899656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847421</v>
      </c>
      <c r="AF86" s="22">
        <v>0</v>
      </c>
      <c r="AG86" s="22">
        <v>0</v>
      </c>
      <c r="AH86" s="22">
        <v>233983</v>
      </c>
      <c r="AI86" s="22">
        <v>1081404</v>
      </c>
      <c r="AJ86" s="22">
        <v>0</v>
      </c>
      <c r="AK86" s="22">
        <v>0</v>
      </c>
      <c r="AL86" s="22">
        <v>0</v>
      </c>
    </row>
    <row r="87" spans="1:3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356123</v>
      </c>
      <c r="O87" s="22">
        <v>0</v>
      </c>
      <c r="P87" s="22">
        <v>348612</v>
      </c>
      <c r="Q87" s="22">
        <v>0</v>
      </c>
      <c r="R87" s="22">
        <v>0</v>
      </c>
      <c r="S87" s="22">
        <v>1172054</v>
      </c>
      <c r="T87" s="22">
        <v>1876789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324471</v>
      </c>
      <c r="AF87" s="22">
        <v>0</v>
      </c>
      <c r="AG87" s="22">
        <v>0</v>
      </c>
      <c r="AH87" s="22">
        <v>1172054</v>
      </c>
      <c r="AI87" s="22">
        <v>1496525</v>
      </c>
      <c r="AJ87" s="22">
        <v>0</v>
      </c>
      <c r="AK87" s="22">
        <v>0</v>
      </c>
      <c r="AL87" s="22">
        <v>0</v>
      </c>
    </row>
    <row r="88" spans="1:3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225292</v>
      </c>
      <c r="O88" s="22">
        <v>181172</v>
      </c>
      <c r="P88" s="22">
        <v>763799</v>
      </c>
      <c r="Q88" s="22">
        <v>2059</v>
      </c>
      <c r="R88" s="22">
        <v>0</v>
      </c>
      <c r="S88" s="22">
        <v>200046</v>
      </c>
      <c r="T88" s="22">
        <v>1372368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155806</v>
      </c>
      <c r="AE88" s="22">
        <v>676625</v>
      </c>
      <c r="AF88" s="22">
        <v>0</v>
      </c>
      <c r="AG88" s="22">
        <v>0</v>
      </c>
      <c r="AH88" s="22">
        <v>143601</v>
      </c>
      <c r="AI88" s="22">
        <v>976032</v>
      </c>
      <c r="AJ88" s="22">
        <v>0</v>
      </c>
      <c r="AK88" s="22">
        <v>0</v>
      </c>
      <c r="AL88" s="22">
        <v>0</v>
      </c>
    </row>
    <row r="89" spans="1:3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428568</v>
      </c>
      <c r="Q89" s="22">
        <v>0</v>
      </c>
      <c r="R89" s="22">
        <v>0</v>
      </c>
      <c r="S89" s="22">
        <v>78163</v>
      </c>
      <c r="T89" s="22">
        <v>506731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355132</v>
      </c>
      <c r="AF89" s="22">
        <v>0</v>
      </c>
      <c r="AG89" s="22">
        <v>0</v>
      </c>
      <c r="AH89" s="22">
        <v>42674</v>
      </c>
      <c r="AI89" s="22">
        <v>397806</v>
      </c>
      <c r="AJ89" s="22">
        <v>0</v>
      </c>
      <c r="AK89" s="22">
        <v>0</v>
      </c>
      <c r="AL89" s="22">
        <v>0</v>
      </c>
    </row>
    <row r="90" spans="1:3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</row>
    <row r="91" spans="1:3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24349</v>
      </c>
      <c r="T91" s="22">
        <v>24349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24349</v>
      </c>
      <c r="AI91" s="22">
        <v>24349</v>
      </c>
      <c r="AJ91" s="22">
        <v>0</v>
      </c>
      <c r="AK91" s="22">
        <v>0</v>
      </c>
      <c r="AL91" s="22">
        <v>0</v>
      </c>
    </row>
    <row r="92" spans="1:3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921988</v>
      </c>
      <c r="F92" s="22">
        <v>0</v>
      </c>
      <c r="G92" s="22">
        <v>134050</v>
      </c>
      <c r="H92" s="22">
        <v>47776</v>
      </c>
      <c r="I92" s="22">
        <v>96170</v>
      </c>
      <c r="J92" s="22">
        <v>0</v>
      </c>
      <c r="K92" s="22">
        <v>0</v>
      </c>
      <c r="L92" s="22">
        <v>0</v>
      </c>
      <c r="M92" s="22">
        <v>1199984</v>
      </c>
      <c r="N92" s="22">
        <v>72765</v>
      </c>
      <c r="O92" s="22">
        <v>244291</v>
      </c>
      <c r="P92" s="22">
        <v>325650</v>
      </c>
      <c r="Q92" s="22">
        <v>0</v>
      </c>
      <c r="R92" s="22">
        <v>72542</v>
      </c>
      <c r="S92" s="22">
        <v>0</v>
      </c>
      <c r="T92" s="22">
        <v>1915232</v>
      </c>
      <c r="U92" s="22">
        <v>910727</v>
      </c>
      <c r="V92" s="22">
        <v>0</v>
      </c>
      <c r="W92" s="22">
        <v>120096</v>
      </c>
      <c r="X92" s="22">
        <v>38759</v>
      </c>
      <c r="Y92" s="22">
        <v>58592</v>
      </c>
      <c r="Z92" s="22">
        <v>0</v>
      </c>
      <c r="AA92" s="22">
        <v>0</v>
      </c>
      <c r="AB92" s="22">
        <v>0</v>
      </c>
      <c r="AC92" s="22">
        <v>1128174</v>
      </c>
      <c r="AD92" s="22">
        <v>207396</v>
      </c>
      <c r="AE92" s="22">
        <v>202489</v>
      </c>
      <c r="AF92" s="22">
        <v>0</v>
      </c>
      <c r="AG92" s="22">
        <v>59699</v>
      </c>
      <c r="AH92" s="22">
        <v>0</v>
      </c>
      <c r="AI92" s="22">
        <v>1597758</v>
      </c>
      <c r="AJ92" s="22">
        <v>0</v>
      </c>
      <c r="AK92" s="22">
        <v>0</v>
      </c>
      <c r="AL92" s="22">
        <v>0</v>
      </c>
    </row>
    <row r="93" spans="1:3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187400</v>
      </c>
      <c r="Q93" s="22">
        <v>0</v>
      </c>
      <c r="R93" s="22">
        <v>0</v>
      </c>
      <c r="S93" s="22">
        <v>23075</v>
      </c>
      <c r="T93" s="22">
        <v>210475</v>
      </c>
      <c r="U93" s="22">
        <v>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93441</v>
      </c>
      <c r="AF93" s="22">
        <v>0</v>
      </c>
      <c r="AG93" s="22">
        <v>0</v>
      </c>
      <c r="AH93" s="22">
        <v>22075</v>
      </c>
      <c r="AI93" s="22">
        <v>115516</v>
      </c>
      <c r="AJ93" s="22">
        <v>0</v>
      </c>
      <c r="AK93" s="22">
        <v>0</v>
      </c>
      <c r="AL93" s="22">
        <v>0</v>
      </c>
    </row>
    <row r="94" spans="1:3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29710</v>
      </c>
      <c r="Q94" s="22">
        <v>1</v>
      </c>
      <c r="R94" s="22">
        <v>0</v>
      </c>
      <c r="S94" s="22">
        <v>0</v>
      </c>
      <c r="T94" s="22">
        <v>29711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22814</v>
      </c>
      <c r="AF94" s="22">
        <v>0</v>
      </c>
      <c r="AG94" s="22">
        <v>0</v>
      </c>
      <c r="AH94" s="22">
        <v>0</v>
      </c>
      <c r="AI94" s="22">
        <v>22814</v>
      </c>
      <c r="AJ94" s="22">
        <v>0</v>
      </c>
      <c r="AK94" s="22">
        <v>0</v>
      </c>
      <c r="AL94" s="22">
        <v>0</v>
      </c>
    </row>
    <row r="95" spans="1:3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-6786529</v>
      </c>
      <c r="I95" s="22">
        <v>0</v>
      </c>
      <c r="J95" s="22">
        <v>0</v>
      </c>
      <c r="K95" s="22">
        <v>0</v>
      </c>
      <c r="L95" s="22">
        <v>0</v>
      </c>
      <c r="M95" s="22">
        <v>-6786529</v>
      </c>
      <c r="N95" s="22">
        <v>6793693</v>
      </c>
      <c r="O95" s="22">
        <v>0</v>
      </c>
      <c r="P95" s="22">
        <v>-7164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</row>
    <row r="96" spans="1:3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107600</v>
      </c>
      <c r="T96" s="22">
        <v>107600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107600</v>
      </c>
      <c r="AI96" s="22">
        <v>107600</v>
      </c>
      <c r="AJ96" s="22">
        <v>0</v>
      </c>
      <c r="AK96" s="22">
        <v>0</v>
      </c>
      <c r="AL96" s="22">
        <v>0</v>
      </c>
    </row>
    <row r="97" spans="1:3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</row>
    <row r="98" spans="1:3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900958</v>
      </c>
      <c r="O98" s="22">
        <v>0</v>
      </c>
      <c r="P98" s="22">
        <v>505804</v>
      </c>
      <c r="Q98" s="22">
        <v>0</v>
      </c>
      <c r="R98" s="22">
        <v>0</v>
      </c>
      <c r="S98" s="22">
        <v>129449</v>
      </c>
      <c r="T98" s="22">
        <v>1536211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463080</v>
      </c>
      <c r="AF98" s="22">
        <v>0</v>
      </c>
      <c r="AG98" s="22">
        <v>0</v>
      </c>
      <c r="AH98" s="22">
        <v>129449</v>
      </c>
      <c r="AI98" s="22">
        <v>592529</v>
      </c>
      <c r="AJ98" s="22">
        <v>0</v>
      </c>
      <c r="AK98" s="22">
        <v>0</v>
      </c>
      <c r="AL98" s="22">
        <v>0</v>
      </c>
    </row>
    <row r="99" spans="1:3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</row>
    <row r="100" spans="1:3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145602</v>
      </c>
      <c r="F100" s="22">
        <v>0</v>
      </c>
      <c r="G100" s="22">
        <v>42221</v>
      </c>
      <c r="H100" s="22">
        <v>84610</v>
      </c>
      <c r="I100" s="22">
        <v>4717</v>
      </c>
      <c r="J100" s="22">
        <v>0</v>
      </c>
      <c r="K100" s="22">
        <v>0</v>
      </c>
      <c r="L100" s="22">
        <v>0</v>
      </c>
      <c r="M100" s="22">
        <v>277150</v>
      </c>
      <c r="N100" s="22">
        <v>0</v>
      </c>
      <c r="O100" s="22">
        <v>0</v>
      </c>
      <c r="P100" s="22">
        <v>0</v>
      </c>
      <c r="Q100" s="22">
        <v>0</v>
      </c>
      <c r="R100" s="22">
        <v>50163</v>
      </c>
      <c r="S100" s="22">
        <v>261660</v>
      </c>
      <c r="T100" s="22">
        <v>588973</v>
      </c>
      <c r="U100" s="22">
        <v>141243</v>
      </c>
      <c r="V100" s="22">
        <v>0</v>
      </c>
      <c r="W100" s="22">
        <v>27826</v>
      </c>
      <c r="X100" s="22">
        <v>55477</v>
      </c>
      <c r="Y100" s="22">
        <v>3565</v>
      </c>
      <c r="Z100" s="22">
        <v>0</v>
      </c>
      <c r="AA100" s="22">
        <v>0</v>
      </c>
      <c r="AB100" s="22">
        <v>0</v>
      </c>
      <c r="AC100" s="22">
        <v>228111</v>
      </c>
      <c r="AD100" s="22">
        <v>0</v>
      </c>
      <c r="AE100" s="22">
        <v>0</v>
      </c>
      <c r="AF100" s="22">
        <v>0</v>
      </c>
      <c r="AG100" s="22">
        <v>50163</v>
      </c>
      <c r="AH100" s="22">
        <v>236660</v>
      </c>
      <c r="AI100" s="22">
        <v>514934</v>
      </c>
      <c r="AJ100" s="22">
        <v>0</v>
      </c>
      <c r="AK100" s="22">
        <v>0</v>
      </c>
      <c r="AL100" s="22">
        <v>0</v>
      </c>
    </row>
    <row r="101" spans="1:3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64400</v>
      </c>
      <c r="Q101" s="22">
        <v>0</v>
      </c>
      <c r="R101" s="22">
        <v>0</v>
      </c>
      <c r="S101" s="22">
        <v>17197</v>
      </c>
      <c r="T101" s="22">
        <v>81597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3220</v>
      </c>
      <c r="AF101" s="22">
        <v>0</v>
      </c>
      <c r="AG101" s="22">
        <v>0</v>
      </c>
      <c r="AH101" s="22">
        <v>17197</v>
      </c>
      <c r="AI101" s="22">
        <v>20417</v>
      </c>
      <c r="AJ101" s="22">
        <v>0</v>
      </c>
      <c r="AK101" s="22">
        <v>0</v>
      </c>
      <c r="AL101" s="22">
        <v>0</v>
      </c>
    </row>
    <row r="102" spans="1:3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</row>
    <row r="103" spans="1:3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103000</v>
      </c>
      <c r="Q103" s="22">
        <v>0</v>
      </c>
      <c r="R103" s="22">
        <v>71349</v>
      </c>
      <c r="S103" s="22">
        <v>0</v>
      </c>
      <c r="T103" s="22">
        <v>174349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44633</v>
      </c>
      <c r="AF103" s="22">
        <v>0</v>
      </c>
      <c r="AG103" s="22">
        <v>71349</v>
      </c>
      <c r="AH103" s="22">
        <v>0</v>
      </c>
      <c r="AI103" s="22">
        <v>115982</v>
      </c>
      <c r="AJ103" s="22">
        <v>0</v>
      </c>
      <c r="AK103" s="22">
        <v>0</v>
      </c>
      <c r="AL103" s="22">
        <v>0</v>
      </c>
    </row>
    <row r="104" spans="1:3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224757</v>
      </c>
      <c r="T104" s="22">
        <v>224757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224757</v>
      </c>
      <c r="AI104" s="22">
        <v>224757</v>
      </c>
      <c r="AJ104" s="22">
        <v>0</v>
      </c>
      <c r="AK104" s="22">
        <v>0</v>
      </c>
      <c r="AL104" s="22">
        <v>0</v>
      </c>
    </row>
    <row r="105" spans="1:3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</row>
    <row r="106" spans="1:3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48068</v>
      </c>
      <c r="F106" s="22">
        <v>0</v>
      </c>
      <c r="G106" s="22">
        <v>28437</v>
      </c>
      <c r="H106" s="22">
        <v>124576</v>
      </c>
      <c r="I106" s="22">
        <v>3267</v>
      </c>
      <c r="J106" s="22">
        <v>0</v>
      </c>
      <c r="K106" s="22">
        <v>0</v>
      </c>
      <c r="L106" s="22">
        <v>0</v>
      </c>
      <c r="M106" s="22">
        <v>204348</v>
      </c>
      <c r="N106" s="22">
        <v>184957</v>
      </c>
      <c r="O106" s="22">
        <v>0</v>
      </c>
      <c r="P106" s="22">
        <v>677370</v>
      </c>
      <c r="Q106" s="22">
        <v>88554</v>
      </c>
      <c r="R106" s="22">
        <v>638775</v>
      </c>
      <c r="S106" s="22">
        <v>0</v>
      </c>
      <c r="T106" s="22">
        <v>1794004</v>
      </c>
      <c r="U106" s="22">
        <v>31545</v>
      </c>
      <c r="V106" s="22">
        <v>0</v>
      </c>
      <c r="W106" s="22">
        <v>19500</v>
      </c>
      <c r="X106" s="22">
        <v>124575</v>
      </c>
      <c r="Y106" s="22">
        <v>1002</v>
      </c>
      <c r="Z106" s="22">
        <v>0</v>
      </c>
      <c r="AA106" s="22">
        <v>0</v>
      </c>
      <c r="AB106" s="22">
        <v>0</v>
      </c>
      <c r="AC106" s="22">
        <v>176622</v>
      </c>
      <c r="AD106" s="22">
        <v>0</v>
      </c>
      <c r="AE106" s="22">
        <v>616978</v>
      </c>
      <c r="AF106" s="22">
        <v>0</v>
      </c>
      <c r="AG106" s="22">
        <v>88438</v>
      </c>
      <c r="AH106" s="22">
        <v>638775</v>
      </c>
      <c r="AI106" s="22">
        <v>1520813</v>
      </c>
      <c r="AJ106" s="22">
        <v>0</v>
      </c>
      <c r="AK106" s="22">
        <v>0</v>
      </c>
      <c r="AL106" s="22">
        <v>0</v>
      </c>
    </row>
    <row r="107" spans="1:3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267951</v>
      </c>
      <c r="F107" s="22">
        <v>0</v>
      </c>
      <c r="G107" s="22">
        <v>0</v>
      </c>
      <c r="H107" s="22">
        <v>39672</v>
      </c>
      <c r="I107" s="22">
        <v>0</v>
      </c>
      <c r="J107" s="22">
        <v>0</v>
      </c>
      <c r="K107" s="22">
        <v>0</v>
      </c>
      <c r="L107" s="22">
        <v>0</v>
      </c>
      <c r="M107" s="22">
        <v>307623</v>
      </c>
      <c r="N107" s="22">
        <v>0</v>
      </c>
      <c r="O107" s="22">
        <v>10000</v>
      </c>
      <c r="P107" s="22">
        <v>110375</v>
      </c>
      <c r="Q107" s="22">
        <v>0</v>
      </c>
      <c r="R107" s="22">
        <v>0</v>
      </c>
      <c r="S107" s="22">
        <v>0</v>
      </c>
      <c r="T107" s="22">
        <v>427998</v>
      </c>
      <c r="U107" s="22">
        <v>263867</v>
      </c>
      <c r="V107" s="22">
        <v>0</v>
      </c>
      <c r="W107" s="22">
        <v>0</v>
      </c>
      <c r="X107" s="22">
        <v>37373</v>
      </c>
      <c r="Y107" s="22">
        <v>0</v>
      </c>
      <c r="Z107" s="22">
        <v>0</v>
      </c>
      <c r="AA107" s="22">
        <v>0</v>
      </c>
      <c r="AB107" s="22">
        <v>0</v>
      </c>
      <c r="AC107" s="22">
        <v>301240</v>
      </c>
      <c r="AD107" s="22">
        <v>10000</v>
      </c>
      <c r="AE107" s="22">
        <v>108253</v>
      </c>
      <c r="AF107" s="22">
        <v>0</v>
      </c>
      <c r="AG107" s="22">
        <v>0</v>
      </c>
      <c r="AH107" s="22">
        <v>0</v>
      </c>
      <c r="AI107" s="22">
        <v>419493</v>
      </c>
      <c r="AJ107" s="22">
        <v>0</v>
      </c>
      <c r="AK107" s="22">
        <v>0</v>
      </c>
      <c r="AL107" s="22">
        <v>0</v>
      </c>
    </row>
    <row r="108" spans="1:3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2206815</v>
      </c>
      <c r="O108" s="22">
        <v>0</v>
      </c>
      <c r="P108" s="22">
        <v>38417</v>
      </c>
      <c r="Q108" s="22">
        <v>0</v>
      </c>
      <c r="R108" s="22">
        <v>0</v>
      </c>
      <c r="S108" s="22">
        <v>0</v>
      </c>
      <c r="T108" s="22">
        <v>2245232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35942</v>
      </c>
      <c r="AF108" s="22">
        <v>0</v>
      </c>
      <c r="AG108" s="22">
        <v>0</v>
      </c>
      <c r="AH108" s="22">
        <v>0</v>
      </c>
      <c r="AI108" s="22">
        <v>35942</v>
      </c>
      <c r="AJ108" s="22">
        <v>0</v>
      </c>
      <c r="AK108" s="22">
        <v>0</v>
      </c>
      <c r="AL108" s="22">
        <v>0</v>
      </c>
    </row>
    <row r="109" spans="1:3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31000</v>
      </c>
      <c r="T109" s="22">
        <v>31000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31000</v>
      </c>
      <c r="AI109" s="22">
        <v>31000</v>
      </c>
      <c r="AJ109" s="22">
        <v>0</v>
      </c>
      <c r="AK109" s="22">
        <v>0</v>
      </c>
      <c r="AL109" s="22">
        <v>0</v>
      </c>
    </row>
    <row r="110" spans="1:3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116426</v>
      </c>
      <c r="F110" s="22">
        <v>0</v>
      </c>
      <c r="G110" s="22">
        <v>26516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142942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152708</v>
      </c>
      <c r="T110" s="22">
        <v>295650</v>
      </c>
      <c r="U110" s="22">
        <v>115666</v>
      </c>
      <c r="V110" s="22">
        <v>0</v>
      </c>
      <c r="W110" s="22">
        <v>25129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140795</v>
      </c>
      <c r="AD110" s="22">
        <v>0</v>
      </c>
      <c r="AE110" s="22">
        <v>0</v>
      </c>
      <c r="AF110" s="22">
        <v>0</v>
      </c>
      <c r="AG110" s="22">
        <v>0</v>
      </c>
      <c r="AH110" s="22">
        <v>150318</v>
      </c>
      <c r="AI110" s="22">
        <v>291113</v>
      </c>
      <c r="AJ110" s="22">
        <v>0</v>
      </c>
      <c r="AK110" s="22">
        <v>0</v>
      </c>
      <c r="AL110" s="22">
        <v>0</v>
      </c>
    </row>
    <row r="111" spans="1:3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44743</v>
      </c>
      <c r="F111" s="22">
        <v>0</v>
      </c>
      <c r="G111" s="22">
        <v>3587</v>
      </c>
      <c r="H111" s="22">
        <v>449827</v>
      </c>
      <c r="I111" s="22">
        <v>0</v>
      </c>
      <c r="J111" s="22">
        <v>0</v>
      </c>
      <c r="K111" s="22">
        <v>0</v>
      </c>
      <c r="L111" s="22">
        <v>0</v>
      </c>
      <c r="M111" s="22">
        <v>498157</v>
      </c>
      <c r="N111" s="22">
        <v>12735640</v>
      </c>
      <c r="O111" s="22">
        <v>0</v>
      </c>
      <c r="P111" s="22">
        <v>0</v>
      </c>
      <c r="Q111" s="22">
        <v>0</v>
      </c>
      <c r="R111" s="22">
        <v>0</v>
      </c>
      <c r="S111" s="22">
        <v>299664</v>
      </c>
      <c r="T111" s="22">
        <v>13533461</v>
      </c>
      <c r="U111" s="22">
        <v>43090</v>
      </c>
      <c r="V111" s="22">
        <v>0</v>
      </c>
      <c r="W111" s="22">
        <v>1746</v>
      </c>
      <c r="X111" s="22">
        <v>354681</v>
      </c>
      <c r="Y111" s="22">
        <v>0</v>
      </c>
      <c r="Z111" s="22">
        <v>0</v>
      </c>
      <c r="AA111" s="22">
        <v>0</v>
      </c>
      <c r="AB111" s="22">
        <v>0</v>
      </c>
      <c r="AC111" s="22">
        <v>399517</v>
      </c>
      <c r="AD111" s="22">
        <v>0</v>
      </c>
      <c r="AE111" s="22">
        <v>0</v>
      </c>
      <c r="AF111" s="22">
        <v>0</v>
      </c>
      <c r="AG111" s="22">
        <v>0</v>
      </c>
      <c r="AH111" s="22">
        <v>297816</v>
      </c>
      <c r="AI111" s="22">
        <v>697333</v>
      </c>
      <c r="AJ111" s="22">
        <v>0</v>
      </c>
      <c r="AK111" s="22">
        <v>0</v>
      </c>
      <c r="AL111" s="22">
        <v>0</v>
      </c>
    </row>
    <row r="112" spans="1:3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12150</v>
      </c>
      <c r="Q112" s="22">
        <v>0</v>
      </c>
      <c r="R112" s="22">
        <v>0</v>
      </c>
      <c r="S112" s="22">
        <v>20928</v>
      </c>
      <c r="T112" s="22">
        <v>33078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6075</v>
      </c>
      <c r="AF112" s="22">
        <v>0</v>
      </c>
      <c r="AG112" s="22">
        <v>0</v>
      </c>
      <c r="AH112" s="22">
        <v>12559</v>
      </c>
      <c r="AI112" s="22">
        <v>18634</v>
      </c>
      <c r="AJ112" s="22">
        <v>0</v>
      </c>
      <c r="AK112" s="22">
        <v>0</v>
      </c>
      <c r="AL112" s="22">
        <v>0</v>
      </c>
    </row>
    <row r="113" spans="1:3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126100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126100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62265</v>
      </c>
      <c r="T113" s="22">
        <v>188365</v>
      </c>
      <c r="U113" s="22">
        <v>29034</v>
      </c>
      <c r="V113" s="22">
        <v>0</v>
      </c>
      <c r="W113" s="22">
        <v>12594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41628</v>
      </c>
      <c r="AD113" s="22">
        <v>0</v>
      </c>
      <c r="AE113" s="22">
        <v>0</v>
      </c>
      <c r="AF113" s="22">
        <v>0</v>
      </c>
      <c r="AG113" s="22">
        <v>0</v>
      </c>
      <c r="AH113" s="22">
        <v>62265</v>
      </c>
      <c r="AI113" s="22">
        <v>103893</v>
      </c>
      <c r="AJ113" s="22">
        <v>0</v>
      </c>
      <c r="AK113" s="22">
        <v>0</v>
      </c>
      <c r="AL113" s="22">
        <v>0</v>
      </c>
    </row>
    <row r="114" spans="1:3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83800</v>
      </c>
      <c r="Q114" s="22">
        <v>0</v>
      </c>
      <c r="R114" s="22">
        <v>0</v>
      </c>
      <c r="S114" s="22">
        <v>50485</v>
      </c>
      <c r="T114" s="22">
        <v>134285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8935</v>
      </c>
      <c r="AF114" s="22">
        <v>0</v>
      </c>
      <c r="AG114" s="22">
        <v>0</v>
      </c>
      <c r="AH114" s="22">
        <v>32127</v>
      </c>
      <c r="AI114" s="22">
        <v>41062</v>
      </c>
      <c r="AJ114" s="22">
        <v>0</v>
      </c>
      <c r="AK114" s="22">
        <v>0</v>
      </c>
      <c r="AL114" s="22">
        <v>0</v>
      </c>
    </row>
    <row r="115" spans="1:3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174154</v>
      </c>
      <c r="H115" s="22">
        <v>298889</v>
      </c>
      <c r="I115" s="22">
        <v>0</v>
      </c>
      <c r="J115" s="22">
        <v>0</v>
      </c>
      <c r="K115" s="22">
        <v>0</v>
      </c>
      <c r="L115" s="22">
        <v>0</v>
      </c>
      <c r="M115" s="22">
        <v>473043</v>
      </c>
      <c r="N115" s="22">
        <v>57749</v>
      </c>
      <c r="O115" s="22">
        <v>0</v>
      </c>
      <c r="P115" s="22">
        <v>0</v>
      </c>
      <c r="Q115" s="22">
        <v>0</v>
      </c>
      <c r="R115" s="22">
        <v>10400</v>
      </c>
      <c r="S115" s="22">
        <v>34396</v>
      </c>
      <c r="T115" s="22">
        <v>575588</v>
      </c>
      <c r="U115" s="22">
        <v>0</v>
      </c>
      <c r="V115" s="22">
        <v>0</v>
      </c>
      <c r="W115" s="22">
        <v>172586</v>
      </c>
      <c r="X115" s="22">
        <v>162728</v>
      </c>
      <c r="Y115" s="22">
        <v>0</v>
      </c>
      <c r="Z115" s="22">
        <v>0</v>
      </c>
      <c r="AA115" s="22">
        <v>0</v>
      </c>
      <c r="AB115" s="22">
        <v>0</v>
      </c>
      <c r="AC115" s="22">
        <v>335314</v>
      </c>
      <c r="AD115" s="22">
        <v>0</v>
      </c>
      <c r="AE115" s="22">
        <v>0</v>
      </c>
      <c r="AF115" s="22">
        <v>0</v>
      </c>
      <c r="AG115" s="22">
        <v>10400</v>
      </c>
      <c r="AH115" s="22">
        <v>34395</v>
      </c>
      <c r="AI115" s="22">
        <v>380109</v>
      </c>
      <c r="AJ115" s="22">
        <v>0</v>
      </c>
      <c r="AK115" s="22">
        <v>0</v>
      </c>
      <c r="AL115" s="22">
        <v>0</v>
      </c>
    </row>
    <row r="116" spans="1:3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141606</v>
      </c>
      <c r="Q116" s="22">
        <v>0</v>
      </c>
      <c r="R116" s="22">
        <v>0</v>
      </c>
      <c r="S116" s="22">
        <v>0</v>
      </c>
      <c r="T116" s="22">
        <v>141606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41182</v>
      </c>
      <c r="AF116" s="22">
        <v>0</v>
      </c>
      <c r="AG116" s="22">
        <v>0</v>
      </c>
      <c r="AH116" s="22">
        <v>0</v>
      </c>
      <c r="AI116" s="22">
        <v>41182</v>
      </c>
      <c r="AJ116" s="22">
        <v>0</v>
      </c>
      <c r="AK116" s="22">
        <v>0</v>
      </c>
      <c r="AL116" s="22">
        <v>0</v>
      </c>
    </row>
    <row r="117" spans="1:3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2267178</v>
      </c>
      <c r="O117" s="22">
        <v>0</v>
      </c>
      <c r="P117" s="22">
        <v>0</v>
      </c>
      <c r="Q117" s="22">
        <v>1199706</v>
      </c>
      <c r="R117" s="22">
        <v>143985</v>
      </c>
      <c r="S117" s="22">
        <v>0</v>
      </c>
      <c r="T117" s="22">
        <v>3610869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121573</v>
      </c>
      <c r="AH117" s="22">
        <v>0</v>
      </c>
      <c r="AI117" s="22">
        <v>121573</v>
      </c>
      <c r="AJ117" s="22">
        <v>0</v>
      </c>
      <c r="AK117" s="22">
        <v>0</v>
      </c>
      <c r="AL117" s="22">
        <v>0</v>
      </c>
    </row>
    <row r="118" spans="1:3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54062</v>
      </c>
      <c r="P118" s="22">
        <v>0</v>
      </c>
      <c r="Q118" s="22">
        <v>0</v>
      </c>
      <c r="R118" s="22">
        <v>0</v>
      </c>
      <c r="S118" s="22">
        <v>57182</v>
      </c>
      <c r="T118" s="22">
        <v>111244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7392</v>
      </c>
      <c r="AE118" s="22">
        <v>0</v>
      </c>
      <c r="AF118" s="22">
        <v>0</v>
      </c>
      <c r="AG118" s="22">
        <v>0</v>
      </c>
      <c r="AH118" s="22">
        <v>57182</v>
      </c>
      <c r="AI118" s="22">
        <v>64574</v>
      </c>
      <c r="AJ118" s="22">
        <v>0</v>
      </c>
      <c r="AK118" s="22">
        <v>0</v>
      </c>
      <c r="AL118" s="22">
        <v>0</v>
      </c>
    </row>
    <row r="119" spans="1:3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3258715</v>
      </c>
      <c r="F119" s="22">
        <v>0</v>
      </c>
      <c r="G119" s="22">
        <v>262207</v>
      </c>
      <c r="H119" s="22">
        <v>0</v>
      </c>
      <c r="I119" s="22">
        <v>-183136</v>
      </c>
      <c r="J119" s="22">
        <v>0</v>
      </c>
      <c r="K119" s="22">
        <v>0</v>
      </c>
      <c r="L119" s="22">
        <v>0</v>
      </c>
      <c r="M119" s="22">
        <v>3337786</v>
      </c>
      <c r="N119" s="22">
        <v>0</v>
      </c>
      <c r="O119" s="22">
        <v>1315290</v>
      </c>
      <c r="P119" s="22">
        <v>-1279789</v>
      </c>
      <c r="Q119" s="22">
        <v>0</v>
      </c>
      <c r="R119" s="22">
        <v>0</v>
      </c>
      <c r="S119" s="22">
        <v>0</v>
      </c>
      <c r="T119" s="22">
        <v>3373287</v>
      </c>
      <c r="U119" s="22">
        <v>3258712</v>
      </c>
      <c r="V119" s="22">
        <v>0</v>
      </c>
      <c r="W119" s="22">
        <v>0</v>
      </c>
      <c r="X119" s="22">
        <v>0</v>
      </c>
      <c r="Y119" s="22">
        <v>79079</v>
      </c>
      <c r="Z119" s="22">
        <v>0</v>
      </c>
      <c r="AA119" s="22">
        <v>0</v>
      </c>
      <c r="AB119" s="22">
        <v>0</v>
      </c>
      <c r="AC119" s="22">
        <v>3337791</v>
      </c>
      <c r="AD119" s="22">
        <v>0</v>
      </c>
      <c r="AE119" s="22">
        <v>35501</v>
      </c>
      <c r="AF119" s="22">
        <v>0</v>
      </c>
      <c r="AG119" s="22">
        <v>0</v>
      </c>
      <c r="AH119" s="22">
        <v>0</v>
      </c>
      <c r="AI119" s="22">
        <v>3373292</v>
      </c>
      <c r="AJ119" s="22">
        <v>0</v>
      </c>
      <c r="AK119" s="22">
        <v>0</v>
      </c>
      <c r="AL119" s="22">
        <v>0</v>
      </c>
    </row>
    <row r="120" spans="1:3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10713</v>
      </c>
      <c r="F120" s="22">
        <v>0</v>
      </c>
      <c r="G120" s="22">
        <v>56924</v>
      </c>
      <c r="H120" s="22">
        <v>0</v>
      </c>
      <c r="I120" s="22">
        <v>56717</v>
      </c>
      <c r="J120" s="22">
        <v>0</v>
      </c>
      <c r="K120" s="22">
        <v>1863</v>
      </c>
      <c r="L120" s="22">
        <v>0</v>
      </c>
      <c r="M120" s="22">
        <v>126217</v>
      </c>
      <c r="N120" s="22">
        <v>511983</v>
      </c>
      <c r="O120" s="22">
        <v>2342990</v>
      </c>
      <c r="P120" s="22">
        <v>525859</v>
      </c>
      <c r="Q120" s="22">
        <v>4972035</v>
      </c>
      <c r="R120" s="22">
        <v>0</v>
      </c>
      <c r="S120" s="22">
        <v>0</v>
      </c>
      <c r="T120" s="22">
        <v>8479084</v>
      </c>
      <c r="U120" s="22">
        <v>50168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50168</v>
      </c>
      <c r="AD120" s="22">
        <v>0</v>
      </c>
      <c r="AE120" s="22">
        <v>219984</v>
      </c>
      <c r="AF120" s="22">
        <v>0</v>
      </c>
      <c r="AG120" s="22">
        <v>0</v>
      </c>
      <c r="AH120" s="22">
        <v>0</v>
      </c>
      <c r="AI120" s="22">
        <v>270152</v>
      </c>
      <c r="AJ120" s="22">
        <v>0</v>
      </c>
      <c r="AK120" s="22">
        <v>0</v>
      </c>
      <c r="AL120" s="22">
        <v>0</v>
      </c>
    </row>
    <row r="121" spans="1:3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18949</v>
      </c>
      <c r="Q121" s="22">
        <v>0</v>
      </c>
      <c r="R121" s="22">
        <v>0</v>
      </c>
      <c r="S121" s="22">
        <v>0</v>
      </c>
      <c r="T121" s="22">
        <v>18949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18949</v>
      </c>
      <c r="AF121" s="22">
        <v>0</v>
      </c>
      <c r="AG121" s="22">
        <v>0</v>
      </c>
      <c r="AH121" s="22">
        <v>0</v>
      </c>
      <c r="AI121" s="22">
        <v>18949</v>
      </c>
      <c r="AJ121" s="22">
        <v>0</v>
      </c>
      <c r="AK121" s="22">
        <v>0</v>
      </c>
      <c r="AL121" s="22">
        <v>0</v>
      </c>
    </row>
    <row r="122" spans="1:3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160146</v>
      </c>
      <c r="F122" s="22">
        <v>0</v>
      </c>
      <c r="G122" s="22">
        <v>2814</v>
      </c>
      <c r="H122" s="22">
        <v>7940</v>
      </c>
      <c r="I122" s="22">
        <v>0</v>
      </c>
      <c r="J122" s="22">
        <v>0</v>
      </c>
      <c r="K122" s="22">
        <v>0</v>
      </c>
      <c r="L122" s="22">
        <v>0</v>
      </c>
      <c r="M122" s="22">
        <v>170900</v>
      </c>
      <c r="N122" s="22">
        <v>0</v>
      </c>
      <c r="O122" s="22">
        <v>42532</v>
      </c>
      <c r="P122" s="22">
        <v>388347</v>
      </c>
      <c r="Q122" s="22">
        <v>0</v>
      </c>
      <c r="R122" s="22">
        <v>11869</v>
      </c>
      <c r="S122" s="22">
        <v>43686</v>
      </c>
      <c r="T122" s="22">
        <v>657334</v>
      </c>
      <c r="U122" s="22">
        <v>150255</v>
      </c>
      <c r="V122" s="22">
        <v>0</v>
      </c>
      <c r="W122" s="22">
        <v>1835</v>
      </c>
      <c r="X122" s="22">
        <v>5178</v>
      </c>
      <c r="Y122" s="22">
        <v>0</v>
      </c>
      <c r="Z122" s="22">
        <v>0</v>
      </c>
      <c r="AA122" s="22">
        <v>0</v>
      </c>
      <c r="AB122" s="22">
        <v>0</v>
      </c>
      <c r="AC122" s="22">
        <v>157268</v>
      </c>
      <c r="AD122" s="22">
        <v>0</v>
      </c>
      <c r="AE122" s="22">
        <v>376307</v>
      </c>
      <c r="AF122" s="22">
        <v>0</v>
      </c>
      <c r="AG122" s="22">
        <v>8605</v>
      </c>
      <c r="AH122" s="22">
        <v>41010</v>
      </c>
      <c r="AI122" s="22">
        <v>583190</v>
      </c>
      <c r="AJ122" s="22">
        <v>0</v>
      </c>
      <c r="AK122" s="22">
        <v>0</v>
      </c>
      <c r="AL122" s="22">
        <v>0</v>
      </c>
    </row>
    <row r="123" spans="1:3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</row>
    <row r="124" spans="1:3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74821</v>
      </c>
      <c r="Q124" s="22">
        <v>0</v>
      </c>
      <c r="R124" s="22">
        <v>0</v>
      </c>
      <c r="S124" s="22">
        <v>0</v>
      </c>
      <c r="T124" s="22">
        <v>74821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74821</v>
      </c>
      <c r="AF124" s="22">
        <v>0</v>
      </c>
      <c r="AG124" s="22">
        <v>0</v>
      </c>
      <c r="AH124" s="22">
        <v>0</v>
      </c>
      <c r="AI124" s="22">
        <v>74821</v>
      </c>
      <c r="AJ124" s="22">
        <v>0</v>
      </c>
      <c r="AK124" s="22">
        <v>0</v>
      </c>
      <c r="AL124" s="22">
        <v>0</v>
      </c>
    </row>
    <row r="125" spans="1:3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</row>
    <row r="126" spans="1:3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574699</v>
      </c>
      <c r="F126" s="22">
        <v>0</v>
      </c>
      <c r="G126" s="22">
        <v>75962</v>
      </c>
      <c r="H126" s="22">
        <v>26058</v>
      </c>
      <c r="I126" s="22">
        <v>13029</v>
      </c>
      <c r="J126" s="22">
        <v>0</v>
      </c>
      <c r="K126" s="22">
        <v>0</v>
      </c>
      <c r="L126" s="22">
        <v>0</v>
      </c>
      <c r="M126" s="22">
        <v>689748</v>
      </c>
      <c r="N126" s="22">
        <v>537683</v>
      </c>
      <c r="O126" s="22">
        <v>4933</v>
      </c>
      <c r="P126" s="22">
        <v>41009</v>
      </c>
      <c r="Q126" s="22">
        <v>1</v>
      </c>
      <c r="R126" s="22">
        <v>0</v>
      </c>
      <c r="S126" s="22">
        <v>0</v>
      </c>
      <c r="T126" s="22">
        <v>1273374</v>
      </c>
      <c r="U126" s="22">
        <v>192906</v>
      </c>
      <c r="V126" s="22">
        <v>0</v>
      </c>
      <c r="W126" s="22">
        <v>19429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212335</v>
      </c>
      <c r="AD126" s="22">
        <v>4935</v>
      </c>
      <c r="AE126" s="22">
        <v>26835</v>
      </c>
      <c r="AF126" s="22">
        <v>0</v>
      </c>
      <c r="AG126" s="22">
        <v>0</v>
      </c>
      <c r="AH126" s="22">
        <v>0</v>
      </c>
      <c r="AI126" s="22">
        <v>244105</v>
      </c>
      <c r="AJ126" s="22">
        <v>0</v>
      </c>
      <c r="AK126" s="22">
        <v>0</v>
      </c>
      <c r="AL126" s="22">
        <v>0</v>
      </c>
    </row>
    <row r="127" spans="1:3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773131</v>
      </c>
      <c r="O127" s="22">
        <v>-382886</v>
      </c>
      <c r="P127" s="22">
        <v>-15370</v>
      </c>
      <c r="Q127" s="22">
        <v>696402</v>
      </c>
      <c r="R127" s="22">
        <v>-374875</v>
      </c>
      <c r="S127" s="22">
        <v>60436</v>
      </c>
      <c r="T127" s="22">
        <v>756838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6045</v>
      </c>
      <c r="AI127" s="22">
        <v>6045</v>
      </c>
      <c r="AJ127" s="22">
        <v>0</v>
      </c>
      <c r="AK127" s="22">
        <v>0</v>
      </c>
      <c r="AL127" s="22">
        <v>0</v>
      </c>
    </row>
    <row r="128" spans="1:3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66619</v>
      </c>
      <c r="T128" s="22">
        <v>66619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56891</v>
      </c>
      <c r="AI128" s="22">
        <v>56891</v>
      </c>
      <c r="AJ128" s="22">
        <v>0</v>
      </c>
      <c r="AK128" s="22">
        <v>0</v>
      </c>
      <c r="AL128" s="22">
        <v>0</v>
      </c>
    </row>
    <row r="129" spans="1:3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10241</v>
      </c>
      <c r="S129" s="22">
        <v>0</v>
      </c>
      <c r="T129" s="22">
        <v>10241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8295</v>
      </c>
      <c r="AH129" s="22">
        <v>0</v>
      </c>
      <c r="AI129" s="22">
        <v>8295</v>
      </c>
      <c r="AJ129" s="22">
        <v>0</v>
      </c>
      <c r="AK129" s="22">
        <v>0</v>
      </c>
      <c r="AL129" s="22">
        <v>0</v>
      </c>
    </row>
    <row r="130" spans="1:3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241843</v>
      </c>
      <c r="Q130" s="22">
        <v>0</v>
      </c>
      <c r="R130" s="22">
        <v>0</v>
      </c>
      <c r="S130" s="22">
        <v>398232</v>
      </c>
      <c r="T130" s="22">
        <v>640075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197510</v>
      </c>
      <c r="AF130" s="22">
        <v>0</v>
      </c>
      <c r="AG130" s="22">
        <v>0</v>
      </c>
      <c r="AH130" s="22">
        <v>224177</v>
      </c>
      <c r="AI130" s="22">
        <v>421687</v>
      </c>
      <c r="AJ130" s="22">
        <v>0</v>
      </c>
      <c r="AK130" s="22">
        <v>0</v>
      </c>
      <c r="AL130" s="22">
        <v>0</v>
      </c>
    </row>
    <row r="131" spans="1:3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</row>
    <row r="132" spans="1:3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63292</v>
      </c>
      <c r="F132" s="22">
        <v>0</v>
      </c>
      <c r="G132" s="22">
        <v>66218</v>
      </c>
      <c r="H132" s="22">
        <v>1628233</v>
      </c>
      <c r="I132" s="22">
        <v>43583</v>
      </c>
      <c r="J132" s="22">
        <v>0</v>
      </c>
      <c r="K132" s="22">
        <v>0</v>
      </c>
      <c r="L132" s="22">
        <v>0</v>
      </c>
      <c r="M132" s="22">
        <v>1801326</v>
      </c>
      <c r="N132" s="22">
        <v>3079412</v>
      </c>
      <c r="O132" s="22">
        <v>76981</v>
      </c>
      <c r="P132" s="22">
        <v>171500</v>
      </c>
      <c r="Q132" s="22">
        <v>0</v>
      </c>
      <c r="R132" s="22">
        <v>42354</v>
      </c>
      <c r="S132" s="22">
        <v>23685</v>
      </c>
      <c r="T132" s="22">
        <v>5195258</v>
      </c>
      <c r="U132" s="22">
        <v>62867</v>
      </c>
      <c r="V132" s="22">
        <v>0</v>
      </c>
      <c r="W132" s="22">
        <v>54860</v>
      </c>
      <c r="X132" s="22">
        <v>527329</v>
      </c>
      <c r="Y132" s="22">
        <v>20009</v>
      </c>
      <c r="Z132" s="22">
        <v>0</v>
      </c>
      <c r="AA132" s="22">
        <v>0</v>
      </c>
      <c r="AB132" s="22">
        <v>0</v>
      </c>
      <c r="AC132" s="22">
        <v>665065</v>
      </c>
      <c r="AD132" s="22">
        <v>47217</v>
      </c>
      <c r="AE132" s="22">
        <v>171500</v>
      </c>
      <c r="AF132" s="22">
        <v>0</v>
      </c>
      <c r="AG132" s="22">
        <v>34942</v>
      </c>
      <c r="AH132" s="22">
        <v>23685</v>
      </c>
      <c r="AI132" s="22">
        <v>942409</v>
      </c>
      <c r="AJ132" s="22">
        <v>0</v>
      </c>
      <c r="AK132" s="22">
        <v>0</v>
      </c>
      <c r="AL132" s="22">
        <v>0</v>
      </c>
    </row>
    <row r="133" spans="1:3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31095</v>
      </c>
      <c r="I133" s="22">
        <v>0</v>
      </c>
      <c r="J133" s="22">
        <v>0</v>
      </c>
      <c r="K133" s="22">
        <v>0</v>
      </c>
      <c r="L133" s="22">
        <v>0</v>
      </c>
      <c r="M133" s="22">
        <v>31095</v>
      </c>
      <c r="N133" s="22">
        <v>0</v>
      </c>
      <c r="O133" s="22">
        <v>0</v>
      </c>
      <c r="P133" s="22">
        <v>582434</v>
      </c>
      <c r="Q133" s="22">
        <v>0</v>
      </c>
      <c r="R133" s="22">
        <v>0</v>
      </c>
      <c r="S133" s="22">
        <v>0</v>
      </c>
      <c r="T133" s="22">
        <v>613529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573503</v>
      </c>
      <c r="AF133" s="22">
        <v>0</v>
      </c>
      <c r="AG133" s="22">
        <v>0</v>
      </c>
      <c r="AH133" s="22">
        <v>0</v>
      </c>
      <c r="AI133" s="22">
        <v>573503</v>
      </c>
      <c r="AJ133" s="22">
        <v>0</v>
      </c>
      <c r="AK133" s="22">
        <v>0</v>
      </c>
      <c r="AL133" s="22">
        <v>0</v>
      </c>
    </row>
    <row r="134" spans="1:3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970089</v>
      </c>
      <c r="F134" s="22">
        <v>0</v>
      </c>
      <c r="G134" s="22">
        <v>1062951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2033040</v>
      </c>
      <c r="N134" s="22">
        <v>192972</v>
      </c>
      <c r="O134" s="22">
        <v>0</v>
      </c>
      <c r="P134" s="22">
        <v>39995</v>
      </c>
      <c r="Q134" s="22">
        <v>0</v>
      </c>
      <c r="R134" s="22">
        <v>427277</v>
      </c>
      <c r="S134" s="22">
        <v>728652</v>
      </c>
      <c r="T134" s="22">
        <v>3421936</v>
      </c>
      <c r="U134" s="22">
        <v>292501</v>
      </c>
      <c r="V134" s="22">
        <v>0</v>
      </c>
      <c r="W134" s="22">
        <v>359286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651787</v>
      </c>
      <c r="AD134" s="22">
        <v>0</v>
      </c>
      <c r="AE134" s="22">
        <v>7999</v>
      </c>
      <c r="AF134" s="22">
        <v>0</v>
      </c>
      <c r="AG134" s="22">
        <v>234002</v>
      </c>
      <c r="AH134" s="22">
        <v>720508</v>
      </c>
      <c r="AI134" s="22">
        <v>1614296</v>
      </c>
      <c r="AJ134" s="22">
        <v>0</v>
      </c>
      <c r="AK134" s="22">
        <v>0</v>
      </c>
      <c r="AL134" s="22">
        <v>0</v>
      </c>
    </row>
    <row r="135" spans="1:3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</row>
    <row r="136" spans="1:3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172997</v>
      </c>
      <c r="Q136" s="22">
        <v>0</v>
      </c>
      <c r="R136" s="22">
        <v>0</v>
      </c>
      <c r="S136" s="22">
        <v>272474</v>
      </c>
      <c r="T136" s="22">
        <v>445471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121714</v>
      </c>
      <c r="AF136" s="22">
        <v>0</v>
      </c>
      <c r="AG136" s="22">
        <v>0</v>
      </c>
      <c r="AH136" s="22">
        <v>112139</v>
      </c>
      <c r="AI136" s="22">
        <v>233853</v>
      </c>
      <c r="AJ136" s="22">
        <v>0</v>
      </c>
      <c r="AK136" s="22">
        <v>0</v>
      </c>
      <c r="AL136" s="22">
        <v>0</v>
      </c>
    </row>
    <row r="137" spans="1:3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19700</v>
      </c>
      <c r="T137" s="22">
        <v>19700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19700</v>
      </c>
      <c r="AI137" s="22">
        <v>19700</v>
      </c>
      <c r="AJ137" s="22">
        <v>0</v>
      </c>
      <c r="AK137" s="22">
        <v>0</v>
      </c>
      <c r="AL137" s="22">
        <v>0</v>
      </c>
    </row>
    <row r="138" spans="1:3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42800</v>
      </c>
      <c r="Q138" s="22">
        <v>0</v>
      </c>
      <c r="R138" s="22">
        <v>0</v>
      </c>
      <c r="S138" s="22">
        <v>37803</v>
      </c>
      <c r="T138" s="22">
        <v>80603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42800</v>
      </c>
      <c r="AF138" s="22">
        <v>0</v>
      </c>
      <c r="AG138" s="22">
        <v>0</v>
      </c>
      <c r="AH138" s="22">
        <v>37803</v>
      </c>
      <c r="AI138" s="22">
        <v>80603</v>
      </c>
      <c r="AJ138" s="22">
        <v>0</v>
      </c>
      <c r="AK138" s="22">
        <v>0</v>
      </c>
      <c r="AL138" s="22">
        <v>0</v>
      </c>
    </row>
    <row r="139" spans="1:3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</row>
    <row r="140" spans="1:3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18115</v>
      </c>
      <c r="M140" s="22">
        <v>18115</v>
      </c>
      <c r="N140" s="22">
        <v>0</v>
      </c>
      <c r="O140" s="22">
        <v>0</v>
      </c>
      <c r="P140" s="22">
        <v>64154</v>
      </c>
      <c r="Q140" s="22">
        <v>0</v>
      </c>
      <c r="R140" s="22">
        <v>0</v>
      </c>
      <c r="S140" s="22">
        <v>0</v>
      </c>
      <c r="T140" s="22">
        <v>82269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2138</v>
      </c>
      <c r="AF140" s="22">
        <v>0</v>
      </c>
      <c r="AG140" s="22">
        <v>0</v>
      </c>
      <c r="AH140" s="22">
        <v>0</v>
      </c>
      <c r="AI140" s="22">
        <v>2138</v>
      </c>
      <c r="AJ140" s="22">
        <v>0</v>
      </c>
      <c r="AK140" s="22">
        <v>0</v>
      </c>
      <c r="AL140" s="22">
        <v>0</v>
      </c>
    </row>
    <row r="141" spans="1:3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10124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10124</v>
      </c>
      <c r="N141" s="22">
        <v>0</v>
      </c>
      <c r="O141" s="22">
        <v>0</v>
      </c>
      <c r="P141" s="22">
        <v>111139</v>
      </c>
      <c r="Q141" s="22">
        <v>0</v>
      </c>
      <c r="R141" s="22">
        <v>0</v>
      </c>
      <c r="S141" s="22">
        <v>0</v>
      </c>
      <c r="T141" s="22">
        <v>121263</v>
      </c>
      <c r="U141" s="22">
        <v>10125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10125</v>
      </c>
      <c r="AD141" s="22">
        <v>0</v>
      </c>
      <c r="AE141" s="22">
        <v>101297</v>
      </c>
      <c r="AF141" s="22">
        <v>0</v>
      </c>
      <c r="AG141" s="22">
        <v>0</v>
      </c>
      <c r="AH141" s="22">
        <v>0</v>
      </c>
      <c r="AI141" s="22">
        <v>111422</v>
      </c>
      <c r="AJ141" s="22">
        <v>0</v>
      </c>
      <c r="AK141" s="22">
        <v>0</v>
      </c>
      <c r="AL141" s="22">
        <v>0</v>
      </c>
    </row>
    <row r="142" spans="1:3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</row>
    <row r="143" spans="1:3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</row>
    <row r="144" spans="1:3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46637</v>
      </c>
      <c r="P144" s="22">
        <v>101205</v>
      </c>
      <c r="Q144" s="22">
        <v>0</v>
      </c>
      <c r="R144" s="22">
        <v>0</v>
      </c>
      <c r="S144" s="22">
        <v>0</v>
      </c>
      <c r="T144" s="22">
        <v>147842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44619</v>
      </c>
      <c r="AE144" s="22">
        <v>84550</v>
      </c>
      <c r="AF144" s="22">
        <v>0</v>
      </c>
      <c r="AG144" s="22">
        <v>0</v>
      </c>
      <c r="AH144" s="22">
        <v>0</v>
      </c>
      <c r="AI144" s="22">
        <v>129169</v>
      </c>
      <c r="AJ144" s="22">
        <v>0</v>
      </c>
      <c r="AK144" s="22">
        <v>0</v>
      </c>
      <c r="AL144" s="22">
        <v>0</v>
      </c>
    </row>
    <row r="145" spans="1:3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1248157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1248157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</row>
    <row r="146" spans="1:3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96040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96040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29105</v>
      </c>
      <c r="T146" s="22">
        <v>125145</v>
      </c>
      <c r="U146" s="22">
        <v>41239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41239</v>
      </c>
      <c r="AD146" s="22">
        <v>0</v>
      </c>
      <c r="AE146" s="22">
        <v>0</v>
      </c>
      <c r="AF146" s="22">
        <v>0</v>
      </c>
      <c r="AG146" s="22">
        <v>0</v>
      </c>
      <c r="AH146" s="22">
        <v>29105</v>
      </c>
      <c r="AI146" s="22">
        <v>70344</v>
      </c>
      <c r="AJ146" s="22">
        <v>0</v>
      </c>
      <c r="AK146" s="22">
        <v>0</v>
      </c>
      <c r="AL146" s="22">
        <v>0</v>
      </c>
    </row>
    <row r="147" spans="1:3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66609</v>
      </c>
      <c r="Q147" s="22">
        <v>0</v>
      </c>
      <c r="R147" s="22">
        <v>0</v>
      </c>
      <c r="S147" s="22">
        <v>41297</v>
      </c>
      <c r="T147" s="22">
        <v>107906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34872</v>
      </c>
      <c r="AF147" s="22">
        <v>0</v>
      </c>
      <c r="AG147" s="22">
        <v>0</v>
      </c>
      <c r="AH147" s="22">
        <v>41297</v>
      </c>
      <c r="AI147" s="22">
        <v>76169</v>
      </c>
      <c r="AJ147" s="22">
        <v>0</v>
      </c>
      <c r="AK147" s="22">
        <v>0</v>
      </c>
      <c r="AL147" s="22">
        <v>0</v>
      </c>
    </row>
    <row r="148" spans="1:3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</row>
    <row r="149" spans="1:3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788378</v>
      </c>
      <c r="Q149" s="22">
        <v>0</v>
      </c>
      <c r="R149" s="22">
        <v>14167</v>
      </c>
      <c r="S149" s="22">
        <v>294588</v>
      </c>
      <c r="T149" s="22">
        <v>1097133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756982</v>
      </c>
      <c r="AF149" s="22">
        <v>0</v>
      </c>
      <c r="AG149" s="22">
        <v>10436</v>
      </c>
      <c r="AH149" s="22">
        <v>309676</v>
      </c>
      <c r="AI149" s="22">
        <v>1077094</v>
      </c>
      <c r="AJ149" s="22">
        <v>0</v>
      </c>
      <c r="AK149" s="22">
        <v>0</v>
      </c>
      <c r="AL149" s="22">
        <v>0</v>
      </c>
    </row>
    <row r="150" spans="1:3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273395</v>
      </c>
      <c r="F150" s="22">
        <v>0</v>
      </c>
      <c r="G150" s="22">
        <v>36717</v>
      </c>
      <c r="H150" s="22">
        <v>36725</v>
      </c>
      <c r="I150" s="22">
        <v>3411</v>
      </c>
      <c r="J150" s="22">
        <v>0</v>
      </c>
      <c r="K150" s="22">
        <v>0</v>
      </c>
      <c r="L150" s="22">
        <v>0</v>
      </c>
      <c r="M150" s="22">
        <v>350248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17584</v>
      </c>
      <c r="T150" s="22">
        <v>367832</v>
      </c>
      <c r="U150" s="22">
        <v>264343</v>
      </c>
      <c r="V150" s="22">
        <v>0</v>
      </c>
      <c r="W150" s="22">
        <v>24233</v>
      </c>
      <c r="X150" s="22">
        <v>24238</v>
      </c>
      <c r="Y150" s="22">
        <v>2070</v>
      </c>
      <c r="Z150" s="22">
        <v>0</v>
      </c>
      <c r="AA150" s="22">
        <v>0</v>
      </c>
      <c r="AB150" s="22">
        <v>0</v>
      </c>
      <c r="AC150" s="22">
        <v>314884</v>
      </c>
      <c r="AD150" s="22">
        <v>0</v>
      </c>
      <c r="AE150" s="22">
        <v>0</v>
      </c>
      <c r="AF150" s="22">
        <v>0</v>
      </c>
      <c r="AG150" s="22">
        <v>0</v>
      </c>
      <c r="AH150" s="22">
        <v>17583</v>
      </c>
      <c r="AI150" s="22">
        <v>332467</v>
      </c>
      <c r="AJ150" s="22">
        <v>0</v>
      </c>
      <c r="AK150" s="22">
        <v>0</v>
      </c>
      <c r="AL150" s="22">
        <v>0</v>
      </c>
    </row>
    <row r="151" spans="1:3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</row>
    <row r="152" spans="1:3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417838</v>
      </c>
      <c r="O152" s="22">
        <v>0</v>
      </c>
      <c r="P152" s="22">
        <v>73468</v>
      </c>
      <c r="Q152" s="22">
        <v>0</v>
      </c>
      <c r="R152" s="22">
        <v>0</v>
      </c>
      <c r="S152" s="22">
        <v>0</v>
      </c>
      <c r="T152" s="22">
        <v>491306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</row>
    <row r="153" spans="1:3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213989</v>
      </c>
      <c r="P153" s="22">
        <v>204256</v>
      </c>
      <c r="Q153" s="22">
        <v>0</v>
      </c>
      <c r="R153" s="22">
        <v>0</v>
      </c>
      <c r="S153" s="22">
        <v>492182</v>
      </c>
      <c r="T153" s="22">
        <v>910427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213989</v>
      </c>
      <c r="AE153" s="22">
        <v>100865</v>
      </c>
      <c r="AF153" s="22">
        <v>0</v>
      </c>
      <c r="AG153" s="22">
        <v>0</v>
      </c>
      <c r="AH153" s="22">
        <v>492182</v>
      </c>
      <c r="AI153" s="22">
        <v>807036</v>
      </c>
      <c r="AJ153" s="22">
        <v>0</v>
      </c>
      <c r="AK153" s="22">
        <v>0</v>
      </c>
      <c r="AL153" s="22">
        <v>0</v>
      </c>
    </row>
    <row r="154" spans="1:3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22000</v>
      </c>
      <c r="Q154" s="22">
        <v>0</v>
      </c>
      <c r="R154" s="22">
        <v>0</v>
      </c>
      <c r="S154" s="22">
        <v>0</v>
      </c>
      <c r="T154" s="22">
        <v>22000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22000</v>
      </c>
      <c r="AF154" s="22">
        <v>0</v>
      </c>
      <c r="AG154" s="22">
        <v>0</v>
      </c>
      <c r="AH154" s="22">
        <v>0</v>
      </c>
      <c r="AI154" s="22">
        <v>22000</v>
      </c>
      <c r="AJ154" s="22">
        <v>0</v>
      </c>
      <c r="AK154" s="22">
        <v>0</v>
      </c>
      <c r="AL154" s="22">
        <v>0</v>
      </c>
    </row>
    <row r="155" spans="1:3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78333</v>
      </c>
      <c r="F155" s="22">
        <v>0</v>
      </c>
      <c r="G155" s="22">
        <v>2041</v>
      </c>
      <c r="H155" s="22">
        <v>2069</v>
      </c>
      <c r="I155" s="22">
        <v>0</v>
      </c>
      <c r="J155" s="22">
        <v>0</v>
      </c>
      <c r="K155" s="22">
        <v>0</v>
      </c>
      <c r="L155" s="22">
        <v>0</v>
      </c>
      <c r="M155" s="22">
        <v>82443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82443</v>
      </c>
      <c r="U155" s="22">
        <v>78333</v>
      </c>
      <c r="V155" s="22">
        <v>0</v>
      </c>
      <c r="W155" s="22">
        <v>2041</v>
      </c>
      <c r="X155" s="22">
        <v>2069</v>
      </c>
      <c r="Y155" s="22">
        <v>0</v>
      </c>
      <c r="Z155" s="22">
        <v>0</v>
      </c>
      <c r="AA155" s="22">
        <v>0</v>
      </c>
      <c r="AB155" s="22">
        <v>0</v>
      </c>
      <c r="AC155" s="22">
        <v>82443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82443</v>
      </c>
      <c r="AJ155" s="22">
        <v>0</v>
      </c>
      <c r="AK155" s="22">
        <v>0</v>
      </c>
      <c r="AL155" s="22">
        <v>0</v>
      </c>
    </row>
    <row r="156" spans="1:3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160870</v>
      </c>
      <c r="Q156" s="22">
        <v>0</v>
      </c>
      <c r="R156" s="22">
        <v>19984</v>
      </c>
      <c r="S156" s="22">
        <v>0</v>
      </c>
      <c r="T156" s="22">
        <v>180854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158546</v>
      </c>
      <c r="AF156" s="22">
        <v>0</v>
      </c>
      <c r="AG156" s="22">
        <v>6528</v>
      </c>
      <c r="AH156" s="22">
        <v>0</v>
      </c>
      <c r="AI156" s="22">
        <v>165074</v>
      </c>
      <c r="AJ156" s="22">
        <v>0</v>
      </c>
      <c r="AK156" s="22">
        <v>0</v>
      </c>
      <c r="AL156" s="22">
        <v>0</v>
      </c>
    </row>
    <row r="157" spans="1:3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15299</v>
      </c>
      <c r="O157" s="22">
        <v>0</v>
      </c>
      <c r="P157" s="22">
        <v>396152</v>
      </c>
      <c r="Q157" s="22">
        <v>1045</v>
      </c>
      <c r="R157" s="22">
        <v>0</v>
      </c>
      <c r="S157" s="22">
        <v>226351</v>
      </c>
      <c r="T157" s="22">
        <v>638847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189200</v>
      </c>
      <c r="AF157" s="22">
        <v>0</v>
      </c>
      <c r="AG157" s="22">
        <v>0</v>
      </c>
      <c r="AH157" s="22">
        <v>226351</v>
      </c>
      <c r="AI157" s="22">
        <v>415551</v>
      </c>
      <c r="AJ157" s="22">
        <v>0</v>
      </c>
      <c r="AK157" s="22">
        <v>0</v>
      </c>
      <c r="AL157" s="22">
        <v>0</v>
      </c>
    </row>
    <row r="158" spans="1:3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5314</v>
      </c>
      <c r="Q158" s="22">
        <v>0</v>
      </c>
      <c r="R158" s="22">
        <v>0</v>
      </c>
      <c r="S158" s="22">
        <v>0</v>
      </c>
      <c r="T158" s="22">
        <v>5314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2214</v>
      </c>
      <c r="AF158" s="22">
        <v>0</v>
      </c>
      <c r="AG158" s="22">
        <v>0</v>
      </c>
      <c r="AH158" s="22">
        <v>0</v>
      </c>
      <c r="AI158" s="22">
        <v>2214</v>
      </c>
      <c r="AJ158" s="22">
        <v>0</v>
      </c>
      <c r="AK158" s="22">
        <v>0</v>
      </c>
      <c r="AL158" s="22">
        <v>0</v>
      </c>
    </row>
    <row r="159" spans="1:3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</row>
    <row r="160" spans="1:3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</row>
    <row r="161" spans="1:3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156807</v>
      </c>
      <c r="Q161" s="22">
        <v>0</v>
      </c>
      <c r="R161" s="22">
        <v>0</v>
      </c>
      <c r="S161" s="22">
        <v>278771</v>
      </c>
      <c r="T161" s="22">
        <v>435578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43869</v>
      </c>
      <c r="AF161" s="22">
        <v>0</v>
      </c>
      <c r="AG161" s="22">
        <v>0</v>
      </c>
      <c r="AH161" s="22">
        <v>76568</v>
      </c>
      <c r="AI161" s="22">
        <v>120437</v>
      </c>
      <c r="AJ161" s="22">
        <v>0</v>
      </c>
      <c r="AK161" s="22">
        <v>0</v>
      </c>
      <c r="AL161" s="22">
        <v>0</v>
      </c>
    </row>
    <row r="162" spans="1:3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7431</v>
      </c>
      <c r="P162" s="22">
        <v>0</v>
      </c>
      <c r="Q162" s="22">
        <v>0</v>
      </c>
      <c r="R162" s="22">
        <v>0</v>
      </c>
      <c r="S162" s="22">
        <v>137892</v>
      </c>
      <c r="T162" s="22">
        <v>145323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7431</v>
      </c>
      <c r="AE162" s="22">
        <v>0</v>
      </c>
      <c r="AF162" s="22">
        <v>0</v>
      </c>
      <c r="AG162" s="22">
        <v>0</v>
      </c>
      <c r="AH162" s="22">
        <v>46668</v>
      </c>
      <c r="AI162" s="22">
        <v>54099</v>
      </c>
      <c r="AJ162" s="22">
        <v>0</v>
      </c>
      <c r="AK162" s="22">
        <v>0</v>
      </c>
      <c r="AL162" s="22">
        <v>0</v>
      </c>
    </row>
    <row r="163" spans="1:3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</row>
    <row r="164" spans="1:3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3227818</v>
      </c>
      <c r="O164" s="22">
        <v>521008</v>
      </c>
      <c r="P164" s="22">
        <v>9099</v>
      </c>
      <c r="Q164" s="22">
        <v>35886</v>
      </c>
      <c r="R164" s="22">
        <v>33345</v>
      </c>
      <c r="S164" s="22">
        <v>0</v>
      </c>
      <c r="T164" s="22">
        <v>3827156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171933</v>
      </c>
      <c r="AE164" s="22">
        <v>8599</v>
      </c>
      <c r="AF164" s="22">
        <v>0</v>
      </c>
      <c r="AG164" s="22">
        <v>0</v>
      </c>
      <c r="AH164" s="22">
        <v>0</v>
      </c>
      <c r="AI164" s="22">
        <v>180532</v>
      </c>
      <c r="AJ164" s="22">
        <v>0</v>
      </c>
      <c r="AK164" s="22">
        <v>0</v>
      </c>
      <c r="AL164" s="22">
        <v>0</v>
      </c>
    </row>
    <row r="165" spans="1:3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263325</v>
      </c>
      <c r="Q165" s="22">
        <v>0</v>
      </c>
      <c r="R165" s="22">
        <v>0</v>
      </c>
      <c r="S165" s="22">
        <v>25245</v>
      </c>
      <c r="T165" s="22">
        <v>288570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189902</v>
      </c>
      <c r="AF165" s="22">
        <v>0</v>
      </c>
      <c r="AG165" s="22">
        <v>0</v>
      </c>
      <c r="AH165" s="22">
        <v>25245</v>
      </c>
      <c r="AI165" s="22">
        <v>215147</v>
      </c>
      <c r="AJ165" s="22">
        <v>0</v>
      </c>
      <c r="AK165" s="22">
        <v>0</v>
      </c>
      <c r="AL165" s="22">
        <v>0</v>
      </c>
    </row>
    <row r="166" spans="1:3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222223</v>
      </c>
      <c r="Q166" s="22">
        <v>0</v>
      </c>
      <c r="R166" s="22">
        <v>0</v>
      </c>
      <c r="S166" s="22">
        <v>92042</v>
      </c>
      <c r="T166" s="22">
        <v>314265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222323</v>
      </c>
      <c r="AF166" s="22">
        <v>0</v>
      </c>
      <c r="AG166" s="22">
        <v>0</v>
      </c>
      <c r="AH166" s="22">
        <v>25226</v>
      </c>
      <c r="AI166" s="22">
        <v>247549</v>
      </c>
      <c r="AJ166" s="22">
        <v>0</v>
      </c>
      <c r="AK166" s="22">
        <v>0</v>
      </c>
      <c r="AL166" s="22">
        <v>0</v>
      </c>
    </row>
    <row r="167" spans="1:3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458209</v>
      </c>
      <c r="O167" s="22">
        <v>731889</v>
      </c>
      <c r="P167" s="22">
        <v>0</v>
      </c>
      <c r="Q167" s="22">
        <v>135000</v>
      </c>
      <c r="R167" s="22">
        <v>0</v>
      </c>
      <c r="S167" s="22">
        <v>62390</v>
      </c>
      <c r="T167" s="22">
        <v>1387488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233615</v>
      </c>
      <c r="AE167" s="22">
        <v>0</v>
      </c>
      <c r="AF167" s="22">
        <v>0</v>
      </c>
      <c r="AG167" s="22">
        <v>0</v>
      </c>
      <c r="AH167" s="22">
        <v>53032</v>
      </c>
      <c r="AI167" s="22">
        <v>286647</v>
      </c>
      <c r="AJ167" s="22">
        <v>0</v>
      </c>
      <c r="AK167" s="22">
        <v>0</v>
      </c>
      <c r="AL167" s="22">
        <v>0</v>
      </c>
    </row>
    <row r="168" spans="1:3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40230</v>
      </c>
      <c r="Q168" s="22">
        <v>0</v>
      </c>
      <c r="R168" s="22">
        <v>0</v>
      </c>
      <c r="S168" s="22">
        <v>0</v>
      </c>
      <c r="T168" s="22">
        <v>40230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40230</v>
      </c>
      <c r="AF168" s="22">
        <v>0</v>
      </c>
      <c r="AG168" s="22">
        <v>0</v>
      </c>
      <c r="AH168" s="22">
        <v>0</v>
      </c>
      <c r="AI168" s="22">
        <v>40230</v>
      </c>
      <c r="AJ168" s="22">
        <v>0</v>
      </c>
      <c r="AK168" s="22">
        <v>0</v>
      </c>
      <c r="AL168" s="22">
        <v>0</v>
      </c>
    </row>
    <row r="169" spans="1:3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</row>
    <row r="170" spans="1:3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</row>
    <row r="171" spans="1:3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17730</v>
      </c>
      <c r="Q171" s="22">
        <v>0</v>
      </c>
      <c r="R171" s="22">
        <v>0</v>
      </c>
      <c r="S171" s="22">
        <v>0</v>
      </c>
      <c r="T171" s="22">
        <v>17730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11730</v>
      </c>
      <c r="AF171" s="22">
        <v>0</v>
      </c>
      <c r="AG171" s="22">
        <v>0</v>
      </c>
      <c r="AH171" s="22">
        <v>0</v>
      </c>
      <c r="AI171" s="22">
        <v>11730</v>
      </c>
      <c r="AJ171" s="22">
        <v>0</v>
      </c>
      <c r="AK171" s="22">
        <v>0</v>
      </c>
      <c r="AL171" s="22">
        <v>0</v>
      </c>
    </row>
    <row r="172" spans="1:3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432682</v>
      </c>
      <c r="F172" s="22">
        <v>0</v>
      </c>
      <c r="G172" s="22">
        <v>33975</v>
      </c>
      <c r="H172" s="22">
        <v>392283</v>
      </c>
      <c r="I172" s="22">
        <v>0</v>
      </c>
      <c r="J172" s="22">
        <v>0</v>
      </c>
      <c r="K172" s="22">
        <v>0</v>
      </c>
      <c r="L172" s="22">
        <v>0</v>
      </c>
      <c r="M172" s="22">
        <v>858940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858940</v>
      </c>
      <c r="U172" s="22">
        <v>432682</v>
      </c>
      <c r="V172" s="22">
        <v>0</v>
      </c>
      <c r="W172" s="22">
        <v>0</v>
      </c>
      <c r="X172" s="22">
        <v>33976</v>
      </c>
      <c r="Y172" s="22">
        <v>95891</v>
      </c>
      <c r="Z172" s="22">
        <v>0</v>
      </c>
      <c r="AA172" s="22">
        <v>0</v>
      </c>
      <c r="AB172" s="22">
        <v>0</v>
      </c>
      <c r="AC172" s="22">
        <v>562549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562549</v>
      </c>
      <c r="AJ172" s="22">
        <v>0</v>
      </c>
      <c r="AK172" s="22">
        <v>0</v>
      </c>
      <c r="AL172" s="22">
        <v>0</v>
      </c>
    </row>
    <row r="173" spans="1:3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808027</v>
      </c>
      <c r="F173" s="22">
        <v>0</v>
      </c>
      <c r="G173" s="22">
        <v>75337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883364</v>
      </c>
      <c r="N173" s="22">
        <v>142265</v>
      </c>
      <c r="O173" s="22">
        <v>73760</v>
      </c>
      <c r="P173" s="22">
        <v>696105</v>
      </c>
      <c r="Q173" s="22">
        <v>994654</v>
      </c>
      <c r="R173" s="22">
        <v>0</v>
      </c>
      <c r="S173" s="22">
        <v>229959</v>
      </c>
      <c r="T173" s="22">
        <v>3020107</v>
      </c>
      <c r="U173" s="22">
        <v>646615</v>
      </c>
      <c r="V173" s="22">
        <v>0</v>
      </c>
      <c r="W173" s="22">
        <v>44774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691389</v>
      </c>
      <c r="AD173" s="22">
        <v>73760</v>
      </c>
      <c r="AE173" s="22">
        <v>602936</v>
      </c>
      <c r="AF173" s="22">
        <v>0</v>
      </c>
      <c r="AG173" s="22">
        <v>0</v>
      </c>
      <c r="AH173" s="22">
        <v>229959</v>
      </c>
      <c r="AI173" s="22">
        <v>1598044</v>
      </c>
      <c r="AJ173" s="22">
        <v>0</v>
      </c>
      <c r="AK173" s="22">
        <v>0</v>
      </c>
      <c r="AL173" s="22">
        <v>0</v>
      </c>
    </row>
    <row r="174" spans="1:3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163323</v>
      </c>
      <c r="F174" s="22">
        <v>0</v>
      </c>
      <c r="G174" s="22">
        <v>0</v>
      </c>
      <c r="H174" s="22">
        <v>111973</v>
      </c>
      <c r="I174" s="22">
        <v>47083</v>
      </c>
      <c r="J174" s="22">
        <v>0</v>
      </c>
      <c r="K174" s="22">
        <v>0</v>
      </c>
      <c r="L174" s="22">
        <v>0</v>
      </c>
      <c r="M174" s="22">
        <v>322379</v>
      </c>
      <c r="N174" s="22">
        <v>104112</v>
      </c>
      <c r="O174" s="22">
        <v>0</v>
      </c>
      <c r="P174" s="22">
        <v>119000</v>
      </c>
      <c r="Q174" s="22">
        <v>0</v>
      </c>
      <c r="R174" s="22">
        <v>0</v>
      </c>
      <c r="S174" s="22">
        <v>0</v>
      </c>
      <c r="T174" s="22">
        <v>545491</v>
      </c>
      <c r="U174" s="22">
        <v>163323</v>
      </c>
      <c r="V174" s="22">
        <v>0</v>
      </c>
      <c r="W174" s="22">
        <v>38189</v>
      </c>
      <c r="X174" s="22">
        <v>24624</v>
      </c>
      <c r="Y174" s="22">
        <v>0</v>
      </c>
      <c r="Z174" s="22">
        <v>0</v>
      </c>
      <c r="AA174" s="22">
        <v>0</v>
      </c>
      <c r="AB174" s="22">
        <v>0</v>
      </c>
      <c r="AC174" s="22">
        <v>226136</v>
      </c>
      <c r="AD174" s="22">
        <v>0</v>
      </c>
      <c r="AE174" s="22">
        <v>104040</v>
      </c>
      <c r="AF174" s="22">
        <v>0</v>
      </c>
      <c r="AG174" s="22">
        <v>0</v>
      </c>
      <c r="AH174" s="22">
        <v>0</v>
      </c>
      <c r="AI174" s="22">
        <v>330176</v>
      </c>
      <c r="AJ174" s="22">
        <v>0</v>
      </c>
      <c r="AK174" s="22">
        <v>0</v>
      </c>
      <c r="AL174" s="22">
        <v>0</v>
      </c>
    </row>
    <row r="175" spans="1:3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147131</v>
      </c>
      <c r="Q175" s="22">
        <v>0</v>
      </c>
      <c r="R175" s="22">
        <v>0</v>
      </c>
      <c r="S175" s="22">
        <v>28036</v>
      </c>
      <c r="T175" s="22">
        <v>175167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117931</v>
      </c>
      <c r="AF175" s="22">
        <v>0</v>
      </c>
      <c r="AG175" s="22">
        <v>0</v>
      </c>
      <c r="AH175" s="22">
        <v>25313</v>
      </c>
      <c r="AI175" s="22">
        <v>143244</v>
      </c>
      <c r="AJ175" s="22">
        <v>0</v>
      </c>
      <c r="AK175" s="22">
        <v>0</v>
      </c>
      <c r="AL175" s="22">
        <v>0</v>
      </c>
    </row>
    <row r="176" spans="1:3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</row>
    <row r="177" spans="1:3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480944</v>
      </c>
      <c r="F177" s="22">
        <v>0</v>
      </c>
      <c r="G177" s="22">
        <v>17594</v>
      </c>
      <c r="H177" s="22">
        <v>3737</v>
      </c>
      <c r="I177" s="22">
        <v>35620</v>
      </c>
      <c r="J177" s="22">
        <v>0</v>
      </c>
      <c r="K177" s="22">
        <v>0</v>
      </c>
      <c r="L177" s="22">
        <v>0</v>
      </c>
      <c r="M177" s="22">
        <v>537895</v>
      </c>
      <c r="N177" s="22">
        <v>4727810</v>
      </c>
      <c r="O177" s="22">
        <v>450000</v>
      </c>
      <c r="P177" s="22">
        <v>59966</v>
      </c>
      <c r="Q177" s="22">
        <v>0</v>
      </c>
      <c r="R177" s="22">
        <v>0</v>
      </c>
      <c r="S177" s="22">
        <v>430708</v>
      </c>
      <c r="T177" s="22">
        <v>6206379</v>
      </c>
      <c r="U177" s="22">
        <v>480944</v>
      </c>
      <c r="V177" s="22">
        <v>0</v>
      </c>
      <c r="W177" s="22">
        <v>10556</v>
      </c>
      <c r="X177" s="22">
        <v>3488</v>
      </c>
      <c r="Y177" s="22">
        <v>15159</v>
      </c>
      <c r="Z177" s="22">
        <v>0</v>
      </c>
      <c r="AA177" s="22">
        <v>0</v>
      </c>
      <c r="AB177" s="22">
        <v>0</v>
      </c>
      <c r="AC177" s="22">
        <v>510147</v>
      </c>
      <c r="AD177" s="22">
        <v>0</v>
      </c>
      <c r="AE177" s="22">
        <v>21108</v>
      </c>
      <c r="AF177" s="22">
        <v>0</v>
      </c>
      <c r="AG177" s="22">
        <v>0</v>
      </c>
      <c r="AH177" s="22">
        <v>410920</v>
      </c>
      <c r="AI177" s="22">
        <v>942175</v>
      </c>
      <c r="AJ177" s="22">
        <v>0</v>
      </c>
      <c r="AK177" s="22">
        <v>0</v>
      </c>
      <c r="AL177" s="22">
        <v>0</v>
      </c>
    </row>
    <row r="178" spans="1:3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-3767442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-3767442</v>
      </c>
      <c r="N178" s="22">
        <v>4274043</v>
      </c>
      <c r="O178" s="22">
        <v>83461</v>
      </c>
      <c r="P178" s="22">
        <v>210126</v>
      </c>
      <c r="Q178" s="22">
        <v>0</v>
      </c>
      <c r="R178" s="22">
        <v>-310276</v>
      </c>
      <c r="S178" s="22">
        <v>93922</v>
      </c>
      <c r="T178" s="22">
        <v>583834</v>
      </c>
      <c r="U178" s="22">
        <v>0</v>
      </c>
      <c r="V178" s="22">
        <v>0</v>
      </c>
      <c r="W178" s="22">
        <v>24088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24088</v>
      </c>
      <c r="AD178" s="22">
        <v>63152</v>
      </c>
      <c r="AE178" s="22">
        <v>343191</v>
      </c>
      <c r="AF178" s="22">
        <v>0</v>
      </c>
      <c r="AG178" s="22">
        <v>0</v>
      </c>
      <c r="AH178" s="22">
        <v>59977</v>
      </c>
      <c r="AI178" s="22">
        <v>490408</v>
      </c>
      <c r="AJ178" s="22">
        <v>0</v>
      </c>
      <c r="AK178" s="22">
        <v>0</v>
      </c>
      <c r="AL178" s="22">
        <v>0</v>
      </c>
    </row>
    <row r="179" spans="1:3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8525</v>
      </c>
      <c r="T179" s="22">
        <v>8525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426</v>
      </c>
      <c r="AI179" s="22">
        <v>426</v>
      </c>
      <c r="AJ179" s="22">
        <v>0</v>
      </c>
      <c r="AK179" s="22">
        <v>0</v>
      </c>
      <c r="AL179" s="22">
        <v>0</v>
      </c>
    </row>
    <row r="180" spans="1:3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44788</v>
      </c>
      <c r="F180" s="22">
        <v>0</v>
      </c>
      <c r="G180" s="22">
        <v>400765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445553</v>
      </c>
      <c r="N180" s="22">
        <v>0</v>
      </c>
      <c r="O180" s="22">
        <v>0</v>
      </c>
      <c r="P180" s="22">
        <v>831328</v>
      </c>
      <c r="Q180" s="22">
        <v>0</v>
      </c>
      <c r="R180" s="22">
        <v>0</v>
      </c>
      <c r="S180" s="22">
        <v>0</v>
      </c>
      <c r="T180" s="22">
        <v>1276881</v>
      </c>
      <c r="U180" s="22">
        <v>30131</v>
      </c>
      <c r="V180" s="22">
        <v>0</v>
      </c>
      <c r="W180" s="22">
        <v>318729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348860</v>
      </c>
      <c r="AD180" s="22">
        <v>0</v>
      </c>
      <c r="AE180" s="22">
        <v>694380</v>
      </c>
      <c r="AF180" s="22">
        <v>0</v>
      </c>
      <c r="AG180" s="22">
        <v>0</v>
      </c>
      <c r="AH180" s="22">
        <v>0</v>
      </c>
      <c r="AI180" s="22">
        <v>1043240</v>
      </c>
      <c r="AJ180" s="22">
        <v>0</v>
      </c>
      <c r="AK180" s="22">
        <v>0</v>
      </c>
      <c r="AL180" s="22">
        <v>0</v>
      </c>
    </row>
    <row r="181" spans="1:3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99503</v>
      </c>
      <c r="Q181" s="22">
        <v>0</v>
      </c>
      <c r="R181" s="22">
        <v>0</v>
      </c>
      <c r="S181" s="22">
        <v>0</v>
      </c>
      <c r="T181" s="22">
        <v>99503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64675</v>
      </c>
      <c r="AF181" s="22">
        <v>0</v>
      </c>
      <c r="AG181" s="22">
        <v>0</v>
      </c>
      <c r="AH181" s="22">
        <v>0</v>
      </c>
      <c r="AI181" s="22">
        <v>64675</v>
      </c>
      <c r="AJ181" s="22">
        <v>0</v>
      </c>
      <c r="AK181" s="22">
        <v>0</v>
      </c>
      <c r="AL181" s="22">
        <v>0</v>
      </c>
    </row>
    <row r="182" spans="1:3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31612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31612</v>
      </c>
      <c r="N182" s="22">
        <v>0</v>
      </c>
      <c r="O182" s="22">
        <v>0</v>
      </c>
      <c r="P182" s="22">
        <v>65000</v>
      </c>
      <c r="Q182" s="22">
        <v>0</v>
      </c>
      <c r="R182" s="22">
        <v>0</v>
      </c>
      <c r="S182" s="22">
        <v>0</v>
      </c>
      <c r="T182" s="22">
        <v>96612</v>
      </c>
      <c r="U182" s="22">
        <v>31612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31612</v>
      </c>
      <c r="AD182" s="22">
        <v>0</v>
      </c>
      <c r="AE182" s="22">
        <v>14976</v>
      </c>
      <c r="AF182" s="22">
        <v>0</v>
      </c>
      <c r="AG182" s="22">
        <v>0</v>
      </c>
      <c r="AH182" s="22">
        <v>0</v>
      </c>
      <c r="AI182" s="22">
        <v>46588</v>
      </c>
      <c r="AJ182" s="22">
        <v>0</v>
      </c>
      <c r="AK182" s="22">
        <v>0</v>
      </c>
      <c r="AL182" s="22">
        <v>0</v>
      </c>
    </row>
    <row r="183" spans="1:3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</row>
    <row r="184" spans="1:3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2342252</v>
      </c>
      <c r="O184" s="22">
        <v>0</v>
      </c>
      <c r="P184" s="22">
        <v>51500</v>
      </c>
      <c r="Q184" s="22">
        <v>0</v>
      </c>
      <c r="R184" s="22">
        <v>0</v>
      </c>
      <c r="S184" s="22">
        <v>0</v>
      </c>
      <c r="T184" s="22">
        <v>2393752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49750</v>
      </c>
      <c r="AF184" s="22">
        <v>0</v>
      </c>
      <c r="AG184" s="22">
        <v>0</v>
      </c>
      <c r="AH184" s="22">
        <v>0</v>
      </c>
      <c r="AI184" s="22">
        <v>49750</v>
      </c>
      <c r="AJ184" s="22">
        <v>0</v>
      </c>
      <c r="AK184" s="22">
        <v>0</v>
      </c>
      <c r="AL184" s="22">
        <v>0</v>
      </c>
    </row>
    <row r="185" spans="1:3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616311</v>
      </c>
      <c r="Q185" s="22">
        <v>0</v>
      </c>
      <c r="R185" s="22">
        <v>0</v>
      </c>
      <c r="S185" s="22">
        <v>0</v>
      </c>
      <c r="T185" s="22">
        <v>616311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506177</v>
      </c>
      <c r="AF185" s="22">
        <v>0</v>
      </c>
      <c r="AG185" s="22">
        <v>0</v>
      </c>
      <c r="AH185" s="22">
        <v>0</v>
      </c>
      <c r="AI185" s="22">
        <v>506177</v>
      </c>
      <c r="AJ185" s="22">
        <v>0</v>
      </c>
      <c r="AK185" s="22">
        <v>0</v>
      </c>
      <c r="AL185" s="22">
        <v>0</v>
      </c>
    </row>
    <row r="186" spans="1:3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66555</v>
      </c>
      <c r="Q186" s="22">
        <v>0</v>
      </c>
      <c r="R186" s="22">
        <v>0</v>
      </c>
      <c r="S186" s="22">
        <v>0</v>
      </c>
      <c r="T186" s="22">
        <v>66555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55061</v>
      </c>
      <c r="AF186" s="22">
        <v>0</v>
      </c>
      <c r="AG186" s="22">
        <v>0</v>
      </c>
      <c r="AH186" s="22">
        <v>0</v>
      </c>
      <c r="AI186" s="22">
        <v>55061</v>
      </c>
      <c r="AJ186" s="22">
        <v>0</v>
      </c>
      <c r="AK186" s="22">
        <v>0</v>
      </c>
      <c r="AL186" s="22">
        <v>0</v>
      </c>
    </row>
    <row r="187" spans="1:3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-139396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-139396</v>
      </c>
      <c r="N187" s="22">
        <v>139396</v>
      </c>
      <c r="O187" s="22">
        <v>0</v>
      </c>
      <c r="P187" s="22">
        <v>387570</v>
      </c>
      <c r="Q187" s="22">
        <v>0</v>
      </c>
      <c r="R187" s="22">
        <v>0</v>
      </c>
      <c r="S187" s="22">
        <v>142421</v>
      </c>
      <c r="T187" s="22">
        <v>529991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303349</v>
      </c>
      <c r="AF187" s="22">
        <v>0</v>
      </c>
      <c r="AG187" s="22">
        <v>0</v>
      </c>
      <c r="AH187" s="22">
        <v>142421</v>
      </c>
      <c r="AI187" s="22">
        <v>445770</v>
      </c>
      <c r="AJ187" s="22">
        <v>0</v>
      </c>
      <c r="AK187" s="22">
        <v>0</v>
      </c>
      <c r="AL187" s="22">
        <v>0</v>
      </c>
    </row>
    <row r="188" spans="1:3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63952</v>
      </c>
      <c r="Q188" s="22">
        <v>0</v>
      </c>
      <c r="R188" s="22">
        <v>0</v>
      </c>
      <c r="S188" s="22">
        <v>166809</v>
      </c>
      <c r="T188" s="22">
        <v>230761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63952</v>
      </c>
      <c r="AF188" s="22">
        <v>0</v>
      </c>
      <c r="AG188" s="22">
        <v>0</v>
      </c>
      <c r="AH188" s="22">
        <v>166809</v>
      </c>
      <c r="AI188" s="22">
        <v>230761</v>
      </c>
      <c r="AJ188" s="22">
        <v>0</v>
      </c>
      <c r="AK188" s="22">
        <v>0</v>
      </c>
      <c r="AL188" s="22">
        <v>0</v>
      </c>
    </row>
    <row r="189" spans="1:3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</row>
    <row r="190" spans="1:3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</row>
    <row r="191" spans="1:3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40907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20254</v>
      </c>
      <c r="M191" s="22">
        <v>61161</v>
      </c>
      <c r="N191" s="22">
        <v>0</v>
      </c>
      <c r="O191" s="22">
        <v>0</v>
      </c>
      <c r="P191" s="22">
        <v>33387</v>
      </c>
      <c r="Q191" s="22">
        <v>0</v>
      </c>
      <c r="R191" s="22">
        <v>0</v>
      </c>
      <c r="S191" s="22">
        <v>0</v>
      </c>
      <c r="T191" s="22">
        <v>94548</v>
      </c>
      <c r="U191" s="22">
        <v>36816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17767</v>
      </c>
      <c r="AC191" s="22">
        <v>54583</v>
      </c>
      <c r="AD191" s="22">
        <v>0</v>
      </c>
      <c r="AE191" s="22">
        <v>32127</v>
      </c>
      <c r="AF191" s="22">
        <v>0</v>
      </c>
      <c r="AG191" s="22">
        <v>0</v>
      </c>
      <c r="AH191" s="22">
        <v>0</v>
      </c>
      <c r="AI191" s="22">
        <v>86710</v>
      </c>
      <c r="AJ191" s="22">
        <v>0</v>
      </c>
      <c r="AK191" s="22">
        <v>0</v>
      </c>
      <c r="AL191" s="22">
        <v>0</v>
      </c>
    </row>
    <row r="192" spans="1:3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116732</v>
      </c>
      <c r="O192" s="22">
        <v>0</v>
      </c>
      <c r="P192" s="22">
        <v>191919</v>
      </c>
      <c r="Q192" s="22">
        <v>0</v>
      </c>
      <c r="R192" s="22">
        <v>0</v>
      </c>
      <c r="S192" s="22">
        <v>22611</v>
      </c>
      <c r="T192" s="22">
        <v>331262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47676</v>
      </c>
      <c r="AF192" s="22">
        <v>0</v>
      </c>
      <c r="AG192" s="22">
        <v>0</v>
      </c>
      <c r="AH192" s="22">
        <v>11821</v>
      </c>
      <c r="AI192" s="22">
        <v>59497</v>
      </c>
      <c r="AJ192" s="22">
        <v>0</v>
      </c>
      <c r="AK192" s="22">
        <v>0</v>
      </c>
      <c r="AL192" s="22">
        <v>0</v>
      </c>
    </row>
    <row r="193" spans="1:3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5234552</v>
      </c>
      <c r="P193" s="22">
        <v>47917</v>
      </c>
      <c r="Q193" s="22">
        <v>264999</v>
      </c>
      <c r="R193" s="22">
        <v>0</v>
      </c>
      <c r="S193" s="22">
        <v>44037</v>
      </c>
      <c r="T193" s="22">
        <v>5591505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2525931</v>
      </c>
      <c r="AE193" s="22">
        <v>9583</v>
      </c>
      <c r="AF193" s="22">
        <v>0</v>
      </c>
      <c r="AG193" s="22">
        <v>0</v>
      </c>
      <c r="AH193" s="22">
        <v>44038</v>
      </c>
      <c r="AI193" s="22">
        <v>2579552</v>
      </c>
      <c r="AJ193" s="22">
        <v>0</v>
      </c>
      <c r="AK193" s="22">
        <v>0</v>
      </c>
      <c r="AL193" s="22">
        <v>0</v>
      </c>
    </row>
    <row r="194" spans="1:3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432735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432735</v>
      </c>
      <c r="N194" s="22">
        <v>0</v>
      </c>
      <c r="O194" s="22">
        <v>0</v>
      </c>
      <c r="P194" s="22">
        <v>840059</v>
      </c>
      <c r="Q194" s="22">
        <v>0</v>
      </c>
      <c r="R194" s="22">
        <v>0</v>
      </c>
      <c r="S194" s="22">
        <v>450303</v>
      </c>
      <c r="T194" s="22">
        <v>1723097</v>
      </c>
      <c r="U194" s="22">
        <v>432734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432734</v>
      </c>
      <c r="AD194" s="22">
        <v>0</v>
      </c>
      <c r="AE194" s="22">
        <v>784216</v>
      </c>
      <c r="AF194" s="22">
        <v>0</v>
      </c>
      <c r="AG194" s="22">
        <v>0</v>
      </c>
      <c r="AH194" s="22">
        <v>405273</v>
      </c>
      <c r="AI194" s="22">
        <v>1622223</v>
      </c>
      <c r="AJ194" s="22">
        <v>0</v>
      </c>
      <c r="AK194" s="22">
        <v>0</v>
      </c>
      <c r="AL194" s="22">
        <v>0</v>
      </c>
    </row>
    <row r="195" spans="1:3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</row>
    <row r="196" spans="1:3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</row>
    <row r="197" spans="1:3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97801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97801</v>
      </c>
      <c r="N197" s="22">
        <v>0</v>
      </c>
      <c r="O197" s="22">
        <v>0</v>
      </c>
      <c r="P197" s="22">
        <v>35456</v>
      </c>
      <c r="Q197" s="22">
        <v>0</v>
      </c>
      <c r="R197" s="22">
        <v>9829</v>
      </c>
      <c r="S197" s="22">
        <v>0</v>
      </c>
      <c r="T197" s="22">
        <v>143086</v>
      </c>
      <c r="U197" s="22">
        <v>85284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85284</v>
      </c>
      <c r="AD197" s="22">
        <v>0</v>
      </c>
      <c r="AE197" s="22">
        <v>35456</v>
      </c>
      <c r="AF197" s="22">
        <v>0</v>
      </c>
      <c r="AG197" s="22">
        <v>6313</v>
      </c>
      <c r="AH197" s="22">
        <v>0</v>
      </c>
      <c r="AI197" s="22">
        <v>127053</v>
      </c>
      <c r="AJ197" s="22">
        <v>0</v>
      </c>
      <c r="AK197" s="22">
        <v>0</v>
      </c>
      <c r="AL197" s="22">
        <v>0</v>
      </c>
    </row>
    <row r="198" spans="1:3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</row>
    <row r="199" spans="1:3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</row>
    <row r="200" spans="1:3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65316</v>
      </c>
      <c r="Q200" s="22">
        <v>0</v>
      </c>
      <c r="R200" s="22">
        <v>0</v>
      </c>
      <c r="S200" s="22">
        <v>0</v>
      </c>
      <c r="T200" s="22">
        <v>65316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6532</v>
      </c>
      <c r="AF200" s="22">
        <v>0</v>
      </c>
      <c r="AG200" s="22">
        <v>0</v>
      </c>
      <c r="AH200" s="22">
        <v>0</v>
      </c>
      <c r="AI200" s="22">
        <v>6532</v>
      </c>
      <c r="AJ200" s="22">
        <v>0</v>
      </c>
      <c r="AK200" s="22">
        <v>0</v>
      </c>
      <c r="AL200" s="22">
        <v>0</v>
      </c>
    </row>
    <row r="201" spans="1:3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171668</v>
      </c>
      <c r="Q201" s="22">
        <v>0</v>
      </c>
      <c r="R201" s="22">
        <v>0</v>
      </c>
      <c r="S201" s="22">
        <v>178693</v>
      </c>
      <c r="T201" s="22">
        <v>350361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84475</v>
      </c>
      <c r="AF201" s="22">
        <v>0</v>
      </c>
      <c r="AG201" s="22">
        <v>0</v>
      </c>
      <c r="AH201" s="22">
        <v>97590</v>
      </c>
      <c r="AI201" s="22">
        <v>182065</v>
      </c>
      <c r="AJ201" s="22">
        <v>0</v>
      </c>
      <c r="AK201" s="22">
        <v>0</v>
      </c>
      <c r="AL201" s="22">
        <v>0</v>
      </c>
    </row>
    <row r="202" spans="1:3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43299</v>
      </c>
      <c r="T202" s="22">
        <v>43299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25617</v>
      </c>
      <c r="AI202" s="22">
        <v>25617</v>
      </c>
      <c r="AJ202" s="22">
        <v>0</v>
      </c>
      <c r="AK202" s="22">
        <v>0</v>
      </c>
      <c r="AL202" s="22">
        <v>0</v>
      </c>
    </row>
    <row r="203" spans="1:3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</row>
    <row r="204" spans="1:3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</row>
    <row r="205" spans="1:3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</row>
    <row r="206" spans="1:3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68525</v>
      </c>
      <c r="Q206" s="22">
        <v>0</v>
      </c>
      <c r="R206" s="22">
        <v>0</v>
      </c>
      <c r="S206" s="22">
        <v>0</v>
      </c>
      <c r="T206" s="22">
        <v>68525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56353</v>
      </c>
      <c r="AF206" s="22">
        <v>0</v>
      </c>
      <c r="AG206" s="22">
        <v>0</v>
      </c>
      <c r="AH206" s="22">
        <v>0</v>
      </c>
      <c r="AI206" s="22">
        <v>56353</v>
      </c>
      <c r="AJ206" s="22">
        <v>0</v>
      </c>
      <c r="AK206" s="22">
        <v>0</v>
      </c>
      <c r="AL206" s="22">
        <v>0</v>
      </c>
    </row>
    <row r="207" spans="1:3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</row>
    <row r="208" spans="1:3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57977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57977</v>
      </c>
      <c r="N208" s="22">
        <v>0</v>
      </c>
      <c r="O208" s="22">
        <v>0</v>
      </c>
      <c r="P208" s="22">
        <v>39978</v>
      </c>
      <c r="Q208" s="22">
        <v>0</v>
      </c>
      <c r="R208" s="22">
        <v>0</v>
      </c>
      <c r="S208" s="22">
        <v>0</v>
      </c>
      <c r="T208" s="22">
        <v>97955</v>
      </c>
      <c r="U208" s="22">
        <v>0</v>
      </c>
      <c r="V208" s="22">
        <v>0</v>
      </c>
      <c r="W208" s="22">
        <v>25902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25902</v>
      </c>
      <c r="AD208" s="22">
        <v>0</v>
      </c>
      <c r="AE208" s="22">
        <v>30905</v>
      </c>
      <c r="AF208" s="22">
        <v>0</v>
      </c>
      <c r="AG208" s="22">
        <v>0</v>
      </c>
      <c r="AH208" s="22">
        <v>0</v>
      </c>
      <c r="AI208" s="22">
        <v>56807</v>
      </c>
      <c r="AJ208" s="22">
        <v>0</v>
      </c>
      <c r="AK208" s="22">
        <v>0</v>
      </c>
      <c r="AL208" s="22">
        <v>0</v>
      </c>
    </row>
    <row r="209" spans="1:3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2034</v>
      </c>
      <c r="P209" s="22">
        <v>0</v>
      </c>
      <c r="Q209" s="22">
        <v>12500</v>
      </c>
      <c r="R209" s="22">
        <v>1</v>
      </c>
      <c r="S209" s="22">
        <v>0</v>
      </c>
      <c r="T209" s="22">
        <v>14535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2034</v>
      </c>
      <c r="AE209" s="22">
        <v>0</v>
      </c>
      <c r="AF209" s="22">
        <v>0</v>
      </c>
      <c r="AG209" s="22">
        <v>0</v>
      </c>
      <c r="AH209" s="22">
        <v>0</v>
      </c>
      <c r="AI209" s="22">
        <v>2034</v>
      </c>
      <c r="AJ209" s="22">
        <v>0</v>
      </c>
      <c r="AK209" s="22">
        <v>0</v>
      </c>
      <c r="AL209" s="22">
        <v>0</v>
      </c>
    </row>
    <row r="210" spans="1:3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</row>
    <row r="211" spans="1:3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104033</v>
      </c>
      <c r="Q211" s="22">
        <v>0</v>
      </c>
      <c r="R211" s="22">
        <v>8149</v>
      </c>
      <c r="S211" s="22">
        <v>0</v>
      </c>
      <c r="T211" s="22">
        <v>112182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34611</v>
      </c>
      <c r="AF211" s="22">
        <v>0</v>
      </c>
      <c r="AG211" s="22">
        <v>1994</v>
      </c>
      <c r="AH211" s="22">
        <v>0</v>
      </c>
      <c r="AI211" s="22">
        <v>36605</v>
      </c>
      <c r="AJ211" s="22">
        <v>0</v>
      </c>
      <c r="AK211" s="22">
        <v>0</v>
      </c>
      <c r="AL211" s="22">
        <v>0</v>
      </c>
    </row>
    <row r="212" spans="1:3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8500</v>
      </c>
      <c r="Q212" s="22">
        <v>0</v>
      </c>
      <c r="R212" s="22">
        <v>0</v>
      </c>
      <c r="S212" s="22">
        <v>0</v>
      </c>
      <c r="T212" s="22">
        <v>8500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8500</v>
      </c>
      <c r="AF212" s="22">
        <v>0</v>
      </c>
      <c r="AG212" s="22">
        <v>0</v>
      </c>
      <c r="AH212" s="22">
        <v>0</v>
      </c>
      <c r="AI212" s="22">
        <v>8500</v>
      </c>
      <c r="AJ212" s="22">
        <v>0</v>
      </c>
      <c r="AK212" s="22">
        <v>0</v>
      </c>
      <c r="AL212" s="22">
        <v>0</v>
      </c>
    </row>
    <row r="213" spans="1:3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</row>
    <row r="214" spans="1:3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</row>
    <row r="215" spans="1:3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2107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2107</v>
      </c>
      <c r="N215" s="22">
        <v>0</v>
      </c>
      <c r="O215" s="22">
        <v>0</v>
      </c>
      <c r="P215" s="22">
        <v>44547</v>
      </c>
      <c r="Q215" s="22">
        <v>0</v>
      </c>
      <c r="R215" s="22">
        <v>0</v>
      </c>
      <c r="S215" s="22">
        <v>28000</v>
      </c>
      <c r="T215" s="22">
        <v>74654</v>
      </c>
      <c r="U215" s="22">
        <v>0</v>
      </c>
      <c r="V215" s="22">
        <v>0</v>
      </c>
      <c r="W215" s="22">
        <v>390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390</v>
      </c>
      <c r="AD215" s="22">
        <v>0</v>
      </c>
      <c r="AE215" s="22">
        <v>44177</v>
      </c>
      <c r="AF215" s="22">
        <v>0</v>
      </c>
      <c r="AG215" s="22">
        <v>0</v>
      </c>
      <c r="AH215" s="22">
        <v>11160</v>
      </c>
      <c r="AI215" s="22">
        <v>55727</v>
      </c>
      <c r="AJ215" s="22">
        <v>0</v>
      </c>
      <c r="AK215" s="22">
        <v>0</v>
      </c>
      <c r="AL215" s="22">
        <v>0</v>
      </c>
    </row>
    <row r="216" spans="1:3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</row>
    <row r="217" spans="1:3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4995</v>
      </c>
      <c r="Q217" s="22">
        <v>0</v>
      </c>
      <c r="R217" s="22">
        <v>0</v>
      </c>
      <c r="S217" s="22">
        <v>0</v>
      </c>
      <c r="T217" s="22">
        <v>4995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2664</v>
      </c>
      <c r="AF217" s="22">
        <v>0</v>
      </c>
      <c r="AG217" s="22">
        <v>0</v>
      </c>
      <c r="AH217" s="22">
        <v>0</v>
      </c>
      <c r="AI217" s="22">
        <v>2664</v>
      </c>
      <c r="AJ217" s="22">
        <v>0</v>
      </c>
      <c r="AK217" s="22">
        <v>0</v>
      </c>
      <c r="AL217" s="22">
        <v>0</v>
      </c>
    </row>
    <row r="218" spans="1:3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</row>
    <row r="219" spans="1:3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</row>
    <row r="220" spans="1:3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</row>
    <row r="221" spans="1:3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100916</v>
      </c>
      <c r="Q221" s="22">
        <v>0</v>
      </c>
      <c r="R221" s="22">
        <v>0</v>
      </c>
      <c r="S221" s="22">
        <v>0</v>
      </c>
      <c r="T221" s="22">
        <v>100916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43901</v>
      </c>
      <c r="AF221" s="22">
        <v>0</v>
      </c>
      <c r="AG221" s="22">
        <v>0</v>
      </c>
      <c r="AH221" s="22">
        <v>0</v>
      </c>
      <c r="AI221" s="22">
        <v>43901</v>
      </c>
      <c r="AJ221" s="22">
        <v>0</v>
      </c>
      <c r="AK221" s="22">
        <v>0</v>
      </c>
      <c r="AL221" s="22">
        <v>0</v>
      </c>
    </row>
    <row r="222" spans="1:3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</row>
    <row r="223" spans="1:3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</row>
    <row r="224" spans="1:3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308034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308034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98411</v>
      </c>
      <c r="T224" s="22">
        <v>406445</v>
      </c>
      <c r="U224" s="22">
        <v>302659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302659</v>
      </c>
      <c r="AD224" s="22">
        <v>0</v>
      </c>
      <c r="AE224" s="22">
        <v>0</v>
      </c>
      <c r="AF224" s="22">
        <v>0</v>
      </c>
      <c r="AG224" s="22">
        <v>0</v>
      </c>
      <c r="AH224" s="22">
        <v>98411</v>
      </c>
      <c r="AI224" s="22">
        <v>401070</v>
      </c>
      <c r="AJ224" s="22">
        <v>0</v>
      </c>
      <c r="AK224" s="22">
        <v>0</v>
      </c>
      <c r="AL224" s="22">
        <v>0</v>
      </c>
    </row>
    <row r="225" spans="1:3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</row>
    <row r="226" spans="1:3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17800</v>
      </c>
      <c r="T226" s="22">
        <v>17800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17800</v>
      </c>
      <c r="AI226" s="22">
        <v>17800</v>
      </c>
      <c r="AJ226" s="22">
        <v>0</v>
      </c>
      <c r="AK226" s="22">
        <v>0</v>
      </c>
      <c r="AL226" s="22">
        <v>0</v>
      </c>
    </row>
    <row r="227" spans="1:3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11000</v>
      </c>
      <c r="I227" s="22">
        <v>0</v>
      </c>
      <c r="J227" s="22">
        <v>0</v>
      </c>
      <c r="K227" s="22">
        <v>0</v>
      </c>
      <c r="L227" s="22">
        <v>0</v>
      </c>
      <c r="M227" s="22">
        <v>11000</v>
      </c>
      <c r="N227" s="22">
        <v>0</v>
      </c>
      <c r="O227" s="22">
        <v>0</v>
      </c>
      <c r="P227" s="22">
        <v>76900</v>
      </c>
      <c r="Q227" s="22">
        <v>0</v>
      </c>
      <c r="R227" s="22">
        <v>0</v>
      </c>
      <c r="S227" s="22">
        <v>0</v>
      </c>
      <c r="T227" s="22">
        <v>87900</v>
      </c>
      <c r="U227" s="22">
        <v>0</v>
      </c>
      <c r="V227" s="22">
        <v>0</v>
      </c>
      <c r="W227" s="22">
        <v>0</v>
      </c>
      <c r="X227" s="22">
        <v>11000</v>
      </c>
      <c r="Y227" s="22">
        <v>0</v>
      </c>
      <c r="Z227" s="22">
        <v>0</v>
      </c>
      <c r="AA227" s="22">
        <v>0</v>
      </c>
      <c r="AB227" s="22">
        <v>0</v>
      </c>
      <c r="AC227" s="22">
        <v>11000</v>
      </c>
      <c r="AD227" s="22">
        <v>0</v>
      </c>
      <c r="AE227" s="22">
        <v>3430</v>
      </c>
      <c r="AF227" s="22">
        <v>0</v>
      </c>
      <c r="AG227" s="22">
        <v>0</v>
      </c>
      <c r="AH227" s="22">
        <v>0</v>
      </c>
      <c r="AI227" s="22">
        <v>14430</v>
      </c>
      <c r="AJ227" s="22">
        <v>0</v>
      </c>
      <c r="AK227" s="22">
        <v>0</v>
      </c>
      <c r="AL227" s="22">
        <v>0</v>
      </c>
    </row>
    <row r="228" spans="1:3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</row>
    <row r="229" spans="1:3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16400</v>
      </c>
      <c r="Q229" s="22">
        <v>0</v>
      </c>
      <c r="R229" s="22">
        <v>0</v>
      </c>
      <c r="S229" s="22">
        <v>0</v>
      </c>
      <c r="T229" s="22">
        <v>16400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6313</v>
      </c>
      <c r="AF229" s="22">
        <v>0</v>
      </c>
      <c r="AG229" s="22">
        <v>0</v>
      </c>
      <c r="AH229" s="22">
        <v>0</v>
      </c>
      <c r="AI229" s="22">
        <v>6313</v>
      </c>
      <c r="AJ229" s="22">
        <v>0</v>
      </c>
      <c r="AK229" s="22">
        <v>0</v>
      </c>
      <c r="AL229" s="22">
        <v>0</v>
      </c>
    </row>
    <row r="230" spans="1:3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198428</v>
      </c>
      <c r="Q230" s="22">
        <v>0</v>
      </c>
      <c r="R230" s="22">
        <v>0</v>
      </c>
      <c r="S230" s="22">
        <v>289999</v>
      </c>
      <c r="T230" s="22">
        <v>488427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134201</v>
      </c>
      <c r="AF230" s="22">
        <v>0</v>
      </c>
      <c r="AG230" s="22">
        <v>0</v>
      </c>
      <c r="AH230" s="22">
        <v>289999</v>
      </c>
      <c r="AI230" s="22">
        <v>424200</v>
      </c>
      <c r="AJ230" s="22">
        <v>0</v>
      </c>
      <c r="AK230" s="22">
        <v>0</v>
      </c>
      <c r="AL230" s="22">
        <v>0</v>
      </c>
    </row>
    <row r="231" spans="1:3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80400</v>
      </c>
      <c r="Q231" s="22">
        <v>0</v>
      </c>
      <c r="R231" s="22">
        <v>0</v>
      </c>
      <c r="S231" s="22">
        <v>0</v>
      </c>
      <c r="T231" s="22">
        <v>80400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48240</v>
      </c>
      <c r="AF231" s="22">
        <v>0</v>
      </c>
      <c r="AG231" s="22">
        <v>0</v>
      </c>
      <c r="AH231" s="22">
        <v>0</v>
      </c>
      <c r="AI231" s="22">
        <v>48240</v>
      </c>
      <c r="AJ231" s="22">
        <v>0</v>
      </c>
      <c r="AK231" s="22">
        <v>0</v>
      </c>
      <c r="AL231" s="22">
        <v>0</v>
      </c>
    </row>
    <row r="232" spans="1:3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</row>
    <row r="233" spans="1:3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</row>
    <row r="234" spans="1:3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</row>
    <row r="235" spans="1:3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1</v>
      </c>
      <c r="T235" s="22">
        <v>1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1</v>
      </c>
      <c r="AI235" s="22">
        <v>1</v>
      </c>
      <c r="AJ235" s="22">
        <v>0</v>
      </c>
      <c r="AK235" s="22">
        <v>0</v>
      </c>
      <c r="AL235" s="22">
        <v>0</v>
      </c>
    </row>
    <row r="236" spans="1:3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240998</v>
      </c>
      <c r="Q236" s="22">
        <v>0</v>
      </c>
      <c r="R236" s="22">
        <v>0</v>
      </c>
      <c r="S236" s="22">
        <v>0</v>
      </c>
      <c r="T236" s="22">
        <v>240998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100112</v>
      </c>
      <c r="AF236" s="22">
        <v>0</v>
      </c>
      <c r="AG236" s="22">
        <v>0</v>
      </c>
      <c r="AH236" s="22">
        <v>0</v>
      </c>
      <c r="AI236" s="22">
        <v>100112</v>
      </c>
      <c r="AJ236" s="22">
        <v>0</v>
      </c>
      <c r="AK236" s="22">
        <v>0</v>
      </c>
      <c r="AL236" s="22">
        <v>0</v>
      </c>
    </row>
    <row r="237" spans="1:3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</row>
    <row r="238" spans="1:3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</row>
    <row r="239" spans="1:3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</row>
    <row r="240" spans="1:3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</row>
    <row r="241" spans="1:3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</row>
    <row r="242" spans="1:3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11000</v>
      </c>
      <c r="T242" s="22">
        <v>11000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9429</v>
      </c>
      <c r="AI242" s="22">
        <v>9429</v>
      </c>
      <c r="AJ242" s="22">
        <v>0</v>
      </c>
      <c r="AK242" s="22">
        <v>0</v>
      </c>
      <c r="AL242" s="22">
        <v>0</v>
      </c>
    </row>
    <row r="243" spans="1:3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</row>
    <row r="244" spans="1:3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40611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40611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</row>
    <row r="245" spans="1:3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85505</v>
      </c>
      <c r="Q245" s="22">
        <v>0</v>
      </c>
      <c r="R245" s="22">
        <v>0</v>
      </c>
      <c r="S245" s="22">
        <v>0</v>
      </c>
      <c r="T245" s="22">
        <v>85505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26005</v>
      </c>
      <c r="AF245" s="22">
        <v>0</v>
      </c>
      <c r="AG245" s="22">
        <v>0</v>
      </c>
      <c r="AH245" s="22">
        <v>0</v>
      </c>
      <c r="AI245" s="22">
        <v>26005</v>
      </c>
      <c r="AJ245" s="22">
        <v>0</v>
      </c>
      <c r="AK245" s="22">
        <v>0</v>
      </c>
      <c r="AL245" s="22">
        <v>0</v>
      </c>
    </row>
    <row r="246" spans="1:3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</row>
    <row r="247" spans="1:3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59554</v>
      </c>
      <c r="T247" s="22">
        <v>59554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26336</v>
      </c>
      <c r="AI247" s="22">
        <v>26336</v>
      </c>
      <c r="AJ247" s="22">
        <v>0</v>
      </c>
      <c r="AK247" s="22">
        <v>0</v>
      </c>
      <c r="AL247" s="22">
        <v>0</v>
      </c>
    </row>
    <row r="248" spans="1:3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17245</v>
      </c>
      <c r="Q248" s="22">
        <v>0</v>
      </c>
      <c r="R248" s="22">
        <v>0</v>
      </c>
      <c r="S248" s="22">
        <v>136440</v>
      </c>
      <c r="T248" s="22">
        <v>153685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17246</v>
      </c>
      <c r="AF248" s="22">
        <v>0</v>
      </c>
      <c r="AG248" s="22">
        <v>0</v>
      </c>
      <c r="AH248" s="22">
        <v>116012</v>
      </c>
      <c r="AI248" s="22">
        <v>133258</v>
      </c>
      <c r="AJ248" s="22">
        <v>0</v>
      </c>
      <c r="AK248" s="22">
        <v>0</v>
      </c>
      <c r="AL248" s="22">
        <v>0</v>
      </c>
    </row>
    <row r="249" spans="1:3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123554</v>
      </c>
      <c r="P249" s="22">
        <v>156560</v>
      </c>
      <c r="Q249" s="22">
        <v>811</v>
      </c>
      <c r="R249" s="22">
        <v>0</v>
      </c>
      <c r="S249" s="22">
        <v>0</v>
      </c>
      <c r="T249" s="22">
        <v>280925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86536</v>
      </c>
      <c r="AE249" s="22">
        <v>75360</v>
      </c>
      <c r="AF249" s="22">
        <v>0</v>
      </c>
      <c r="AG249" s="22">
        <v>0</v>
      </c>
      <c r="AH249" s="22">
        <v>0</v>
      </c>
      <c r="AI249" s="22">
        <v>161896</v>
      </c>
      <c r="AJ249" s="22">
        <v>0</v>
      </c>
      <c r="AK249" s="22">
        <v>0</v>
      </c>
      <c r="AL249" s="22">
        <v>0</v>
      </c>
    </row>
    <row r="250" spans="1:3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</row>
    <row r="251" spans="1:3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</row>
    <row r="252" spans="1:3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</row>
    <row r="253" spans="1:3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</row>
    <row r="254" spans="1:3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28803</v>
      </c>
      <c r="T254" s="22">
        <v>28803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28803</v>
      </c>
      <c r="AI254" s="22">
        <v>28803</v>
      </c>
      <c r="AJ254" s="22">
        <v>0</v>
      </c>
      <c r="AK254" s="22">
        <v>0</v>
      </c>
      <c r="AL254" s="22">
        <v>0</v>
      </c>
    </row>
    <row r="255" spans="1:3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74337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74337</v>
      </c>
      <c r="N255" s="22">
        <v>0</v>
      </c>
      <c r="O255" s="22">
        <v>0</v>
      </c>
      <c r="P255" s="22">
        <v>47903</v>
      </c>
      <c r="Q255" s="22">
        <v>0</v>
      </c>
      <c r="R255" s="22">
        <v>0</v>
      </c>
      <c r="S255" s="22">
        <v>5000</v>
      </c>
      <c r="T255" s="22">
        <v>127240</v>
      </c>
      <c r="U255" s="22">
        <v>42183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42183</v>
      </c>
      <c r="AD255" s="22">
        <v>0</v>
      </c>
      <c r="AE255" s="22">
        <v>47903</v>
      </c>
      <c r="AF255" s="22">
        <v>0</v>
      </c>
      <c r="AG255" s="22">
        <v>0</v>
      </c>
      <c r="AH255" s="22">
        <v>5000</v>
      </c>
      <c r="AI255" s="22">
        <v>95086</v>
      </c>
      <c r="AJ255" s="22">
        <v>0</v>
      </c>
      <c r="AK255" s="22">
        <v>0</v>
      </c>
      <c r="AL255" s="22">
        <v>0</v>
      </c>
    </row>
    <row r="256" spans="1:3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</row>
    <row r="257" spans="1:3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14359687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14359687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18330</v>
      </c>
      <c r="T257" s="22">
        <v>14378017</v>
      </c>
      <c r="U257" s="22">
        <v>0</v>
      </c>
      <c r="V257" s="22">
        <v>0</v>
      </c>
      <c r="W257" s="22">
        <v>1595521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1595521</v>
      </c>
      <c r="AD257" s="22">
        <v>0</v>
      </c>
      <c r="AE257" s="22">
        <v>0</v>
      </c>
      <c r="AF257" s="22">
        <v>0</v>
      </c>
      <c r="AG257" s="22">
        <v>0</v>
      </c>
      <c r="AH257" s="22">
        <v>18330</v>
      </c>
      <c r="AI257" s="22">
        <v>1613851</v>
      </c>
      <c r="AJ257" s="22">
        <v>0</v>
      </c>
      <c r="AK257" s="22">
        <v>0</v>
      </c>
      <c r="AL257" s="22">
        <v>0</v>
      </c>
    </row>
    <row r="258" spans="1:3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</row>
    <row r="259" spans="1:3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</row>
    <row r="260" spans="1:3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</row>
    <row r="261" spans="1:3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</row>
    <row r="262" spans="1:3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</row>
    <row r="263" spans="1:3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</row>
    <row r="264" spans="1:3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</row>
    <row r="265" spans="1:3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2400</v>
      </c>
      <c r="Q265" s="22">
        <v>0</v>
      </c>
      <c r="R265" s="22">
        <v>0</v>
      </c>
      <c r="S265" s="22">
        <v>14000</v>
      </c>
      <c r="T265" s="22">
        <v>16400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2400</v>
      </c>
      <c r="AF265" s="22">
        <v>0</v>
      </c>
      <c r="AG265" s="22">
        <v>0</v>
      </c>
      <c r="AH265" s="22">
        <v>12950</v>
      </c>
      <c r="AI265" s="22">
        <v>15350</v>
      </c>
      <c r="AJ265" s="22">
        <v>0</v>
      </c>
      <c r="AK265" s="22">
        <v>0</v>
      </c>
      <c r="AL265" s="22">
        <v>0</v>
      </c>
    </row>
    <row r="266" spans="1:3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</row>
    <row r="267" spans="1:3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8895</v>
      </c>
      <c r="Q267" s="22">
        <v>0</v>
      </c>
      <c r="R267" s="22">
        <v>0</v>
      </c>
      <c r="S267" s="22">
        <v>0</v>
      </c>
      <c r="T267" s="22">
        <v>8895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8895</v>
      </c>
      <c r="AF267" s="22">
        <v>0</v>
      </c>
      <c r="AG267" s="22">
        <v>0</v>
      </c>
      <c r="AH267" s="22">
        <v>0</v>
      </c>
      <c r="AI267" s="22">
        <v>8895</v>
      </c>
      <c r="AJ267" s="22">
        <v>0</v>
      </c>
      <c r="AK267" s="22">
        <v>0</v>
      </c>
      <c r="AL267" s="22">
        <v>0</v>
      </c>
    </row>
    <row r="268" spans="1:3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</row>
    <row r="269" spans="1:3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</row>
    <row r="270" spans="1:3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</row>
    <row r="271" spans="1:3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</row>
    <row r="272" spans="1:3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</row>
    <row r="273" spans="1:3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</row>
    <row r="274" spans="1:3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95812</v>
      </c>
      <c r="P274" s="22">
        <v>0</v>
      </c>
      <c r="Q274" s="22">
        <v>0</v>
      </c>
      <c r="R274" s="22">
        <v>0</v>
      </c>
      <c r="S274" s="22">
        <v>0</v>
      </c>
      <c r="T274" s="22">
        <v>95812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34297</v>
      </c>
      <c r="AE274" s="22">
        <v>0</v>
      </c>
      <c r="AF274" s="22">
        <v>0</v>
      </c>
      <c r="AG274" s="22">
        <v>0</v>
      </c>
      <c r="AH274" s="22">
        <v>0</v>
      </c>
      <c r="AI274" s="22">
        <v>34297</v>
      </c>
      <c r="AJ274" s="22">
        <v>0</v>
      </c>
      <c r="AK274" s="22">
        <v>0</v>
      </c>
      <c r="AL274" s="22">
        <v>0</v>
      </c>
    </row>
    <row r="275" spans="1:3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</row>
    <row r="276" spans="1:3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</row>
    <row r="277" spans="1:3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</row>
    <row r="278" spans="1:3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</row>
    <row r="279" spans="1:3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</row>
    <row r="280" spans="1:3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2043</v>
      </c>
      <c r="T280" s="22">
        <v>2043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2043</v>
      </c>
      <c r="AI280" s="22">
        <v>2043</v>
      </c>
      <c r="AJ280" s="22">
        <v>0</v>
      </c>
      <c r="AK280" s="22">
        <v>0</v>
      </c>
      <c r="AL280" s="22">
        <v>0</v>
      </c>
    </row>
    <row r="281" spans="1:3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341445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341445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</row>
    <row r="282" spans="1:3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</row>
    <row r="283" spans="1:3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</row>
    <row r="284" spans="1:3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95812</v>
      </c>
      <c r="P284" s="22">
        <v>0</v>
      </c>
      <c r="Q284" s="22">
        <v>0</v>
      </c>
      <c r="R284" s="22">
        <v>0</v>
      </c>
      <c r="S284" s="22">
        <v>0</v>
      </c>
      <c r="T284" s="22">
        <v>95812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34297</v>
      </c>
      <c r="AE284" s="22">
        <v>0</v>
      </c>
      <c r="AF284" s="22">
        <v>0</v>
      </c>
      <c r="AG284" s="22">
        <v>0</v>
      </c>
      <c r="AH284" s="22">
        <v>0</v>
      </c>
      <c r="AI284" s="22">
        <v>34297</v>
      </c>
      <c r="AJ284" s="22">
        <v>0</v>
      </c>
      <c r="AK284" s="22">
        <v>0</v>
      </c>
      <c r="AL284" s="22">
        <v>0</v>
      </c>
    </row>
    <row r="285" spans="1:3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96056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96056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96056</v>
      </c>
      <c r="U285" s="22">
        <v>53445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53445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53445</v>
      </c>
      <c r="AJ285" s="22">
        <v>0</v>
      </c>
      <c r="AK285" s="22">
        <v>0</v>
      </c>
      <c r="AL285" s="22">
        <v>0</v>
      </c>
    </row>
    <row r="286" spans="1:3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</row>
    <row r="287" spans="1:3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</row>
    <row r="288" spans="1:3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6654</v>
      </c>
      <c r="S288" s="22">
        <v>0</v>
      </c>
      <c r="T288" s="22">
        <v>6654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6297</v>
      </c>
      <c r="AH288" s="22">
        <v>0</v>
      </c>
      <c r="AI288" s="22">
        <v>6297</v>
      </c>
      <c r="AJ288" s="22">
        <v>0</v>
      </c>
      <c r="AK288" s="22">
        <v>0</v>
      </c>
      <c r="AL288" s="22">
        <v>0</v>
      </c>
    </row>
    <row r="289" spans="1:3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95812</v>
      </c>
      <c r="P289" s="22">
        <v>0</v>
      </c>
      <c r="Q289" s="22">
        <v>0</v>
      </c>
      <c r="R289" s="22">
        <v>0</v>
      </c>
      <c r="S289" s="22">
        <v>0</v>
      </c>
      <c r="T289" s="22">
        <v>95812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34297</v>
      </c>
      <c r="AE289" s="22">
        <v>0</v>
      </c>
      <c r="AF289" s="22">
        <v>0</v>
      </c>
      <c r="AG289" s="22">
        <v>0</v>
      </c>
      <c r="AH289" s="22">
        <v>0</v>
      </c>
      <c r="AI289" s="22">
        <v>34297</v>
      </c>
      <c r="AJ289" s="22">
        <v>0</v>
      </c>
      <c r="AK289" s="22">
        <v>0</v>
      </c>
      <c r="AL289" s="22">
        <v>0</v>
      </c>
    </row>
    <row r="290" spans="1:3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</row>
    <row r="291" spans="1:3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</row>
    <row r="292" spans="1:3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</row>
    <row r="293" spans="1:3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</row>
    <row r="294" spans="1:3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</row>
    <row r="295" spans="1:3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</row>
    <row r="296" spans="1:3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95912</v>
      </c>
      <c r="P296" s="22">
        <v>0</v>
      </c>
      <c r="Q296" s="22">
        <v>0</v>
      </c>
      <c r="R296" s="22">
        <v>0</v>
      </c>
      <c r="S296" s="22">
        <v>0</v>
      </c>
      <c r="T296" s="22">
        <v>95912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34329</v>
      </c>
      <c r="AE296" s="22">
        <v>0</v>
      </c>
      <c r="AF296" s="22">
        <v>0</v>
      </c>
      <c r="AG296" s="22">
        <v>0</v>
      </c>
      <c r="AH296" s="22">
        <v>0</v>
      </c>
      <c r="AI296" s="22">
        <v>34329</v>
      </c>
      <c r="AJ296" s="22">
        <v>0</v>
      </c>
      <c r="AK296" s="22">
        <v>0</v>
      </c>
      <c r="AL296" s="22">
        <v>0</v>
      </c>
    </row>
    <row r="297" spans="1:3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</row>
    <row r="298" spans="1:3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</row>
    <row r="299" spans="1:3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</row>
    <row r="300" spans="1:3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</row>
    <row r="301" spans="1:3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</row>
    <row r="302" spans="1:3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</row>
    <row r="303" spans="1:3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</row>
    <row r="304" spans="1:3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</row>
    <row r="305" spans="1:3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72699</v>
      </c>
      <c r="T305" s="22">
        <v>72699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3635</v>
      </c>
      <c r="AI305" s="22">
        <v>3635</v>
      </c>
      <c r="AJ305" s="22">
        <v>0</v>
      </c>
      <c r="AK305" s="22">
        <v>0</v>
      </c>
      <c r="AL305" s="22">
        <v>0</v>
      </c>
    </row>
    <row r="306" spans="1:3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</row>
    <row r="307" spans="1:3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10645</v>
      </c>
      <c r="J307" s="22">
        <v>0</v>
      </c>
      <c r="K307" s="22">
        <v>0</v>
      </c>
      <c r="L307" s="22">
        <v>0</v>
      </c>
      <c r="M307" s="22">
        <v>10645</v>
      </c>
      <c r="N307" s="22">
        <v>0</v>
      </c>
      <c r="O307" s="22">
        <v>0</v>
      </c>
      <c r="P307" s="22">
        <v>3890</v>
      </c>
      <c r="Q307" s="22">
        <v>0</v>
      </c>
      <c r="R307" s="22">
        <v>0</v>
      </c>
      <c r="S307" s="22">
        <v>0</v>
      </c>
      <c r="T307" s="22">
        <v>14535</v>
      </c>
      <c r="U307" s="22">
        <v>0</v>
      </c>
      <c r="V307" s="22">
        <v>0</v>
      </c>
      <c r="W307" s="22">
        <v>0</v>
      </c>
      <c r="X307" s="22">
        <v>0</v>
      </c>
      <c r="Y307" s="22">
        <v>5316</v>
      </c>
      <c r="Z307" s="22">
        <v>0</v>
      </c>
      <c r="AA307" s="22">
        <v>0</v>
      </c>
      <c r="AB307" s="22">
        <v>0</v>
      </c>
      <c r="AC307" s="22">
        <v>5316</v>
      </c>
      <c r="AD307" s="22">
        <v>0</v>
      </c>
      <c r="AE307" s="22">
        <v>3326</v>
      </c>
      <c r="AF307" s="22">
        <v>0</v>
      </c>
      <c r="AG307" s="22">
        <v>0</v>
      </c>
      <c r="AH307" s="22">
        <v>0</v>
      </c>
      <c r="AI307" s="22">
        <v>8642</v>
      </c>
      <c r="AJ307" s="22">
        <v>0</v>
      </c>
      <c r="AK307" s="22">
        <v>0</v>
      </c>
      <c r="AL307" s="22">
        <v>0</v>
      </c>
    </row>
    <row r="308" spans="1:3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</row>
    <row r="309" spans="1:3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</row>
    <row r="310" spans="1:3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133338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133338</v>
      </c>
      <c r="N310" s="22">
        <v>0</v>
      </c>
      <c r="O310" s="22">
        <v>95812</v>
      </c>
      <c r="P310" s="22">
        <v>0</v>
      </c>
      <c r="Q310" s="22">
        <v>0</v>
      </c>
      <c r="R310" s="22">
        <v>0</v>
      </c>
      <c r="S310" s="22">
        <v>0</v>
      </c>
      <c r="T310" s="22">
        <v>229150</v>
      </c>
      <c r="U310" s="22">
        <v>133338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133338</v>
      </c>
      <c r="AD310" s="22">
        <v>34298</v>
      </c>
      <c r="AE310" s="22">
        <v>0</v>
      </c>
      <c r="AF310" s="22">
        <v>0</v>
      </c>
      <c r="AG310" s="22">
        <v>0</v>
      </c>
      <c r="AH310" s="22">
        <v>0</v>
      </c>
      <c r="AI310" s="22">
        <v>167636</v>
      </c>
      <c r="AJ310" s="22">
        <v>0</v>
      </c>
      <c r="AK310" s="22">
        <v>0</v>
      </c>
      <c r="AL310" s="22">
        <v>0</v>
      </c>
    </row>
    <row r="311" spans="1:3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</row>
    <row r="312" spans="1:3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</row>
    <row r="313" spans="1:3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</row>
    <row r="314" spans="1:3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</row>
    <row r="315" spans="1:3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</row>
    <row r="316" spans="1:3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</row>
    <row r="317" spans="1:3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</row>
    <row r="318" spans="1:3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35754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35754</v>
      </c>
      <c r="N318" s="22">
        <v>0</v>
      </c>
      <c r="O318" s="22">
        <v>0</v>
      </c>
      <c r="P318" s="22">
        <v>33692</v>
      </c>
      <c r="Q318" s="22">
        <v>0</v>
      </c>
      <c r="R318" s="22">
        <v>5791</v>
      </c>
      <c r="S318" s="22">
        <v>0</v>
      </c>
      <c r="T318" s="22">
        <v>75237</v>
      </c>
      <c r="U318" s="22">
        <v>0</v>
      </c>
      <c r="V318" s="22">
        <v>0</v>
      </c>
      <c r="W318" s="22">
        <v>26934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26934</v>
      </c>
      <c r="AD318" s="22">
        <v>0</v>
      </c>
      <c r="AE318" s="22">
        <v>33692</v>
      </c>
      <c r="AF318" s="22">
        <v>0</v>
      </c>
      <c r="AG318" s="22">
        <v>3282</v>
      </c>
      <c r="AH318" s="22">
        <v>0</v>
      </c>
      <c r="AI318" s="22">
        <v>63908</v>
      </c>
      <c r="AJ318" s="22">
        <v>0</v>
      </c>
      <c r="AK318" s="22">
        <v>0</v>
      </c>
      <c r="AL318" s="22">
        <v>0</v>
      </c>
    </row>
    <row r="319" spans="1:3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</row>
    <row r="320" spans="1:3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</row>
    <row r="321" spans="1:3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5300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5300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</row>
    <row r="322" spans="1:3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</row>
    <row r="323" spans="1:3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23450</v>
      </c>
      <c r="P323" s="22">
        <v>0</v>
      </c>
      <c r="Q323" s="22">
        <v>0</v>
      </c>
      <c r="R323" s="22">
        <v>0</v>
      </c>
      <c r="S323" s="22">
        <v>0</v>
      </c>
      <c r="T323" s="22">
        <v>23450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830</v>
      </c>
      <c r="AE323" s="22">
        <v>0</v>
      </c>
      <c r="AF323" s="22">
        <v>0</v>
      </c>
      <c r="AG323" s="22">
        <v>0</v>
      </c>
      <c r="AH323" s="22">
        <v>0</v>
      </c>
      <c r="AI323" s="22">
        <v>830</v>
      </c>
      <c r="AJ323" s="22">
        <v>0</v>
      </c>
      <c r="AK323" s="22">
        <v>0</v>
      </c>
      <c r="AL323" s="22">
        <v>0</v>
      </c>
    </row>
    <row r="324" spans="1:3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</row>
    <row r="325" spans="1:3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</row>
    <row r="326" spans="1:3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</row>
    <row r="327" spans="1:3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</row>
    <row r="328" spans="1:3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70470</v>
      </c>
      <c r="Q328" s="22">
        <v>0</v>
      </c>
      <c r="R328" s="22">
        <v>0</v>
      </c>
      <c r="S328" s="22">
        <v>0</v>
      </c>
      <c r="T328" s="22">
        <v>70470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70470</v>
      </c>
      <c r="AF328" s="22">
        <v>0</v>
      </c>
      <c r="AG328" s="22">
        <v>0</v>
      </c>
      <c r="AH328" s="22">
        <v>0</v>
      </c>
      <c r="AI328" s="22">
        <v>70470</v>
      </c>
      <c r="AJ328" s="22">
        <v>0</v>
      </c>
      <c r="AK328" s="22">
        <v>0</v>
      </c>
      <c r="AL328" s="22">
        <v>0</v>
      </c>
    </row>
    <row r="329" spans="1:3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25845</v>
      </c>
      <c r="P329" s="22">
        <v>992949</v>
      </c>
      <c r="Q329" s="22">
        <v>0</v>
      </c>
      <c r="R329" s="22">
        <v>0</v>
      </c>
      <c r="S329" s="22">
        <v>82455</v>
      </c>
      <c r="T329" s="22">
        <v>1101249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20030</v>
      </c>
      <c r="AE329" s="22">
        <v>510777</v>
      </c>
      <c r="AF329" s="22">
        <v>0</v>
      </c>
      <c r="AG329" s="22">
        <v>0</v>
      </c>
      <c r="AH329" s="22">
        <v>185210</v>
      </c>
      <c r="AI329" s="22">
        <v>716017</v>
      </c>
      <c r="AJ329" s="22">
        <v>0</v>
      </c>
      <c r="AK329" s="22">
        <v>0</v>
      </c>
      <c r="AL329" s="22">
        <v>0</v>
      </c>
    </row>
    <row r="330" spans="1:3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368AD-14A6-4DCC-9E75-A44E5190C55E}">
  <dimension ref="A1:AL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38" width="15.7109375" customWidth="1"/>
  </cols>
  <sheetData>
    <row r="1" spans="1:38" ht="24" customHeight="1" x14ac:dyDescent="0.3">
      <c r="A1" s="4" t="str">
        <f>HYPERLINK("#'Index'!A1", "&lt;&lt; Index")</f>
        <v>&lt;&lt; Index</v>
      </c>
      <c r="B1" s="20" t="s">
        <v>42</v>
      </c>
      <c r="D1" s="20" t="s">
        <v>43</v>
      </c>
    </row>
    <row r="2" spans="1:3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48</v>
      </c>
      <c r="F2" s="21" t="s">
        <v>49</v>
      </c>
      <c r="G2" s="21" t="s">
        <v>50</v>
      </c>
      <c r="H2" s="21" t="s">
        <v>51</v>
      </c>
      <c r="I2" s="21" t="s">
        <v>52</v>
      </c>
      <c r="J2" s="21" t="s">
        <v>53</v>
      </c>
      <c r="K2" s="21" t="s">
        <v>54</v>
      </c>
      <c r="L2" s="21" t="s">
        <v>55</v>
      </c>
      <c r="M2" s="21" t="s">
        <v>56</v>
      </c>
      <c r="N2" s="21" t="s">
        <v>57</v>
      </c>
      <c r="O2" s="21" t="s">
        <v>58</v>
      </c>
      <c r="P2" s="21" t="s">
        <v>59</v>
      </c>
      <c r="Q2" s="21" t="s">
        <v>60</v>
      </c>
      <c r="R2" s="21" t="s">
        <v>57</v>
      </c>
      <c r="S2" s="21" t="s">
        <v>61</v>
      </c>
      <c r="T2" s="21" t="s">
        <v>62</v>
      </c>
      <c r="U2" s="21" t="s">
        <v>63</v>
      </c>
      <c r="V2" s="21" t="s">
        <v>64</v>
      </c>
      <c r="W2" s="21" t="s">
        <v>65</v>
      </c>
      <c r="X2" s="21" t="s">
        <v>66</v>
      </c>
      <c r="Y2" s="21" t="s">
        <v>67</v>
      </c>
      <c r="Z2" s="21" t="s">
        <v>68</v>
      </c>
      <c r="AA2" s="21" t="s">
        <v>69</v>
      </c>
      <c r="AB2" s="21" t="s">
        <v>70</v>
      </c>
      <c r="AC2" s="21" t="s">
        <v>71</v>
      </c>
      <c r="AD2" s="21" t="s">
        <v>72</v>
      </c>
      <c r="AE2" s="21" t="s">
        <v>73</v>
      </c>
      <c r="AF2" s="21" t="s">
        <v>74</v>
      </c>
      <c r="AG2" s="21" t="s">
        <v>75</v>
      </c>
      <c r="AH2" s="21" t="s">
        <v>76</v>
      </c>
      <c r="AI2" s="21" t="s">
        <v>77</v>
      </c>
      <c r="AJ2" s="21" t="s">
        <v>78</v>
      </c>
      <c r="AK2" s="21" t="s">
        <v>79</v>
      </c>
      <c r="AL2" s="21" t="s">
        <v>80</v>
      </c>
    </row>
    <row r="3" spans="1:38" x14ac:dyDescent="0.25">
      <c r="A3" s="21"/>
      <c r="B3" s="21"/>
      <c r="C3" s="21"/>
      <c r="D3" s="21" t="s">
        <v>81</v>
      </c>
      <c r="E3" s="21" t="s">
        <v>82</v>
      </c>
      <c r="F3" s="21" t="s">
        <v>83</v>
      </c>
      <c r="G3" s="21" t="s">
        <v>84</v>
      </c>
      <c r="H3" s="21" t="s">
        <v>85</v>
      </c>
      <c r="I3" s="21" t="s">
        <v>86</v>
      </c>
      <c r="J3" s="21" t="s">
        <v>87</v>
      </c>
      <c r="K3" s="21" t="s">
        <v>88</v>
      </c>
      <c r="L3" s="21" t="s">
        <v>89</v>
      </c>
      <c r="M3" s="21" t="s">
        <v>90</v>
      </c>
      <c r="N3" s="21" t="s">
        <v>91</v>
      </c>
      <c r="O3" s="21" t="s">
        <v>92</v>
      </c>
      <c r="P3" s="21" t="s">
        <v>93</v>
      </c>
      <c r="Q3" s="21" t="s">
        <v>94</v>
      </c>
      <c r="R3" s="21" t="s">
        <v>95</v>
      </c>
      <c r="S3" s="21" t="s">
        <v>96</v>
      </c>
      <c r="T3" s="21" t="s">
        <v>97</v>
      </c>
      <c r="U3" s="21" t="s">
        <v>98</v>
      </c>
      <c r="V3" s="21" t="s">
        <v>99</v>
      </c>
      <c r="W3" s="21" t="s">
        <v>100</v>
      </c>
      <c r="X3" s="21" t="s">
        <v>101</v>
      </c>
      <c r="Y3" s="21" t="s">
        <v>102</v>
      </c>
      <c r="Z3" s="21" t="s">
        <v>103</v>
      </c>
      <c r="AA3" s="21" t="s">
        <v>104</v>
      </c>
      <c r="AB3" s="21" t="s">
        <v>105</v>
      </c>
      <c r="AC3" s="21" t="s">
        <v>106</v>
      </c>
      <c r="AD3" s="21" t="s">
        <v>107</v>
      </c>
      <c r="AE3" s="21" t="s">
        <v>108</v>
      </c>
      <c r="AF3" s="21" t="s">
        <v>109</v>
      </c>
      <c r="AG3" s="21" t="s">
        <v>110</v>
      </c>
      <c r="AH3" s="21" t="s">
        <v>111</v>
      </c>
      <c r="AI3" s="21" t="s">
        <v>112</v>
      </c>
      <c r="AJ3" s="21" t="s">
        <v>113</v>
      </c>
      <c r="AK3" s="21" t="s">
        <v>114</v>
      </c>
      <c r="AL3" s="21" t="s">
        <v>115</v>
      </c>
    </row>
    <row r="4" spans="1:3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61868930</v>
      </c>
      <c r="F4" s="22">
        <v>2249179</v>
      </c>
      <c r="G4" s="22">
        <v>489585</v>
      </c>
      <c r="H4" s="22">
        <v>0</v>
      </c>
      <c r="I4" s="22">
        <v>0</v>
      </c>
      <c r="J4" s="22">
        <v>0</v>
      </c>
      <c r="K4" s="22">
        <v>11467108</v>
      </c>
      <c r="L4" s="22">
        <v>0</v>
      </c>
      <c r="M4" s="22">
        <v>0</v>
      </c>
      <c r="N4" s="22">
        <v>0</v>
      </c>
      <c r="O4" s="22">
        <v>10246762</v>
      </c>
      <c r="P4" s="22">
        <v>49472106</v>
      </c>
      <c r="Q4" s="22">
        <v>99995</v>
      </c>
      <c r="R4" s="22">
        <v>165879375</v>
      </c>
      <c r="S4" s="22">
        <v>181806</v>
      </c>
      <c r="T4" s="22">
        <v>26585681</v>
      </c>
      <c r="U4" s="22">
        <v>328540527</v>
      </c>
      <c r="V4" s="22">
        <v>0</v>
      </c>
      <c r="W4" s="22">
        <v>172172</v>
      </c>
      <c r="X4" s="22">
        <v>26418223</v>
      </c>
      <c r="Y4" s="22">
        <v>2398182</v>
      </c>
      <c r="Z4" s="22">
        <v>87550622</v>
      </c>
      <c r="AA4" s="22">
        <v>73494697</v>
      </c>
      <c r="AB4" s="22">
        <v>10201560</v>
      </c>
      <c r="AC4" s="22">
        <v>0</v>
      </c>
      <c r="AD4" s="22">
        <v>26585681</v>
      </c>
      <c r="AE4" s="22">
        <v>226821137</v>
      </c>
      <c r="AF4" s="22">
        <v>101719390</v>
      </c>
      <c r="AG4" s="22">
        <v>891941592</v>
      </c>
      <c r="AH4" s="22">
        <v>0</v>
      </c>
      <c r="AI4" s="22">
        <v>263394</v>
      </c>
      <c r="AJ4" s="22">
        <v>0</v>
      </c>
      <c r="AK4" s="22">
        <v>892204986</v>
      </c>
      <c r="AL4" s="22">
        <v>993924376</v>
      </c>
    </row>
    <row r="5" spans="1:3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36882146</v>
      </c>
      <c r="F5" s="22">
        <v>1367248</v>
      </c>
      <c r="G5" s="22">
        <v>408724</v>
      </c>
      <c r="H5" s="22">
        <v>0</v>
      </c>
      <c r="I5" s="22">
        <v>3688955</v>
      </c>
      <c r="J5" s="22">
        <v>4504149</v>
      </c>
      <c r="K5" s="22">
        <v>3749177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50600399</v>
      </c>
      <c r="V5" s="22">
        <v>0</v>
      </c>
      <c r="W5" s="22">
        <v>0</v>
      </c>
      <c r="X5" s="22">
        <v>9297610</v>
      </c>
      <c r="Y5" s="22">
        <v>4556691</v>
      </c>
      <c r="Z5" s="22">
        <v>15790411</v>
      </c>
      <c r="AA5" s="22">
        <v>40833075</v>
      </c>
      <c r="AB5" s="22">
        <v>0</v>
      </c>
      <c r="AC5" s="22">
        <v>0</v>
      </c>
      <c r="AD5" s="22">
        <v>0</v>
      </c>
      <c r="AE5" s="22">
        <v>70477787</v>
      </c>
      <c r="AF5" s="22">
        <v>-19877388</v>
      </c>
      <c r="AG5" s="22">
        <v>399787139</v>
      </c>
      <c r="AH5" s="22">
        <v>123220</v>
      </c>
      <c r="AI5" s="22">
        <v>403880</v>
      </c>
      <c r="AJ5" s="22">
        <v>0</v>
      </c>
      <c r="AK5" s="22">
        <v>400314239</v>
      </c>
      <c r="AL5" s="22">
        <v>380436851</v>
      </c>
    </row>
    <row r="6" spans="1:3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18504890</v>
      </c>
      <c r="F6" s="22">
        <v>965521</v>
      </c>
      <c r="G6" s="22">
        <v>319621</v>
      </c>
      <c r="H6" s="22">
        <v>-15636</v>
      </c>
      <c r="I6" s="22">
        <v>429745</v>
      </c>
      <c r="J6" s="22">
        <v>0</v>
      </c>
      <c r="K6" s="22">
        <v>3087629</v>
      </c>
      <c r="L6" s="22">
        <v>0</v>
      </c>
      <c r="M6" s="22">
        <v>3216568</v>
      </c>
      <c r="N6" s="22">
        <v>0</v>
      </c>
      <c r="O6" s="22">
        <v>0</v>
      </c>
      <c r="P6" s="22">
        <v>0</v>
      </c>
      <c r="Q6" s="22">
        <v>0</v>
      </c>
      <c r="R6" s="22">
        <v>11117149</v>
      </c>
      <c r="S6" s="22">
        <v>0</v>
      </c>
      <c r="T6" s="22">
        <v>0</v>
      </c>
      <c r="U6" s="22">
        <v>37625487</v>
      </c>
      <c r="V6" s="22">
        <v>0</v>
      </c>
      <c r="W6" s="22">
        <v>0</v>
      </c>
      <c r="X6" s="22">
        <v>5551709</v>
      </c>
      <c r="Y6" s="22">
        <v>311110</v>
      </c>
      <c r="Z6" s="22">
        <v>5815209</v>
      </c>
      <c r="AA6" s="22">
        <v>3690731</v>
      </c>
      <c r="AB6" s="22">
        <v>0</v>
      </c>
      <c r="AC6" s="22">
        <v>0</v>
      </c>
      <c r="AD6" s="22">
        <v>0</v>
      </c>
      <c r="AE6" s="22">
        <v>15368759</v>
      </c>
      <c r="AF6" s="22">
        <v>22256728</v>
      </c>
      <c r="AG6" s="22">
        <v>124538773</v>
      </c>
      <c r="AH6" s="22">
        <v>391905</v>
      </c>
      <c r="AI6" s="22">
        <v>429630</v>
      </c>
      <c r="AJ6" s="22">
        <v>0</v>
      </c>
      <c r="AK6" s="22">
        <v>125360308</v>
      </c>
      <c r="AL6" s="22">
        <v>147617036</v>
      </c>
    </row>
    <row r="7" spans="1:3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1661375000</v>
      </c>
      <c r="F7" s="22">
        <v>57069000</v>
      </c>
      <c r="G7" s="22">
        <v>9787000</v>
      </c>
      <c r="H7" s="22">
        <v>-2621000</v>
      </c>
      <c r="I7" s="22">
        <v>35451000</v>
      </c>
      <c r="J7" s="22">
        <v>0</v>
      </c>
      <c r="K7" s="22">
        <v>384332000</v>
      </c>
      <c r="L7" s="22">
        <v>0</v>
      </c>
      <c r="M7" s="22">
        <v>211213000</v>
      </c>
      <c r="N7" s="22">
        <v>0</v>
      </c>
      <c r="O7" s="22">
        <v>670139000</v>
      </c>
      <c r="P7" s="22">
        <v>335172000</v>
      </c>
      <c r="Q7" s="22">
        <v>48284000</v>
      </c>
      <c r="R7" s="22">
        <v>6875659000</v>
      </c>
      <c r="S7" s="22">
        <v>2103000</v>
      </c>
      <c r="T7" s="22">
        <v>113755000</v>
      </c>
      <c r="U7" s="22">
        <v>10401718000</v>
      </c>
      <c r="V7" s="22">
        <v>348010000</v>
      </c>
      <c r="W7" s="22">
        <v>32566000</v>
      </c>
      <c r="X7" s="22">
        <v>877538000</v>
      </c>
      <c r="Y7" s="22">
        <v>55114000</v>
      </c>
      <c r="Z7" s="22">
        <v>1292524000</v>
      </c>
      <c r="AA7" s="22">
        <v>2695093000</v>
      </c>
      <c r="AB7" s="22">
        <v>0</v>
      </c>
      <c r="AC7" s="22">
        <v>0</v>
      </c>
      <c r="AD7" s="22">
        <v>613742000</v>
      </c>
      <c r="AE7" s="22">
        <v>5914587000</v>
      </c>
      <c r="AF7" s="22">
        <v>4487131000</v>
      </c>
      <c r="AG7" s="22">
        <v>19702813000</v>
      </c>
      <c r="AH7" s="22">
        <v>77379000</v>
      </c>
      <c r="AI7" s="22">
        <v>35474000</v>
      </c>
      <c r="AJ7" s="22">
        <v>0</v>
      </c>
      <c r="AK7" s="22">
        <v>19815666000</v>
      </c>
      <c r="AL7" s="22">
        <v>24302797000</v>
      </c>
    </row>
    <row r="8" spans="1:3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102617490</v>
      </c>
      <c r="F8" s="22">
        <v>3074423</v>
      </c>
      <c r="G8" s="22">
        <v>165180</v>
      </c>
      <c r="H8" s="22">
        <v>-2522</v>
      </c>
      <c r="I8" s="22">
        <v>681459</v>
      </c>
      <c r="J8" s="22">
        <v>0</v>
      </c>
      <c r="K8" s="22">
        <v>3153221</v>
      </c>
      <c r="L8" s="22">
        <v>0</v>
      </c>
      <c r="M8" s="22">
        <v>898794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110588045</v>
      </c>
      <c r="V8" s="22">
        <v>0</v>
      </c>
      <c r="W8" s="22">
        <v>0</v>
      </c>
      <c r="X8" s="22">
        <v>8542814</v>
      </c>
      <c r="Y8" s="22">
        <v>1976663</v>
      </c>
      <c r="Z8" s="22">
        <v>17366403</v>
      </c>
      <c r="AA8" s="22">
        <v>30945657</v>
      </c>
      <c r="AB8" s="22">
        <v>1408583</v>
      </c>
      <c r="AC8" s="22">
        <v>0</v>
      </c>
      <c r="AD8" s="22">
        <v>10635734</v>
      </c>
      <c r="AE8" s="22">
        <v>70875854</v>
      </c>
      <c r="AF8" s="22">
        <v>39712191</v>
      </c>
      <c r="AG8" s="22">
        <v>269158111</v>
      </c>
      <c r="AH8" s="22">
        <v>2829236</v>
      </c>
      <c r="AI8" s="22">
        <v>341495</v>
      </c>
      <c r="AJ8" s="22">
        <v>5804910</v>
      </c>
      <c r="AK8" s="22">
        <v>278133752</v>
      </c>
      <c r="AL8" s="22">
        <v>317845943</v>
      </c>
    </row>
    <row r="9" spans="1:3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6517836</v>
      </c>
      <c r="F9" s="22">
        <v>1066452</v>
      </c>
      <c r="G9" s="22">
        <v>346896</v>
      </c>
      <c r="H9" s="22">
        <v>0</v>
      </c>
      <c r="I9" s="22">
        <v>0</v>
      </c>
      <c r="J9" s="22">
        <v>0</v>
      </c>
      <c r="K9" s="22">
        <v>12815910</v>
      </c>
      <c r="L9" s="22">
        <v>0</v>
      </c>
      <c r="M9" s="22">
        <v>9737143</v>
      </c>
      <c r="N9" s="22">
        <v>0</v>
      </c>
      <c r="O9" s="22">
        <v>0</v>
      </c>
      <c r="P9" s="22">
        <v>0</v>
      </c>
      <c r="Q9" s="22">
        <v>0</v>
      </c>
      <c r="R9" s="22">
        <v>123109199</v>
      </c>
      <c r="S9" s="22">
        <v>0</v>
      </c>
      <c r="T9" s="22">
        <v>2155960</v>
      </c>
      <c r="U9" s="22">
        <v>155749396</v>
      </c>
      <c r="V9" s="22">
        <v>0</v>
      </c>
      <c r="W9" s="22">
        <v>0</v>
      </c>
      <c r="X9" s="22">
        <v>5240814</v>
      </c>
      <c r="Y9" s="22">
        <v>3867494</v>
      </c>
      <c r="Z9" s="22">
        <v>36627894</v>
      </c>
      <c r="AA9" s="22">
        <v>7591482</v>
      </c>
      <c r="AB9" s="22">
        <v>15432205</v>
      </c>
      <c r="AC9" s="22">
        <v>0</v>
      </c>
      <c r="AD9" s="22">
        <v>492136</v>
      </c>
      <c r="AE9" s="22">
        <v>69252025</v>
      </c>
      <c r="AF9" s="22">
        <v>86497371</v>
      </c>
      <c r="AG9" s="22">
        <v>104718471</v>
      </c>
      <c r="AH9" s="22">
        <v>111069</v>
      </c>
      <c r="AI9" s="22">
        <v>297584</v>
      </c>
      <c r="AJ9" s="22">
        <v>8433018</v>
      </c>
      <c r="AK9" s="22">
        <v>113560142</v>
      </c>
      <c r="AL9" s="22">
        <v>200057513</v>
      </c>
    </row>
    <row r="10" spans="1:3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11856318</v>
      </c>
      <c r="F10" s="22">
        <v>1991247</v>
      </c>
      <c r="G10" s="22">
        <v>31222152</v>
      </c>
      <c r="H10" s="22">
        <v>-31296654</v>
      </c>
      <c r="I10" s="22">
        <v>1171019</v>
      </c>
      <c r="J10" s="22">
        <v>0</v>
      </c>
      <c r="K10" s="22">
        <v>2874854</v>
      </c>
      <c r="L10" s="22">
        <v>77067</v>
      </c>
      <c r="M10" s="22">
        <v>1087000</v>
      </c>
      <c r="N10" s="22">
        <v>0</v>
      </c>
      <c r="O10" s="22">
        <v>0</v>
      </c>
      <c r="P10" s="22">
        <v>0</v>
      </c>
      <c r="Q10" s="22">
        <v>0</v>
      </c>
      <c r="R10" s="22">
        <v>72259728</v>
      </c>
      <c r="S10" s="22">
        <v>0</v>
      </c>
      <c r="T10" s="22">
        <v>0</v>
      </c>
      <c r="U10" s="22">
        <v>91242731</v>
      </c>
      <c r="V10" s="22">
        <v>0</v>
      </c>
      <c r="W10" s="22">
        <v>3967598</v>
      </c>
      <c r="X10" s="22">
        <v>11950442</v>
      </c>
      <c r="Y10" s="22">
        <v>1225499</v>
      </c>
      <c r="Z10" s="22">
        <v>7136998</v>
      </c>
      <c r="AA10" s="22">
        <v>42897719</v>
      </c>
      <c r="AB10" s="22">
        <v>1193258</v>
      </c>
      <c r="AC10" s="22">
        <v>0</v>
      </c>
      <c r="AD10" s="22">
        <v>74845</v>
      </c>
      <c r="AE10" s="22">
        <v>68446359</v>
      </c>
      <c r="AF10" s="22">
        <v>22796372</v>
      </c>
      <c r="AG10" s="22">
        <v>342761193</v>
      </c>
      <c r="AH10" s="22">
        <v>412664</v>
      </c>
      <c r="AI10" s="22">
        <v>339148</v>
      </c>
      <c r="AJ10" s="22">
        <v>0</v>
      </c>
      <c r="AK10" s="22">
        <v>343513005</v>
      </c>
      <c r="AL10" s="22">
        <v>366309377</v>
      </c>
    </row>
    <row r="11" spans="1:3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442200000</v>
      </c>
      <c r="F11" s="22">
        <v>72061000</v>
      </c>
      <c r="G11" s="22">
        <v>22095000</v>
      </c>
      <c r="H11" s="22">
        <v>-5421000</v>
      </c>
      <c r="I11" s="22">
        <v>646505000</v>
      </c>
      <c r="J11" s="22">
        <v>0</v>
      </c>
      <c r="K11" s="22">
        <v>276232000</v>
      </c>
      <c r="L11" s="22">
        <v>24187000</v>
      </c>
      <c r="M11" s="22">
        <v>237423000</v>
      </c>
      <c r="N11" s="22">
        <v>0</v>
      </c>
      <c r="O11" s="22">
        <v>267435000</v>
      </c>
      <c r="P11" s="22">
        <v>281553000</v>
      </c>
      <c r="Q11" s="22">
        <v>25618000</v>
      </c>
      <c r="R11" s="22">
        <v>6221181000</v>
      </c>
      <c r="S11" s="22">
        <v>0</v>
      </c>
      <c r="T11" s="22">
        <v>0</v>
      </c>
      <c r="U11" s="22">
        <v>8511069000</v>
      </c>
      <c r="V11" s="22">
        <v>0</v>
      </c>
      <c r="W11" s="22">
        <v>1613000</v>
      </c>
      <c r="X11" s="22">
        <v>1280979000</v>
      </c>
      <c r="Y11" s="22">
        <v>54367000</v>
      </c>
      <c r="Z11" s="22">
        <v>240451000</v>
      </c>
      <c r="AA11" s="22">
        <v>3940329000</v>
      </c>
      <c r="AB11" s="22">
        <v>11111000</v>
      </c>
      <c r="AC11" s="22">
        <v>0</v>
      </c>
      <c r="AD11" s="22">
        <v>128837000</v>
      </c>
      <c r="AE11" s="22">
        <v>5657687000</v>
      </c>
      <c r="AF11" s="22">
        <v>2853382000</v>
      </c>
      <c r="AG11" s="22">
        <v>14350670000</v>
      </c>
      <c r="AH11" s="22">
        <v>39314000</v>
      </c>
      <c r="AI11" s="22">
        <v>36115000</v>
      </c>
      <c r="AJ11" s="22">
        <v>15519000</v>
      </c>
      <c r="AK11" s="22">
        <v>14441618000</v>
      </c>
      <c r="AL11" s="22">
        <v>17295000000</v>
      </c>
    </row>
    <row r="12" spans="1:3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6635000</v>
      </c>
      <c r="F12" s="22">
        <v>1743000</v>
      </c>
      <c r="G12" s="22">
        <v>276000</v>
      </c>
      <c r="H12" s="22">
        <v>0</v>
      </c>
      <c r="I12" s="22">
        <v>1589000</v>
      </c>
      <c r="J12" s="22">
        <v>0</v>
      </c>
      <c r="K12" s="22">
        <v>5319000</v>
      </c>
      <c r="L12" s="22">
        <v>0</v>
      </c>
      <c r="M12" s="22">
        <v>1416000</v>
      </c>
      <c r="N12" s="22">
        <v>25000</v>
      </c>
      <c r="O12" s="22">
        <v>0</v>
      </c>
      <c r="P12" s="22">
        <v>0</v>
      </c>
      <c r="Q12" s="22">
        <v>0</v>
      </c>
      <c r="R12" s="22">
        <v>70977000</v>
      </c>
      <c r="S12" s="22">
        <v>0</v>
      </c>
      <c r="T12" s="22">
        <v>0</v>
      </c>
      <c r="U12" s="22">
        <v>87980000</v>
      </c>
      <c r="V12" s="22">
        <v>0</v>
      </c>
      <c r="W12" s="22">
        <v>0</v>
      </c>
      <c r="X12" s="22">
        <v>10746000</v>
      </c>
      <c r="Y12" s="22">
        <v>1783000</v>
      </c>
      <c r="Z12" s="22">
        <v>8273000</v>
      </c>
      <c r="AA12" s="22">
        <v>24972000</v>
      </c>
      <c r="AB12" s="22">
        <v>0</v>
      </c>
      <c r="AC12" s="22">
        <v>0</v>
      </c>
      <c r="AD12" s="22">
        <v>1366000</v>
      </c>
      <c r="AE12" s="22">
        <v>47140000</v>
      </c>
      <c r="AF12" s="22">
        <v>40840000</v>
      </c>
      <c r="AG12" s="22">
        <v>517929000</v>
      </c>
      <c r="AH12" s="22">
        <v>811000</v>
      </c>
      <c r="AI12" s="22">
        <v>624000</v>
      </c>
      <c r="AJ12" s="22">
        <v>0</v>
      </c>
      <c r="AK12" s="22">
        <v>519364000</v>
      </c>
      <c r="AL12" s="22">
        <v>560204000</v>
      </c>
    </row>
    <row r="13" spans="1:3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153272473</v>
      </c>
      <c r="F13" s="22">
        <v>6857051</v>
      </c>
      <c r="G13" s="22">
        <v>3689521</v>
      </c>
      <c r="H13" s="22">
        <v>0</v>
      </c>
      <c r="I13" s="22">
        <v>10201873</v>
      </c>
      <c r="J13" s="22">
        <v>0</v>
      </c>
      <c r="K13" s="22">
        <v>16592578</v>
      </c>
      <c r="L13" s="22">
        <v>1156373</v>
      </c>
      <c r="M13" s="22">
        <v>686716</v>
      </c>
      <c r="N13" s="22">
        <v>0</v>
      </c>
      <c r="O13" s="22">
        <v>0</v>
      </c>
      <c r="P13" s="22">
        <v>0</v>
      </c>
      <c r="Q13" s="22">
        <v>0</v>
      </c>
      <c r="R13" s="22">
        <v>137607338</v>
      </c>
      <c r="S13" s="22">
        <v>0</v>
      </c>
      <c r="T13" s="22">
        <v>0</v>
      </c>
      <c r="U13" s="22">
        <v>330063923</v>
      </c>
      <c r="V13" s="22">
        <v>0</v>
      </c>
      <c r="W13" s="22">
        <v>0</v>
      </c>
      <c r="X13" s="22">
        <v>30454909</v>
      </c>
      <c r="Y13" s="22">
        <v>0</v>
      </c>
      <c r="Z13" s="22">
        <v>20310952</v>
      </c>
      <c r="AA13" s="22">
        <v>138565262</v>
      </c>
      <c r="AB13" s="22">
        <v>0</v>
      </c>
      <c r="AC13" s="22">
        <v>0</v>
      </c>
      <c r="AD13" s="22">
        <v>0</v>
      </c>
      <c r="AE13" s="22">
        <v>189331123</v>
      </c>
      <c r="AF13" s="22">
        <v>140732800</v>
      </c>
      <c r="AG13" s="22">
        <v>745957569</v>
      </c>
      <c r="AH13" s="22">
        <v>1259534</v>
      </c>
      <c r="AI13" s="22">
        <v>1116304</v>
      </c>
      <c r="AJ13" s="22">
        <v>0</v>
      </c>
      <c r="AK13" s="22">
        <v>748333407</v>
      </c>
      <c r="AL13" s="22">
        <v>889066207</v>
      </c>
    </row>
    <row r="14" spans="1:3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24334682</v>
      </c>
      <c r="F14" s="22">
        <v>397897</v>
      </c>
      <c r="G14" s="22">
        <v>244568</v>
      </c>
      <c r="H14" s="22">
        <v>0</v>
      </c>
      <c r="I14" s="22">
        <v>3943232</v>
      </c>
      <c r="J14" s="22">
        <v>0</v>
      </c>
      <c r="K14" s="22">
        <v>3476321</v>
      </c>
      <c r="L14" s="22">
        <v>0</v>
      </c>
      <c r="M14" s="22">
        <v>1523074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33919774</v>
      </c>
      <c r="V14" s="22">
        <v>0</v>
      </c>
      <c r="W14" s="22">
        <v>0</v>
      </c>
      <c r="X14" s="22">
        <v>4136833</v>
      </c>
      <c r="Y14" s="22">
        <v>1668158</v>
      </c>
      <c r="Z14" s="22">
        <v>8415483</v>
      </c>
      <c r="AA14" s="22">
        <v>20295285</v>
      </c>
      <c r="AB14" s="22">
        <v>0</v>
      </c>
      <c r="AC14" s="22">
        <v>0</v>
      </c>
      <c r="AD14" s="22">
        <v>0</v>
      </c>
      <c r="AE14" s="22">
        <v>34515759</v>
      </c>
      <c r="AF14" s="22">
        <v>-595985</v>
      </c>
      <c r="AG14" s="22">
        <v>184275520</v>
      </c>
      <c r="AH14" s="22">
        <v>267759</v>
      </c>
      <c r="AI14" s="22">
        <v>67192</v>
      </c>
      <c r="AJ14" s="22">
        <v>0</v>
      </c>
      <c r="AK14" s="22">
        <v>184610471</v>
      </c>
      <c r="AL14" s="22">
        <v>184014486</v>
      </c>
    </row>
    <row r="15" spans="1:3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23716694</v>
      </c>
      <c r="F15" s="22">
        <v>2022649</v>
      </c>
      <c r="G15" s="22">
        <v>335794</v>
      </c>
      <c r="H15" s="22">
        <v>0</v>
      </c>
      <c r="I15" s="22">
        <v>1162059</v>
      </c>
      <c r="J15" s="22">
        <v>0</v>
      </c>
      <c r="K15" s="22">
        <v>6253128</v>
      </c>
      <c r="L15" s="22">
        <v>0</v>
      </c>
      <c r="M15" s="22">
        <v>0</v>
      </c>
      <c r="N15" s="22">
        <v>0</v>
      </c>
      <c r="O15" s="22">
        <v>0</v>
      </c>
      <c r="P15" s="22">
        <v>8532708</v>
      </c>
      <c r="Q15" s="22">
        <v>0</v>
      </c>
      <c r="R15" s="22">
        <v>36118594</v>
      </c>
      <c r="S15" s="22">
        <v>0</v>
      </c>
      <c r="T15" s="22">
        <v>0</v>
      </c>
      <c r="U15" s="22">
        <v>78141626</v>
      </c>
      <c r="V15" s="22">
        <v>0</v>
      </c>
      <c r="W15" s="22">
        <v>3674659</v>
      </c>
      <c r="X15" s="22">
        <v>8462875</v>
      </c>
      <c r="Y15" s="22">
        <v>2827621</v>
      </c>
      <c r="Z15" s="22">
        <v>8693326</v>
      </c>
      <c r="AA15" s="22">
        <v>79559262</v>
      </c>
      <c r="AB15" s="22">
        <v>0</v>
      </c>
      <c r="AC15" s="22">
        <v>0</v>
      </c>
      <c r="AD15" s="22">
        <v>0</v>
      </c>
      <c r="AE15" s="22">
        <v>103217743</v>
      </c>
      <c r="AF15" s="22">
        <v>-25076117</v>
      </c>
      <c r="AG15" s="22">
        <v>908481763</v>
      </c>
      <c r="AH15" s="22">
        <v>853676</v>
      </c>
      <c r="AI15" s="22">
        <v>395217</v>
      </c>
      <c r="AJ15" s="22">
        <v>0</v>
      </c>
      <c r="AK15" s="22">
        <v>909730656</v>
      </c>
      <c r="AL15" s="22">
        <v>884654539</v>
      </c>
    </row>
    <row r="16" spans="1:3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44103000</v>
      </c>
      <c r="F16" s="22">
        <v>2577000</v>
      </c>
      <c r="G16" s="22">
        <v>568000</v>
      </c>
      <c r="H16" s="22">
        <v>0</v>
      </c>
      <c r="I16" s="22">
        <v>6734000</v>
      </c>
      <c r="J16" s="22">
        <v>17696000</v>
      </c>
      <c r="K16" s="22">
        <v>39941000</v>
      </c>
      <c r="L16" s="22">
        <v>0</v>
      </c>
      <c r="M16" s="22">
        <v>1000000</v>
      </c>
      <c r="N16" s="22">
        <v>0</v>
      </c>
      <c r="O16" s="22">
        <v>5169000</v>
      </c>
      <c r="P16" s="22">
        <v>74535000</v>
      </c>
      <c r="Q16" s="22">
        <v>3980000</v>
      </c>
      <c r="R16" s="22">
        <v>224694000</v>
      </c>
      <c r="S16" s="22">
        <v>127000</v>
      </c>
      <c r="T16" s="22">
        <v>0</v>
      </c>
      <c r="U16" s="22">
        <v>421124000</v>
      </c>
      <c r="V16" s="22">
        <v>0</v>
      </c>
      <c r="W16" s="22">
        <v>1923000</v>
      </c>
      <c r="X16" s="22">
        <v>67306000</v>
      </c>
      <c r="Y16" s="22">
        <v>11076000</v>
      </c>
      <c r="Z16" s="22">
        <v>100077000</v>
      </c>
      <c r="AA16" s="22">
        <v>213684000</v>
      </c>
      <c r="AB16" s="22">
        <v>0</v>
      </c>
      <c r="AC16" s="22">
        <v>0</v>
      </c>
      <c r="AD16" s="22">
        <v>0</v>
      </c>
      <c r="AE16" s="22">
        <v>394066000</v>
      </c>
      <c r="AF16" s="22">
        <v>27058000</v>
      </c>
      <c r="AG16" s="22">
        <v>1857870000</v>
      </c>
      <c r="AH16" s="22">
        <v>13097000</v>
      </c>
      <c r="AI16" s="22">
        <v>3789000</v>
      </c>
      <c r="AJ16" s="22">
        <v>42042000</v>
      </c>
      <c r="AK16" s="22">
        <v>1916798000</v>
      </c>
      <c r="AL16" s="22">
        <v>1943856000</v>
      </c>
    </row>
    <row r="17" spans="1:3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100092388</v>
      </c>
      <c r="F17" s="22">
        <v>2430428</v>
      </c>
      <c r="G17" s="22">
        <v>738119</v>
      </c>
      <c r="H17" s="22">
        <v>0</v>
      </c>
      <c r="I17" s="22">
        <v>0</v>
      </c>
      <c r="J17" s="22">
        <v>0</v>
      </c>
      <c r="K17" s="22">
        <v>15928646</v>
      </c>
      <c r="L17" s="22">
        <v>0</v>
      </c>
      <c r="M17" s="22">
        <v>18023338</v>
      </c>
      <c r="N17" s="22">
        <v>62002</v>
      </c>
      <c r="O17" s="22">
        <v>0</v>
      </c>
      <c r="P17" s="22">
        <v>0</v>
      </c>
      <c r="Q17" s="22">
        <v>0</v>
      </c>
      <c r="R17" s="22">
        <v>7270916</v>
      </c>
      <c r="S17" s="22">
        <v>0</v>
      </c>
      <c r="T17" s="22">
        <v>0</v>
      </c>
      <c r="U17" s="22">
        <v>144545837</v>
      </c>
      <c r="V17" s="22">
        <v>23</v>
      </c>
      <c r="W17" s="22">
        <v>0</v>
      </c>
      <c r="X17" s="22">
        <v>20234357</v>
      </c>
      <c r="Y17" s="22">
        <v>945261</v>
      </c>
      <c r="Z17" s="22">
        <v>8777822</v>
      </c>
      <c r="AA17" s="22">
        <v>54750063</v>
      </c>
      <c r="AB17" s="22">
        <v>3016679</v>
      </c>
      <c r="AC17" s="22">
        <v>3429937</v>
      </c>
      <c r="AD17" s="22">
        <v>350147</v>
      </c>
      <c r="AE17" s="22">
        <v>91504266</v>
      </c>
      <c r="AF17" s="22">
        <v>53041571</v>
      </c>
      <c r="AG17" s="22">
        <v>549912562</v>
      </c>
      <c r="AH17" s="22">
        <v>1120622</v>
      </c>
      <c r="AI17" s="22">
        <v>407865</v>
      </c>
      <c r="AJ17" s="22">
        <v>0</v>
      </c>
      <c r="AK17" s="22">
        <v>551441049</v>
      </c>
      <c r="AL17" s="22">
        <v>604482620</v>
      </c>
    </row>
    <row r="18" spans="1:3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44188000</v>
      </c>
      <c r="F18" s="22">
        <v>3692000</v>
      </c>
      <c r="G18" s="22">
        <v>951000</v>
      </c>
      <c r="H18" s="22">
        <v>0</v>
      </c>
      <c r="I18" s="22">
        <v>0</v>
      </c>
      <c r="J18" s="22">
        <v>0</v>
      </c>
      <c r="K18" s="22">
        <v>92880000</v>
      </c>
      <c r="L18" s="22">
        <v>0</v>
      </c>
      <c r="M18" s="22">
        <v>10523000</v>
      </c>
      <c r="N18" s="22">
        <v>151000</v>
      </c>
      <c r="O18" s="22">
        <v>2451000</v>
      </c>
      <c r="P18" s="22">
        <v>0</v>
      </c>
      <c r="Q18" s="22">
        <v>0</v>
      </c>
      <c r="R18" s="22">
        <v>635419000</v>
      </c>
      <c r="S18" s="22">
        <v>1166000</v>
      </c>
      <c r="T18" s="22">
        <v>0</v>
      </c>
      <c r="U18" s="22">
        <v>791421000</v>
      </c>
      <c r="V18" s="22">
        <v>0</v>
      </c>
      <c r="W18" s="22">
        <v>0</v>
      </c>
      <c r="X18" s="22">
        <v>82443000</v>
      </c>
      <c r="Y18" s="22">
        <v>0</v>
      </c>
      <c r="Z18" s="22">
        <v>55896000</v>
      </c>
      <c r="AA18" s="22">
        <v>418581000</v>
      </c>
      <c r="AB18" s="22">
        <v>0</v>
      </c>
      <c r="AC18" s="22">
        <v>0</v>
      </c>
      <c r="AD18" s="22">
        <v>245911000</v>
      </c>
      <c r="AE18" s="22">
        <v>802831000</v>
      </c>
      <c r="AF18" s="22">
        <v>-11410000</v>
      </c>
      <c r="AG18" s="22">
        <v>1422663000</v>
      </c>
      <c r="AH18" s="22">
        <v>15620000</v>
      </c>
      <c r="AI18" s="22">
        <v>2917000</v>
      </c>
      <c r="AJ18" s="22">
        <v>24643000</v>
      </c>
      <c r="AK18" s="22">
        <v>1465843000</v>
      </c>
      <c r="AL18" s="22">
        <v>1454433000</v>
      </c>
    </row>
    <row r="19" spans="1:3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77508648</v>
      </c>
      <c r="F19" s="22">
        <v>2280448</v>
      </c>
      <c r="G19" s="22">
        <v>3199081</v>
      </c>
      <c r="H19" s="22">
        <v>-188790</v>
      </c>
      <c r="I19" s="22">
        <v>33285063</v>
      </c>
      <c r="J19" s="22">
        <v>17044689</v>
      </c>
      <c r="K19" s="22">
        <v>24950463</v>
      </c>
      <c r="L19" s="22">
        <v>0</v>
      </c>
      <c r="M19" s="22">
        <v>48242473</v>
      </c>
      <c r="N19" s="22">
        <v>0</v>
      </c>
      <c r="O19" s="22">
        <v>20984048</v>
      </c>
      <c r="P19" s="22">
        <v>33801822</v>
      </c>
      <c r="Q19" s="22">
        <v>4314649</v>
      </c>
      <c r="R19" s="22">
        <v>98729404</v>
      </c>
      <c r="S19" s="22">
        <v>0</v>
      </c>
      <c r="T19" s="22">
        <v>0</v>
      </c>
      <c r="U19" s="22">
        <v>364151998</v>
      </c>
      <c r="V19" s="22">
        <v>0</v>
      </c>
      <c r="W19" s="22">
        <v>1040000</v>
      </c>
      <c r="X19" s="22">
        <v>50239786</v>
      </c>
      <c r="Y19" s="22">
        <v>3789242</v>
      </c>
      <c r="Z19" s="22">
        <v>112021855</v>
      </c>
      <c r="AA19" s="22">
        <v>300583641</v>
      </c>
      <c r="AB19" s="22">
        <v>13375486</v>
      </c>
      <c r="AC19" s="22">
        <v>0</v>
      </c>
      <c r="AD19" s="22">
        <v>11410173</v>
      </c>
      <c r="AE19" s="22">
        <v>492460183</v>
      </c>
      <c r="AF19" s="22">
        <v>-128308185</v>
      </c>
      <c r="AG19" s="22">
        <v>2169962080</v>
      </c>
      <c r="AH19" s="22">
        <v>13200170</v>
      </c>
      <c r="AI19" s="22">
        <v>3917003</v>
      </c>
      <c r="AJ19" s="22">
        <v>0</v>
      </c>
      <c r="AK19" s="22">
        <v>2187079253</v>
      </c>
      <c r="AL19" s="22">
        <v>2058771068</v>
      </c>
    </row>
    <row r="20" spans="1:3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8408079</v>
      </c>
      <c r="F20" s="22">
        <v>1775904</v>
      </c>
      <c r="G20" s="22">
        <v>534292</v>
      </c>
      <c r="H20" s="22">
        <v>0</v>
      </c>
      <c r="I20" s="22">
        <v>0</v>
      </c>
      <c r="J20" s="22">
        <v>0</v>
      </c>
      <c r="K20" s="22">
        <v>15263889</v>
      </c>
      <c r="L20" s="22">
        <v>0</v>
      </c>
      <c r="M20" s="22">
        <v>866827</v>
      </c>
      <c r="N20" s="22">
        <v>0</v>
      </c>
      <c r="O20" s="22">
        <v>0</v>
      </c>
      <c r="P20" s="22">
        <v>0</v>
      </c>
      <c r="Q20" s="22">
        <v>0</v>
      </c>
      <c r="R20" s="22">
        <v>60202860</v>
      </c>
      <c r="S20" s="22">
        <v>0</v>
      </c>
      <c r="T20" s="22">
        <v>0</v>
      </c>
      <c r="U20" s="22">
        <v>87051851</v>
      </c>
      <c r="V20" s="22">
        <v>0</v>
      </c>
      <c r="W20" s="22">
        <v>0</v>
      </c>
      <c r="X20" s="22">
        <v>16233277</v>
      </c>
      <c r="Y20" s="22">
        <v>3544189</v>
      </c>
      <c r="Z20" s="22">
        <v>33814516</v>
      </c>
      <c r="AA20" s="22">
        <v>38110826</v>
      </c>
      <c r="AB20" s="22">
        <v>0</v>
      </c>
      <c r="AC20" s="22">
        <v>0</v>
      </c>
      <c r="AD20" s="22">
        <v>1180610</v>
      </c>
      <c r="AE20" s="22">
        <v>92883418</v>
      </c>
      <c r="AF20" s="22">
        <v>-5831567</v>
      </c>
      <c r="AG20" s="22">
        <v>570485101</v>
      </c>
      <c r="AH20" s="22">
        <v>1003661</v>
      </c>
      <c r="AI20" s="22">
        <v>341704</v>
      </c>
      <c r="AJ20" s="22">
        <v>0</v>
      </c>
      <c r="AK20" s="22">
        <v>571830466</v>
      </c>
      <c r="AL20" s="22">
        <v>565998899</v>
      </c>
    </row>
    <row r="21" spans="1:3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112752833</v>
      </c>
      <c r="F21" s="22">
        <v>2124363</v>
      </c>
      <c r="G21" s="22">
        <v>1508567</v>
      </c>
      <c r="H21" s="22">
        <v>0</v>
      </c>
      <c r="I21" s="22">
        <v>0</v>
      </c>
      <c r="J21" s="22">
        <v>0</v>
      </c>
      <c r="K21" s="22">
        <v>11891269</v>
      </c>
      <c r="L21" s="22">
        <v>0</v>
      </c>
      <c r="M21" s="22">
        <v>113344</v>
      </c>
      <c r="N21" s="22">
        <v>9924</v>
      </c>
      <c r="O21" s="22">
        <v>0</v>
      </c>
      <c r="P21" s="22">
        <v>0</v>
      </c>
      <c r="Q21" s="22">
        <v>0</v>
      </c>
      <c r="R21" s="22">
        <v>145294174</v>
      </c>
      <c r="S21" s="22">
        <v>0</v>
      </c>
      <c r="T21" s="22">
        <v>0</v>
      </c>
      <c r="U21" s="22">
        <v>273694474</v>
      </c>
      <c r="V21" s="22">
        <v>0</v>
      </c>
      <c r="W21" s="22">
        <v>67968</v>
      </c>
      <c r="X21" s="22">
        <v>28516298</v>
      </c>
      <c r="Y21" s="22">
        <v>3940115</v>
      </c>
      <c r="Z21" s="22">
        <v>55675325</v>
      </c>
      <c r="AA21" s="22">
        <v>91254399</v>
      </c>
      <c r="AB21" s="22">
        <v>0</v>
      </c>
      <c r="AC21" s="22">
        <v>0</v>
      </c>
      <c r="AD21" s="22">
        <v>1468743</v>
      </c>
      <c r="AE21" s="22">
        <v>180922848</v>
      </c>
      <c r="AF21" s="22">
        <v>92771626</v>
      </c>
      <c r="AG21" s="22">
        <v>1245152036</v>
      </c>
      <c r="AH21" s="22">
        <v>1327154</v>
      </c>
      <c r="AI21" s="22">
        <v>1782605</v>
      </c>
      <c r="AJ21" s="22">
        <v>0</v>
      </c>
      <c r="AK21" s="22">
        <v>1248261795</v>
      </c>
      <c r="AL21" s="22">
        <v>1341033421</v>
      </c>
    </row>
    <row r="22" spans="1:3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17576557</v>
      </c>
      <c r="F22" s="22">
        <v>431642</v>
      </c>
      <c r="G22" s="22">
        <v>318691</v>
      </c>
      <c r="H22" s="22">
        <v>-63975</v>
      </c>
      <c r="I22" s="22">
        <v>0</v>
      </c>
      <c r="J22" s="22">
        <v>0</v>
      </c>
      <c r="K22" s="22">
        <v>2237830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5535110</v>
      </c>
      <c r="S22" s="22">
        <v>0</v>
      </c>
      <c r="T22" s="22">
        <v>0</v>
      </c>
      <c r="U22" s="22">
        <v>26035855</v>
      </c>
      <c r="V22" s="22">
        <v>0</v>
      </c>
      <c r="W22" s="22">
        <v>6326617</v>
      </c>
      <c r="X22" s="22">
        <v>0</v>
      </c>
      <c r="Y22" s="22">
        <v>0</v>
      </c>
      <c r="Z22" s="22">
        <v>5886960</v>
      </c>
      <c r="AA22" s="22">
        <v>9931756</v>
      </c>
      <c r="AB22" s="22">
        <v>435484</v>
      </c>
      <c r="AC22" s="22">
        <v>0</v>
      </c>
      <c r="AD22" s="22">
        <v>0</v>
      </c>
      <c r="AE22" s="22">
        <v>22580817</v>
      </c>
      <c r="AF22" s="22">
        <v>3455038</v>
      </c>
      <c r="AG22" s="22">
        <v>115234217</v>
      </c>
      <c r="AH22" s="22">
        <v>428299</v>
      </c>
      <c r="AI22" s="22">
        <v>68419</v>
      </c>
      <c r="AJ22" s="22">
        <v>0</v>
      </c>
      <c r="AK22" s="22">
        <v>115730935</v>
      </c>
      <c r="AL22" s="22">
        <v>119185973</v>
      </c>
    </row>
    <row r="23" spans="1:3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17098131</v>
      </c>
      <c r="F23" s="22">
        <v>474288</v>
      </c>
      <c r="G23" s="22">
        <v>211589</v>
      </c>
      <c r="H23" s="22">
        <v>-48884</v>
      </c>
      <c r="I23" s="22">
        <v>4789236</v>
      </c>
      <c r="J23" s="22">
        <v>0</v>
      </c>
      <c r="K23" s="22">
        <v>1675241</v>
      </c>
      <c r="L23" s="22">
        <v>5302462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29502063</v>
      </c>
      <c r="V23" s="22">
        <v>0</v>
      </c>
      <c r="W23" s="22">
        <v>323586</v>
      </c>
      <c r="X23" s="22">
        <v>2644078</v>
      </c>
      <c r="Y23" s="22">
        <v>68174</v>
      </c>
      <c r="Z23" s="22">
        <v>8909165</v>
      </c>
      <c r="AA23" s="22">
        <v>11072827</v>
      </c>
      <c r="AB23" s="22">
        <v>677538</v>
      </c>
      <c r="AC23" s="22">
        <v>0</v>
      </c>
      <c r="AD23" s="22">
        <v>51574</v>
      </c>
      <c r="AE23" s="22">
        <v>23746942</v>
      </c>
      <c r="AF23" s="22">
        <v>5755121</v>
      </c>
      <c r="AG23" s="22">
        <v>65152556</v>
      </c>
      <c r="AH23" s="22">
        <v>0</v>
      </c>
      <c r="AI23" s="22">
        <v>390791</v>
      </c>
      <c r="AJ23" s="22">
        <v>0</v>
      </c>
      <c r="AK23" s="22">
        <v>65543347</v>
      </c>
      <c r="AL23" s="22">
        <v>71298468</v>
      </c>
    </row>
    <row r="24" spans="1:3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3557558</v>
      </c>
      <c r="F24" s="22">
        <v>1389866</v>
      </c>
      <c r="G24" s="22">
        <v>3547741</v>
      </c>
      <c r="H24" s="22">
        <v>-4059714</v>
      </c>
      <c r="I24" s="22">
        <v>2404685</v>
      </c>
      <c r="J24" s="22">
        <v>0</v>
      </c>
      <c r="K24" s="22">
        <v>3094720</v>
      </c>
      <c r="L24" s="22">
        <v>3215671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70141899</v>
      </c>
      <c r="S24" s="22">
        <v>0</v>
      </c>
      <c r="T24" s="22">
        <v>0</v>
      </c>
      <c r="U24" s="22">
        <v>83292426</v>
      </c>
      <c r="V24" s="22">
        <v>0</v>
      </c>
      <c r="W24" s="22">
        <v>749857</v>
      </c>
      <c r="X24" s="22">
        <v>7736641</v>
      </c>
      <c r="Y24" s="22">
        <v>894700</v>
      </c>
      <c r="Z24" s="22">
        <v>10693147</v>
      </c>
      <c r="AA24" s="22">
        <v>1404595</v>
      </c>
      <c r="AB24" s="22">
        <v>1066724</v>
      </c>
      <c r="AC24" s="22">
        <v>0</v>
      </c>
      <c r="AD24" s="22">
        <v>6684247</v>
      </c>
      <c r="AE24" s="22">
        <v>29229911</v>
      </c>
      <c r="AF24" s="22">
        <v>54062515</v>
      </c>
      <c r="AG24" s="22">
        <v>437368676</v>
      </c>
      <c r="AH24" s="22">
        <v>8302859</v>
      </c>
      <c r="AI24" s="22">
        <v>986020</v>
      </c>
      <c r="AJ24" s="22">
        <v>0</v>
      </c>
      <c r="AK24" s="22">
        <v>446657555</v>
      </c>
      <c r="AL24" s="22">
        <v>500720070</v>
      </c>
    </row>
    <row r="25" spans="1:3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28331462</v>
      </c>
      <c r="F25" s="22">
        <v>2739994</v>
      </c>
      <c r="G25" s="22">
        <v>4834921</v>
      </c>
      <c r="H25" s="22">
        <v>-4701473</v>
      </c>
      <c r="I25" s="22">
        <v>3537093</v>
      </c>
      <c r="J25" s="22">
        <v>0</v>
      </c>
      <c r="K25" s="22">
        <v>1689617</v>
      </c>
      <c r="L25" s="22">
        <v>0</v>
      </c>
      <c r="M25" s="22">
        <v>46846</v>
      </c>
      <c r="N25" s="22">
        <v>0</v>
      </c>
      <c r="O25" s="22">
        <v>0</v>
      </c>
      <c r="P25" s="22">
        <v>2243274</v>
      </c>
      <c r="Q25" s="22">
        <v>0</v>
      </c>
      <c r="R25" s="22">
        <v>8962402</v>
      </c>
      <c r="S25" s="22">
        <v>0</v>
      </c>
      <c r="T25" s="22">
        <v>0</v>
      </c>
      <c r="U25" s="22">
        <v>47684136</v>
      </c>
      <c r="V25" s="22">
        <v>0</v>
      </c>
      <c r="W25" s="22">
        <v>0</v>
      </c>
      <c r="X25" s="22">
        <v>10882384</v>
      </c>
      <c r="Y25" s="22">
        <v>325862</v>
      </c>
      <c r="Z25" s="22">
        <v>6801215</v>
      </c>
      <c r="AA25" s="22">
        <v>11363671</v>
      </c>
      <c r="AB25" s="22">
        <v>0</v>
      </c>
      <c r="AC25" s="22">
        <v>0</v>
      </c>
      <c r="AD25" s="22">
        <v>0</v>
      </c>
      <c r="AE25" s="22">
        <v>29373132</v>
      </c>
      <c r="AF25" s="22">
        <v>18311004</v>
      </c>
      <c r="AG25" s="22">
        <v>187447336</v>
      </c>
      <c r="AH25" s="22">
        <v>4410104</v>
      </c>
      <c r="AI25" s="22">
        <v>856667</v>
      </c>
      <c r="AJ25" s="22">
        <v>0</v>
      </c>
      <c r="AK25" s="22">
        <v>192714107</v>
      </c>
      <c r="AL25" s="22">
        <v>211025111</v>
      </c>
    </row>
    <row r="26" spans="1:3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15810398</v>
      </c>
      <c r="F26" s="22">
        <v>5980134</v>
      </c>
      <c r="G26" s="22">
        <v>1646535</v>
      </c>
      <c r="H26" s="22">
        <v>0</v>
      </c>
      <c r="I26" s="22">
        <v>22449952</v>
      </c>
      <c r="J26" s="22">
        <v>0</v>
      </c>
      <c r="K26" s="22">
        <v>63832278</v>
      </c>
      <c r="L26" s="22">
        <v>0</v>
      </c>
      <c r="M26" s="22">
        <v>0</v>
      </c>
      <c r="N26" s="22">
        <v>0</v>
      </c>
      <c r="O26" s="22">
        <v>0</v>
      </c>
      <c r="P26" s="22">
        <v>131152811</v>
      </c>
      <c r="Q26" s="22">
        <v>0</v>
      </c>
      <c r="R26" s="22">
        <v>182333735</v>
      </c>
      <c r="S26" s="22">
        <v>0</v>
      </c>
      <c r="T26" s="22">
        <v>0</v>
      </c>
      <c r="U26" s="22">
        <v>423205843</v>
      </c>
      <c r="V26" s="22">
        <v>0</v>
      </c>
      <c r="W26" s="22">
        <v>10348190</v>
      </c>
      <c r="X26" s="22">
        <v>81917734</v>
      </c>
      <c r="Y26" s="22">
        <v>16074297</v>
      </c>
      <c r="Z26" s="22">
        <v>108527246</v>
      </c>
      <c r="AA26" s="22">
        <v>133070148</v>
      </c>
      <c r="AB26" s="22">
        <v>0</v>
      </c>
      <c r="AC26" s="22">
        <v>0</v>
      </c>
      <c r="AD26" s="22">
        <v>0</v>
      </c>
      <c r="AE26" s="22">
        <v>349937615</v>
      </c>
      <c r="AF26" s="22">
        <v>73268228</v>
      </c>
      <c r="AG26" s="22">
        <v>2051637087</v>
      </c>
      <c r="AH26" s="22">
        <v>1222560</v>
      </c>
      <c r="AI26" s="22">
        <v>8394110</v>
      </c>
      <c r="AJ26" s="22">
        <v>0</v>
      </c>
      <c r="AK26" s="22">
        <v>2061253757</v>
      </c>
      <c r="AL26" s="22">
        <v>2134521985</v>
      </c>
    </row>
    <row r="27" spans="1:3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279328190</v>
      </c>
      <c r="F27" s="22">
        <v>13092251</v>
      </c>
      <c r="G27" s="22">
        <v>27326516</v>
      </c>
      <c r="H27" s="22">
        <v>-30137669</v>
      </c>
      <c r="I27" s="22">
        <v>48781092</v>
      </c>
      <c r="J27" s="22">
        <v>0</v>
      </c>
      <c r="K27" s="22">
        <v>23795109</v>
      </c>
      <c r="L27" s="22">
        <v>0</v>
      </c>
      <c r="M27" s="22">
        <v>0</v>
      </c>
      <c r="N27" s="22">
        <v>1195985</v>
      </c>
      <c r="O27" s="22">
        <v>166682089</v>
      </c>
      <c r="P27" s="22">
        <v>504472092</v>
      </c>
      <c r="Q27" s="22">
        <v>1072670</v>
      </c>
      <c r="R27" s="22">
        <v>365125492</v>
      </c>
      <c r="S27" s="22">
        <v>0</v>
      </c>
      <c r="T27" s="22">
        <v>3987903</v>
      </c>
      <c r="U27" s="22">
        <v>1404721720</v>
      </c>
      <c r="V27" s="22">
        <v>0</v>
      </c>
      <c r="W27" s="22">
        <v>0</v>
      </c>
      <c r="X27" s="22">
        <v>138404715</v>
      </c>
      <c r="Y27" s="22">
        <v>9539340</v>
      </c>
      <c r="Z27" s="22">
        <v>64279339</v>
      </c>
      <c r="AA27" s="22">
        <v>45676921</v>
      </c>
      <c r="AB27" s="22">
        <v>1604820</v>
      </c>
      <c r="AC27" s="22">
        <v>0</v>
      </c>
      <c r="AD27" s="22">
        <v>0</v>
      </c>
      <c r="AE27" s="22">
        <v>259505135</v>
      </c>
      <c r="AF27" s="22">
        <v>1145216585</v>
      </c>
      <c r="AG27" s="22">
        <v>4290256760</v>
      </c>
      <c r="AH27" s="22">
        <v>4488067</v>
      </c>
      <c r="AI27" s="22">
        <v>4733900</v>
      </c>
      <c r="AJ27" s="22">
        <v>0</v>
      </c>
      <c r="AK27" s="22">
        <v>4299478727</v>
      </c>
      <c r="AL27" s="22">
        <v>5444695312</v>
      </c>
    </row>
    <row r="28" spans="1:3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3798116</v>
      </c>
      <c r="F28" s="22">
        <v>16458</v>
      </c>
      <c r="G28" s="22">
        <v>68605</v>
      </c>
      <c r="H28" s="22">
        <v>-68605</v>
      </c>
      <c r="I28" s="22">
        <v>10670</v>
      </c>
      <c r="J28" s="22">
        <v>0</v>
      </c>
      <c r="K28" s="22">
        <v>415683</v>
      </c>
      <c r="L28" s="22">
        <v>0</v>
      </c>
      <c r="M28" s="22">
        <v>213500</v>
      </c>
      <c r="N28" s="22">
        <v>0</v>
      </c>
      <c r="O28" s="22">
        <v>0</v>
      </c>
      <c r="P28" s="22">
        <v>0</v>
      </c>
      <c r="Q28" s="22">
        <v>0</v>
      </c>
      <c r="R28" s="22">
        <v>11534</v>
      </c>
      <c r="S28" s="22">
        <v>0</v>
      </c>
      <c r="T28" s="22">
        <v>0</v>
      </c>
      <c r="U28" s="22">
        <v>4465961</v>
      </c>
      <c r="V28" s="22">
        <v>0</v>
      </c>
      <c r="W28" s="22">
        <v>0</v>
      </c>
      <c r="X28" s="22">
        <v>160811</v>
      </c>
      <c r="Y28" s="22">
        <v>0</v>
      </c>
      <c r="Z28" s="22">
        <v>305693</v>
      </c>
      <c r="AA28" s="22">
        <v>288130</v>
      </c>
      <c r="AB28" s="22">
        <v>0</v>
      </c>
      <c r="AC28" s="22">
        <v>0</v>
      </c>
      <c r="AD28" s="22">
        <v>0</v>
      </c>
      <c r="AE28" s="22">
        <v>754634</v>
      </c>
      <c r="AF28" s="22">
        <v>3711327</v>
      </c>
      <c r="AG28" s="22">
        <v>9949442</v>
      </c>
      <c r="AH28" s="22">
        <v>106965</v>
      </c>
      <c r="AI28" s="22">
        <v>64705</v>
      </c>
      <c r="AJ28" s="22">
        <v>0</v>
      </c>
      <c r="AK28" s="22">
        <v>10121112</v>
      </c>
      <c r="AL28" s="22">
        <v>13832439</v>
      </c>
    </row>
    <row r="29" spans="1:3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27056471</v>
      </c>
      <c r="F29" s="22">
        <v>788498</v>
      </c>
      <c r="G29" s="22">
        <v>1368206</v>
      </c>
      <c r="H29" s="22">
        <v>-1251876</v>
      </c>
      <c r="I29" s="22">
        <v>2115702</v>
      </c>
      <c r="J29" s="22">
        <v>0</v>
      </c>
      <c r="K29" s="22">
        <v>547462</v>
      </c>
      <c r="L29" s="22">
        <v>0</v>
      </c>
      <c r="M29" s="22">
        <v>132887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30757350</v>
      </c>
      <c r="V29" s="22">
        <v>0</v>
      </c>
      <c r="W29" s="22">
        <v>202637</v>
      </c>
      <c r="X29" s="22">
        <v>4298609</v>
      </c>
      <c r="Y29" s="22">
        <v>0</v>
      </c>
      <c r="Z29" s="22">
        <v>1371617</v>
      </c>
      <c r="AA29" s="22">
        <v>0</v>
      </c>
      <c r="AB29" s="22">
        <v>0</v>
      </c>
      <c r="AC29" s="22">
        <v>0</v>
      </c>
      <c r="AD29" s="22">
        <v>10594041</v>
      </c>
      <c r="AE29" s="22">
        <v>16466904</v>
      </c>
      <c r="AF29" s="22">
        <v>14290446</v>
      </c>
      <c r="AG29" s="22">
        <v>82349005</v>
      </c>
      <c r="AH29" s="22">
        <v>3221931</v>
      </c>
      <c r="AI29" s="22">
        <v>362801</v>
      </c>
      <c r="AJ29" s="22">
        <v>0</v>
      </c>
      <c r="AK29" s="22">
        <v>85933737</v>
      </c>
      <c r="AL29" s="22">
        <v>100224183</v>
      </c>
    </row>
    <row r="30" spans="1:3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20265455</v>
      </c>
      <c r="F30" s="22">
        <v>591546</v>
      </c>
      <c r="G30" s="22">
        <v>252205</v>
      </c>
      <c r="H30" s="22">
        <v>-100000</v>
      </c>
      <c r="I30" s="22">
        <v>935174</v>
      </c>
      <c r="J30" s="22">
        <v>358788</v>
      </c>
      <c r="K30" s="22">
        <v>141876</v>
      </c>
      <c r="L30" s="22">
        <v>0</v>
      </c>
      <c r="M30" s="22">
        <v>610322</v>
      </c>
      <c r="N30" s="22">
        <v>0</v>
      </c>
      <c r="O30" s="22">
        <v>0</v>
      </c>
      <c r="P30" s="22">
        <v>0</v>
      </c>
      <c r="Q30" s="22">
        <v>0</v>
      </c>
      <c r="R30" s="22">
        <v>3578354</v>
      </c>
      <c r="S30" s="22">
        <v>1830</v>
      </c>
      <c r="T30" s="22">
        <v>0</v>
      </c>
      <c r="U30" s="22">
        <v>26635550</v>
      </c>
      <c r="V30" s="22">
        <v>0</v>
      </c>
      <c r="W30" s="22">
        <v>662267</v>
      </c>
      <c r="X30" s="22">
        <v>1466094</v>
      </c>
      <c r="Y30" s="22">
        <v>1590663</v>
      </c>
      <c r="Z30" s="22">
        <v>6746753</v>
      </c>
      <c r="AA30" s="22">
        <v>4021764</v>
      </c>
      <c r="AB30" s="22">
        <v>0</v>
      </c>
      <c r="AC30" s="22">
        <v>365100</v>
      </c>
      <c r="AD30" s="22">
        <v>0</v>
      </c>
      <c r="AE30" s="22">
        <v>14852641</v>
      </c>
      <c r="AF30" s="22">
        <v>11782909</v>
      </c>
      <c r="AG30" s="22">
        <v>51489263</v>
      </c>
      <c r="AH30" s="22">
        <v>3186640</v>
      </c>
      <c r="AI30" s="22">
        <v>153029</v>
      </c>
      <c r="AJ30" s="22">
        <v>0</v>
      </c>
      <c r="AK30" s="22">
        <v>54828932</v>
      </c>
      <c r="AL30" s="22">
        <v>66611841</v>
      </c>
    </row>
    <row r="31" spans="1:3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33839087</v>
      </c>
      <c r="F31" s="22">
        <v>687001</v>
      </c>
      <c r="G31" s="22">
        <v>1113459</v>
      </c>
      <c r="H31" s="22">
        <v>-587790</v>
      </c>
      <c r="I31" s="22">
        <v>259561</v>
      </c>
      <c r="J31" s="22">
        <v>0</v>
      </c>
      <c r="K31" s="22">
        <v>333616</v>
      </c>
      <c r="L31" s="22">
        <v>2587681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2936952</v>
      </c>
      <c r="S31" s="22">
        <v>0</v>
      </c>
      <c r="T31" s="22">
        <v>0</v>
      </c>
      <c r="U31" s="22">
        <v>41169567</v>
      </c>
      <c r="V31" s="22">
        <v>0</v>
      </c>
      <c r="W31" s="22">
        <v>513891</v>
      </c>
      <c r="X31" s="22">
        <v>2319303</v>
      </c>
      <c r="Y31" s="22">
        <v>400</v>
      </c>
      <c r="Z31" s="22">
        <v>844599</v>
      </c>
      <c r="AA31" s="22">
        <v>2587681</v>
      </c>
      <c r="AB31" s="22">
        <v>0</v>
      </c>
      <c r="AC31" s="22">
        <v>0</v>
      </c>
      <c r="AD31" s="22">
        <v>588874</v>
      </c>
      <c r="AE31" s="22">
        <v>6854748</v>
      </c>
      <c r="AF31" s="22">
        <v>34314819</v>
      </c>
      <c r="AG31" s="22">
        <v>45930992</v>
      </c>
      <c r="AH31" s="22">
        <v>4379121</v>
      </c>
      <c r="AI31" s="22">
        <v>245889</v>
      </c>
      <c r="AJ31" s="22">
        <v>2812001</v>
      </c>
      <c r="AK31" s="22">
        <v>53368003</v>
      </c>
      <c r="AL31" s="22">
        <v>87682822</v>
      </c>
    </row>
    <row r="32" spans="1:3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520791</v>
      </c>
      <c r="F32" s="22">
        <v>7354820</v>
      </c>
      <c r="G32" s="22">
        <v>0</v>
      </c>
      <c r="H32" s="22">
        <v>-2075375</v>
      </c>
      <c r="I32" s="22">
        <v>5254090</v>
      </c>
      <c r="J32" s="22">
        <v>0</v>
      </c>
      <c r="K32" s="22">
        <v>335047</v>
      </c>
      <c r="L32" s="22">
        <v>0</v>
      </c>
      <c r="M32" s="22">
        <v>160618</v>
      </c>
      <c r="N32" s="22">
        <v>0</v>
      </c>
      <c r="O32" s="22">
        <v>0</v>
      </c>
      <c r="P32" s="22">
        <v>12714519</v>
      </c>
      <c r="Q32" s="22">
        <v>0</v>
      </c>
      <c r="R32" s="22">
        <v>32113280</v>
      </c>
      <c r="S32" s="22">
        <v>0</v>
      </c>
      <c r="T32" s="22">
        <v>0</v>
      </c>
      <c r="U32" s="22">
        <v>56377790</v>
      </c>
      <c r="V32" s="22">
        <v>0</v>
      </c>
      <c r="W32" s="22">
        <v>0</v>
      </c>
      <c r="X32" s="22">
        <v>4642528</v>
      </c>
      <c r="Y32" s="22">
        <v>146360</v>
      </c>
      <c r="Z32" s="22">
        <v>5267012</v>
      </c>
      <c r="AA32" s="22">
        <v>1528284</v>
      </c>
      <c r="AB32" s="22">
        <v>0</v>
      </c>
      <c r="AC32" s="22">
        <v>0</v>
      </c>
      <c r="AD32" s="22">
        <v>0</v>
      </c>
      <c r="AE32" s="22">
        <v>11584184</v>
      </c>
      <c r="AF32" s="22">
        <v>44793606</v>
      </c>
      <c r="AG32" s="22">
        <v>287995928</v>
      </c>
      <c r="AH32" s="22">
        <v>667017</v>
      </c>
      <c r="AI32" s="22">
        <v>272532</v>
      </c>
      <c r="AJ32" s="22">
        <v>0</v>
      </c>
      <c r="AK32" s="22">
        <v>288935477</v>
      </c>
      <c r="AL32" s="22">
        <v>333729083</v>
      </c>
    </row>
    <row r="33" spans="1:3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13968372</v>
      </c>
      <c r="F33" s="22">
        <v>172324</v>
      </c>
      <c r="G33" s="22">
        <v>87072</v>
      </c>
      <c r="H33" s="22">
        <v>0</v>
      </c>
      <c r="I33" s="22">
        <v>1056281</v>
      </c>
      <c r="J33" s="22">
        <v>425588</v>
      </c>
      <c r="K33" s="22">
        <v>3069275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9288329</v>
      </c>
      <c r="S33" s="22">
        <v>0</v>
      </c>
      <c r="T33" s="22">
        <v>0</v>
      </c>
      <c r="U33" s="22">
        <v>28067241</v>
      </c>
      <c r="V33" s="22">
        <v>0</v>
      </c>
      <c r="W33" s="22">
        <v>0</v>
      </c>
      <c r="X33" s="22">
        <v>674695</v>
      </c>
      <c r="Y33" s="22">
        <v>238655</v>
      </c>
      <c r="Z33" s="22">
        <v>4951154</v>
      </c>
      <c r="AA33" s="22">
        <v>817776</v>
      </c>
      <c r="AB33" s="22">
        <v>0</v>
      </c>
      <c r="AC33" s="22">
        <v>0</v>
      </c>
      <c r="AD33" s="22">
        <v>307200</v>
      </c>
      <c r="AE33" s="22">
        <v>6989480</v>
      </c>
      <c r="AF33" s="22">
        <v>21077761</v>
      </c>
      <c r="AG33" s="22">
        <v>74116547</v>
      </c>
      <c r="AH33" s="22">
        <v>369082</v>
      </c>
      <c r="AI33" s="22">
        <v>167980</v>
      </c>
      <c r="AJ33" s="22">
        <v>0</v>
      </c>
      <c r="AK33" s="22">
        <v>74653609</v>
      </c>
      <c r="AL33" s="22">
        <v>95731370</v>
      </c>
    </row>
    <row r="34" spans="1:3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3223318</v>
      </c>
      <c r="F34" s="22">
        <v>298105</v>
      </c>
      <c r="G34" s="22">
        <v>1262709</v>
      </c>
      <c r="H34" s="22">
        <v>-723510</v>
      </c>
      <c r="I34" s="22">
        <v>581005</v>
      </c>
      <c r="J34" s="22">
        <v>0</v>
      </c>
      <c r="K34" s="22">
        <v>271373</v>
      </c>
      <c r="L34" s="22">
        <v>0</v>
      </c>
      <c r="M34" s="22">
        <v>6684</v>
      </c>
      <c r="N34" s="22">
        <v>0</v>
      </c>
      <c r="O34" s="22">
        <v>0</v>
      </c>
      <c r="P34" s="22">
        <v>4602248</v>
      </c>
      <c r="Q34" s="22">
        <v>0</v>
      </c>
      <c r="R34" s="22">
        <v>16131831</v>
      </c>
      <c r="S34" s="22">
        <v>0</v>
      </c>
      <c r="T34" s="22">
        <v>0</v>
      </c>
      <c r="U34" s="22">
        <v>25653763</v>
      </c>
      <c r="V34" s="22">
        <v>0</v>
      </c>
      <c r="W34" s="22">
        <v>0</v>
      </c>
      <c r="X34" s="22">
        <v>631503</v>
      </c>
      <c r="Y34" s="22">
        <v>23350</v>
      </c>
      <c r="Z34" s="22">
        <v>1057298</v>
      </c>
      <c r="AA34" s="22">
        <v>0</v>
      </c>
      <c r="AB34" s="22">
        <v>0</v>
      </c>
      <c r="AC34" s="22">
        <v>0</v>
      </c>
      <c r="AD34" s="22">
        <v>100000</v>
      </c>
      <c r="AE34" s="22">
        <v>1812151</v>
      </c>
      <c r="AF34" s="22">
        <v>23841612</v>
      </c>
      <c r="AG34" s="22">
        <v>26662915</v>
      </c>
      <c r="AH34" s="22">
        <v>2443065</v>
      </c>
      <c r="AI34" s="22">
        <v>121776</v>
      </c>
      <c r="AJ34" s="22">
        <v>0</v>
      </c>
      <c r="AK34" s="22">
        <v>29227756</v>
      </c>
      <c r="AL34" s="22">
        <v>53069368</v>
      </c>
    </row>
    <row r="35" spans="1:3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19868211</v>
      </c>
      <c r="F35" s="22">
        <v>820406</v>
      </c>
      <c r="G35" s="22">
        <v>1106068</v>
      </c>
      <c r="H35" s="22">
        <v>-273653</v>
      </c>
      <c r="I35" s="22">
        <v>3643606</v>
      </c>
      <c r="J35" s="22">
        <v>929859</v>
      </c>
      <c r="K35" s="22">
        <v>1125593</v>
      </c>
      <c r="L35" s="22">
        <v>297038</v>
      </c>
      <c r="M35" s="22">
        <v>345090</v>
      </c>
      <c r="N35" s="22">
        <v>0</v>
      </c>
      <c r="O35" s="22">
        <v>0</v>
      </c>
      <c r="P35" s="22">
        <v>0</v>
      </c>
      <c r="Q35" s="22">
        <v>0</v>
      </c>
      <c r="R35" s="22">
        <v>99193391</v>
      </c>
      <c r="S35" s="22">
        <v>0</v>
      </c>
      <c r="T35" s="22">
        <v>0</v>
      </c>
      <c r="U35" s="22">
        <v>127055609</v>
      </c>
      <c r="V35" s="22">
        <v>0</v>
      </c>
      <c r="W35" s="22">
        <v>570055</v>
      </c>
      <c r="X35" s="22">
        <v>5313899</v>
      </c>
      <c r="Y35" s="22">
        <v>3427172</v>
      </c>
      <c r="Z35" s="22">
        <v>7769190</v>
      </c>
      <c r="AA35" s="22">
        <v>10385487</v>
      </c>
      <c r="AB35" s="22">
        <v>0</v>
      </c>
      <c r="AC35" s="22">
        <v>0</v>
      </c>
      <c r="AD35" s="22">
        <v>3105871</v>
      </c>
      <c r="AE35" s="22">
        <v>30571674</v>
      </c>
      <c r="AF35" s="22">
        <v>96483935</v>
      </c>
      <c r="AG35" s="22">
        <v>274605315</v>
      </c>
      <c r="AH35" s="22">
        <v>47305353</v>
      </c>
      <c r="AI35" s="22">
        <v>704217</v>
      </c>
      <c r="AJ35" s="22">
        <v>0</v>
      </c>
      <c r="AK35" s="22">
        <v>322614885</v>
      </c>
      <c r="AL35" s="22">
        <v>419098820</v>
      </c>
    </row>
    <row r="36" spans="1:3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25030976</v>
      </c>
      <c r="F36" s="22">
        <v>0</v>
      </c>
      <c r="G36" s="22">
        <v>587498</v>
      </c>
      <c r="H36" s="22">
        <v>-217416</v>
      </c>
      <c r="I36" s="22">
        <v>1575778</v>
      </c>
      <c r="J36" s="22">
        <v>0</v>
      </c>
      <c r="K36" s="22">
        <v>540252</v>
      </c>
      <c r="L36" s="22">
        <v>0</v>
      </c>
      <c r="M36" s="22">
        <v>14870</v>
      </c>
      <c r="N36" s="22">
        <v>0</v>
      </c>
      <c r="O36" s="22">
        <v>0</v>
      </c>
      <c r="P36" s="22">
        <v>0</v>
      </c>
      <c r="Q36" s="22">
        <v>0</v>
      </c>
      <c r="R36" s="22">
        <v>22472837</v>
      </c>
      <c r="S36" s="22">
        <v>0</v>
      </c>
      <c r="T36" s="22">
        <v>0</v>
      </c>
      <c r="U36" s="22">
        <v>50004795</v>
      </c>
      <c r="V36" s="22">
        <v>0</v>
      </c>
      <c r="W36" s="22">
        <v>2082206</v>
      </c>
      <c r="X36" s="22">
        <v>2624953</v>
      </c>
      <c r="Y36" s="22">
        <v>66955</v>
      </c>
      <c r="Z36" s="22">
        <v>4684404</v>
      </c>
      <c r="AA36" s="22">
        <v>7881444</v>
      </c>
      <c r="AB36" s="22">
        <v>0</v>
      </c>
      <c r="AC36" s="22">
        <v>0</v>
      </c>
      <c r="AD36" s="22">
        <v>780217</v>
      </c>
      <c r="AE36" s="22">
        <v>18120179</v>
      </c>
      <c r="AF36" s="22">
        <v>31884616</v>
      </c>
      <c r="AG36" s="22">
        <v>195806371</v>
      </c>
      <c r="AH36" s="22">
        <v>4584656</v>
      </c>
      <c r="AI36" s="22">
        <v>307446</v>
      </c>
      <c r="AJ36" s="22">
        <v>0</v>
      </c>
      <c r="AK36" s="22">
        <v>200698473</v>
      </c>
      <c r="AL36" s="22">
        <v>232583089</v>
      </c>
    </row>
    <row r="37" spans="1:3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626498</v>
      </c>
      <c r="F37" s="22">
        <v>597986</v>
      </c>
      <c r="G37" s="22">
        <v>1042389</v>
      </c>
      <c r="H37" s="22">
        <v>-825757</v>
      </c>
      <c r="I37" s="22">
        <v>2094966</v>
      </c>
      <c r="J37" s="22">
        <v>3486400</v>
      </c>
      <c r="K37" s="22">
        <v>519986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21935274</v>
      </c>
      <c r="S37" s="22">
        <v>0</v>
      </c>
      <c r="T37" s="22">
        <v>2406440</v>
      </c>
      <c r="U37" s="22">
        <v>31884182</v>
      </c>
      <c r="V37" s="22">
        <v>0</v>
      </c>
      <c r="W37" s="22">
        <v>0</v>
      </c>
      <c r="X37" s="22">
        <v>4543067</v>
      </c>
      <c r="Y37" s="22">
        <v>20347</v>
      </c>
      <c r="Z37" s="22">
        <v>4555521</v>
      </c>
      <c r="AA37" s="22">
        <v>11813885</v>
      </c>
      <c r="AB37" s="22">
        <v>1123943</v>
      </c>
      <c r="AC37" s="22">
        <v>0</v>
      </c>
      <c r="AD37" s="22">
        <v>0</v>
      </c>
      <c r="AE37" s="22">
        <v>22056763</v>
      </c>
      <c r="AF37" s="22">
        <v>9827419</v>
      </c>
      <c r="AG37" s="22">
        <v>91904628</v>
      </c>
      <c r="AH37" s="22">
        <v>2547653</v>
      </c>
      <c r="AI37" s="22">
        <v>397163</v>
      </c>
      <c r="AJ37" s="22">
        <v>0</v>
      </c>
      <c r="AK37" s="22">
        <v>94849444</v>
      </c>
      <c r="AL37" s="22">
        <v>104676863</v>
      </c>
    </row>
    <row r="38" spans="1:3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10068292</v>
      </c>
      <c r="F38" s="22">
        <v>420687</v>
      </c>
      <c r="G38" s="22">
        <v>1078519</v>
      </c>
      <c r="H38" s="22">
        <v>-960706</v>
      </c>
      <c r="I38" s="22">
        <v>0</v>
      </c>
      <c r="J38" s="22">
        <v>0</v>
      </c>
      <c r="K38" s="22">
        <v>390284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2928538</v>
      </c>
      <c r="U38" s="22">
        <v>13925614</v>
      </c>
      <c r="V38" s="22">
        <v>0</v>
      </c>
      <c r="W38" s="22">
        <v>0</v>
      </c>
      <c r="X38" s="22">
        <v>548933</v>
      </c>
      <c r="Y38" s="22">
        <v>27487</v>
      </c>
      <c r="Z38" s="22">
        <v>1579811</v>
      </c>
      <c r="AA38" s="22">
        <v>1106593</v>
      </c>
      <c r="AB38" s="22">
        <v>233895</v>
      </c>
      <c r="AC38" s="22">
        <v>0</v>
      </c>
      <c r="AD38" s="22">
        <v>0</v>
      </c>
      <c r="AE38" s="22">
        <v>3496719</v>
      </c>
      <c r="AF38" s="22">
        <v>10428895</v>
      </c>
      <c r="AG38" s="22">
        <v>40059745</v>
      </c>
      <c r="AH38" s="22">
        <v>1214883</v>
      </c>
      <c r="AI38" s="22">
        <v>130670</v>
      </c>
      <c r="AJ38" s="22">
        <v>0</v>
      </c>
      <c r="AK38" s="22">
        <v>41405298</v>
      </c>
      <c r="AL38" s="22">
        <v>51834193</v>
      </c>
    </row>
    <row r="39" spans="1:3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4056429</v>
      </c>
      <c r="F39" s="22">
        <v>2741488</v>
      </c>
      <c r="G39" s="22">
        <v>11812767</v>
      </c>
      <c r="H39" s="22">
        <v>-13805057</v>
      </c>
      <c r="I39" s="22">
        <v>274079</v>
      </c>
      <c r="J39" s="22">
        <v>0</v>
      </c>
      <c r="K39" s="22">
        <v>493253</v>
      </c>
      <c r="L39" s="22">
        <v>0</v>
      </c>
      <c r="M39" s="22">
        <v>462186</v>
      </c>
      <c r="N39" s="22">
        <v>0</v>
      </c>
      <c r="O39" s="22">
        <v>0</v>
      </c>
      <c r="P39" s="22">
        <v>0</v>
      </c>
      <c r="Q39" s="22">
        <v>0</v>
      </c>
      <c r="R39" s="22">
        <v>48342635</v>
      </c>
      <c r="S39" s="22">
        <v>0</v>
      </c>
      <c r="T39" s="22">
        <v>0</v>
      </c>
      <c r="U39" s="22">
        <v>54377780</v>
      </c>
      <c r="V39" s="22">
        <v>0</v>
      </c>
      <c r="W39" s="22">
        <v>0</v>
      </c>
      <c r="X39" s="22">
        <v>906466</v>
      </c>
      <c r="Y39" s="22">
        <v>0</v>
      </c>
      <c r="Z39" s="22">
        <v>0</v>
      </c>
      <c r="AA39" s="22">
        <v>0</v>
      </c>
      <c r="AB39" s="22">
        <v>211697</v>
      </c>
      <c r="AC39" s="22">
        <v>0</v>
      </c>
      <c r="AD39" s="22">
        <v>575380</v>
      </c>
      <c r="AE39" s="22">
        <v>1693543</v>
      </c>
      <c r="AF39" s="22">
        <v>52684237</v>
      </c>
      <c r="AG39" s="22">
        <v>71170552</v>
      </c>
      <c r="AH39" s="22">
        <v>564681</v>
      </c>
      <c r="AI39" s="22">
        <v>125601</v>
      </c>
      <c r="AJ39" s="22">
        <v>0</v>
      </c>
      <c r="AK39" s="22">
        <v>71860834</v>
      </c>
      <c r="AL39" s="22">
        <v>124545071</v>
      </c>
    </row>
    <row r="40" spans="1:3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62261125</v>
      </c>
      <c r="F40" s="22">
        <v>1839563</v>
      </c>
      <c r="G40" s="22">
        <v>559287</v>
      </c>
      <c r="H40" s="22">
        <v>-520387</v>
      </c>
      <c r="I40" s="22">
        <v>5804658</v>
      </c>
      <c r="J40" s="22">
        <v>0</v>
      </c>
      <c r="K40" s="22">
        <v>1707400</v>
      </c>
      <c r="L40" s="22">
        <v>0</v>
      </c>
      <c r="M40" s="22">
        <v>5556938</v>
      </c>
      <c r="N40" s="22">
        <v>0</v>
      </c>
      <c r="O40" s="22">
        <v>0</v>
      </c>
      <c r="P40" s="22">
        <v>9610000</v>
      </c>
      <c r="Q40" s="22">
        <v>0</v>
      </c>
      <c r="R40" s="22">
        <v>36562095</v>
      </c>
      <c r="S40" s="22">
        <v>0</v>
      </c>
      <c r="T40" s="22">
        <v>0</v>
      </c>
      <c r="U40" s="22">
        <v>123380679</v>
      </c>
      <c r="V40" s="22">
        <v>0</v>
      </c>
      <c r="W40" s="22">
        <v>2076454</v>
      </c>
      <c r="X40" s="22">
        <v>10286679</v>
      </c>
      <c r="Y40" s="22">
        <v>49000</v>
      </c>
      <c r="Z40" s="22">
        <v>3948903</v>
      </c>
      <c r="AA40" s="22">
        <v>1073673</v>
      </c>
      <c r="AB40" s="22">
        <v>0</v>
      </c>
      <c r="AC40" s="22">
        <v>0</v>
      </c>
      <c r="AD40" s="22">
        <v>7030025</v>
      </c>
      <c r="AE40" s="22">
        <v>24464734</v>
      </c>
      <c r="AF40" s="22">
        <v>98915945</v>
      </c>
      <c r="AG40" s="22">
        <v>374837150</v>
      </c>
      <c r="AH40" s="22">
        <v>6230544</v>
      </c>
      <c r="AI40" s="22">
        <v>942771</v>
      </c>
      <c r="AJ40" s="22">
        <v>0</v>
      </c>
      <c r="AK40" s="22">
        <v>382010465</v>
      </c>
      <c r="AL40" s="22">
        <v>480926410</v>
      </c>
    </row>
    <row r="41" spans="1:3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2384824</v>
      </c>
      <c r="F41" s="22">
        <v>577985</v>
      </c>
      <c r="G41" s="22">
        <v>544016</v>
      </c>
      <c r="H41" s="22">
        <v>0</v>
      </c>
      <c r="I41" s="22">
        <v>0</v>
      </c>
      <c r="J41" s="22">
        <v>0</v>
      </c>
      <c r="K41" s="22">
        <v>3643325</v>
      </c>
      <c r="L41" s="22">
        <v>5602345</v>
      </c>
      <c r="M41" s="22">
        <v>0</v>
      </c>
      <c r="N41" s="22">
        <v>0</v>
      </c>
      <c r="O41" s="22">
        <v>498750</v>
      </c>
      <c r="P41" s="22">
        <v>33413652</v>
      </c>
      <c r="Q41" s="22">
        <v>0</v>
      </c>
      <c r="R41" s="22">
        <v>73044288</v>
      </c>
      <c r="S41" s="22">
        <v>8133089</v>
      </c>
      <c r="T41" s="22">
        <v>0</v>
      </c>
      <c r="U41" s="22">
        <v>127842274</v>
      </c>
      <c r="V41" s="22">
        <v>0</v>
      </c>
      <c r="W41" s="22">
        <v>0</v>
      </c>
      <c r="X41" s="22">
        <v>3923919</v>
      </c>
      <c r="Y41" s="22">
        <v>0</v>
      </c>
      <c r="Z41" s="22">
        <v>9218959</v>
      </c>
      <c r="AA41" s="22">
        <v>6226572</v>
      </c>
      <c r="AB41" s="22">
        <v>0</v>
      </c>
      <c r="AC41" s="22">
        <v>0</v>
      </c>
      <c r="AD41" s="22">
        <v>0</v>
      </c>
      <c r="AE41" s="22">
        <v>19369450</v>
      </c>
      <c r="AF41" s="22">
        <v>108472824</v>
      </c>
      <c r="AG41" s="22">
        <v>163104314</v>
      </c>
      <c r="AH41" s="22">
        <v>2011047</v>
      </c>
      <c r="AI41" s="22">
        <v>394148</v>
      </c>
      <c r="AJ41" s="22">
        <v>0</v>
      </c>
      <c r="AK41" s="22">
        <v>165509509</v>
      </c>
      <c r="AL41" s="22">
        <v>273982333</v>
      </c>
    </row>
    <row r="42" spans="1:3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7055284</v>
      </c>
      <c r="F42" s="22">
        <v>456928</v>
      </c>
      <c r="G42" s="22">
        <v>580119</v>
      </c>
      <c r="H42" s="22">
        <v>0</v>
      </c>
      <c r="I42" s="22">
        <v>991415</v>
      </c>
      <c r="J42" s="22">
        <v>1361391</v>
      </c>
      <c r="K42" s="22">
        <v>40089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4588</v>
      </c>
      <c r="T42" s="22">
        <v>0</v>
      </c>
      <c r="U42" s="22">
        <v>10489814</v>
      </c>
      <c r="V42" s="22">
        <v>0</v>
      </c>
      <c r="W42" s="22">
        <v>0</v>
      </c>
      <c r="X42" s="22">
        <v>1702439</v>
      </c>
      <c r="Y42" s="22">
        <v>400</v>
      </c>
      <c r="Z42" s="22">
        <v>992058</v>
      </c>
      <c r="AA42" s="22">
        <v>0</v>
      </c>
      <c r="AB42" s="22">
        <v>0</v>
      </c>
      <c r="AC42" s="22">
        <v>0</v>
      </c>
      <c r="AD42" s="22">
        <v>321884</v>
      </c>
      <c r="AE42" s="22">
        <v>3016781</v>
      </c>
      <c r="AF42" s="22">
        <v>7473033</v>
      </c>
      <c r="AG42" s="22">
        <v>21960388</v>
      </c>
      <c r="AH42" s="22">
        <v>736476</v>
      </c>
      <c r="AI42" s="22">
        <v>98950</v>
      </c>
      <c r="AJ42" s="22">
        <v>0</v>
      </c>
      <c r="AK42" s="22">
        <v>22795814</v>
      </c>
      <c r="AL42" s="22">
        <v>30268847</v>
      </c>
    </row>
    <row r="43" spans="1:3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58722944</v>
      </c>
      <c r="F43" s="22">
        <v>3324350</v>
      </c>
      <c r="G43" s="22">
        <v>9239878</v>
      </c>
      <c r="H43" s="22">
        <v>-11552755</v>
      </c>
      <c r="I43" s="22">
        <v>7224616</v>
      </c>
      <c r="J43" s="22">
        <v>0</v>
      </c>
      <c r="K43" s="22">
        <v>142294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732907</v>
      </c>
      <c r="S43" s="22">
        <v>0</v>
      </c>
      <c r="T43" s="22">
        <v>15600</v>
      </c>
      <c r="U43" s="22">
        <v>67849834</v>
      </c>
      <c r="V43" s="22">
        <v>0</v>
      </c>
      <c r="W43" s="22">
        <v>0</v>
      </c>
      <c r="X43" s="22">
        <v>1421373</v>
      </c>
      <c r="Y43" s="22">
        <v>50000</v>
      </c>
      <c r="Z43" s="22">
        <v>10871508</v>
      </c>
      <c r="AA43" s="22">
        <v>147111</v>
      </c>
      <c r="AB43" s="22">
        <v>0</v>
      </c>
      <c r="AC43" s="22">
        <v>927640</v>
      </c>
      <c r="AD43" s="22">
        <v>0</v>
      </c>
      <c r="AE43" s="22">
        <v>13417632</v>
      </c>
      <c r="AF43" s="22">
        <v>54432202</v>
      </c>
      <c r="AG43" s="22">
        <v>78602680</v>
      </c>
      <c r="AH43" s="22">
        <v>20636142</v>
      </c>
      <c r="AI43" s="22">
        <v>231289</v>
      </c>
      <c r="AJ43" s="22">
        <v>38176</v>
      </c>
      <c r="AK43" s="22">
        <v>99508287</v>
      </c>
      <c r="AL43" s="22">
        <v>153940489</v>
      </c>
    </row>
    <row r="44" spans="1:3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35245730</v>
      </c>
      <c r="F44" s="22">
        <v>2110018</v>
      </c>
      <c r="G44" s="22">
        <v>754526</v>
      </c>
      <c r="H44" s="22">
        <v>-265428</v>
      </c>
      <c r="I44" s="22">
        <v>0</v>
      </c>
      <c r="J44" s="22">
        <v>0</v>
      </c>
      <c r="K44" s="22">
        <v>16185334</v>
      </c>
      <c r="L44" s="22">
        <v>0</v>
      </c>
      <c r="M44" s="22">
        <v>179126</v>
      </c>
      <c r="N44" s="22">
        <v>0</v>
      </c>
      <c r="O44" s="22">
        <v>0</v>
      </c>
      <c r="P44" s="22">
        <v>0</v>
      </c>
      <c r="Q44" s="22">
        <v>0</v>
      </c>
      <c r="R44" s="22">
        <v>3924923</v>
      </c>
      <c r="S44" s="22">
        <v>0</v>
      </c>
      <c r="T44" s="22">
        <v>0</v>
      </c>
      <c r="U44" s="22">
        <v>58134229</v>
      </c>
      <c r="V44" s="22">
        <v>0</v>
      </c>
      <c r="W44" s="22">
        <v>0</v>
      </c>
      <c r="X44" s="22">
        <v>7986271</v>
      </c>
      <c r="Y44" s="22">
        <v>4309098</v>
      </c>
      <c r="Z44" s="22">
        <v>13464221</v>
      </c>
      <c r="AA44" s="22">
        <v>13095228</v>
      </c>
      <c r="AB44" s="22">
        <v>0</v>
      </c>
      <c r="AC44" s="22">
        <v>0</v>
      </c>
      <c r="AD44" s="22">
        <v>857320</v>
      </c>
      <c r="AE44" s="22">
        <v>39712138</v>
      </c>
      <c r="AF44" s="22">
        <v>18422091</v>
      </c>
      <c r="AG44" s="22">
        <v>238464091</v>
      </c>
      <c r="AH44" s="22">
        <v>4559584</v>
      </c>
      <c r="AI44" s="22">
        <v>535708</v>
      </c>
      <c r="AJ44" s="22">
        <v>0</v>
      </c>
      <c r="AK44" s="22">
        <v>243559383</v>
      </c>
      <c r="AL44" s="22">
        <v>261981474</v>
      </c>
    </row>
    <row r="45" spans="1:3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8999685</v>
      </c>
      <c r="F45" s="22">
        <v>420941</v>
      </c>
      <c r="G45" s="22">
        <v>3041855</v>
      </c>
      <c r="H45" s="22">
        <v>-2061803</v>
      </c>
      <c r="I45" s="22">
        <v>307033</v>
      </c>
      <c r="J45" s="22">
        <v>0</v>
      </c>
      <c r="K45" s="22">
        <v>150615</v>
      </c>
      <c r="L45" s="22">
        <v>0</v>
      </c>
      <c r="M45" s="22">
        <v>1500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10859826</v>
      </c>
      <c r="V45" s="22">
        <v>0</v>
      </c>
      <c r="W45" s="22">
        <v>0</v>
      </c>
      <c r="X45" s="22">
        <v>1249541</v>
      </c>
      <c r="Y45" s="22">
        <v>0</v>
      </c>
      <c r="Z45" s="22">
        <v>1091756</v>
      </c>
      <c r="AA45" s="22">
        <v>5783730</v>
      </c>
      <c r="AB45" s="22">
        <v>0</v>
      </c>
      <c r="AC45" s="22">
        <v>0</v>
      </c>
      <c r="AD45" s="22">
        <v>0</v>
      </c>
      <c r="AE45" s="22">
        <v>8125027</v>
      </c>
      <c r="AF45" s="22">
        <v>2734799</v>
      </c>
      <c r="AG45" s="22">
        <v>90512064</v>
      </c>
      <c r="AH45" s="22">
        <v>2414853</v>
      </c>
      <c r="AI45" s="22">
        <v>371905</v>
      </c>
      <c r="AJ45" s="22">
        <v>0</v>
      </c>
      <c r="AK45" s="22">
        <v>93298822</v>
      </c>
      <c r="AL45" s="22">
        <v>96033621</v>
      </c>
    </row>
    <row r="46" spans="1:3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20168440</v>
      </c>
      <c r="F46" s="22">
        <v>3711202</v>
      </c>
      <c r="G46" s="22">
        <v>3327877</v>
      </c>
      <c r="H46" s="22">
        <v>-1286470</v>
      </c>
      <c r="I46" s="22">
        <v>7953027</v>
      </c>
      <c r="J46" s="22">
        <v>1852989</v>
      </c>
      <c r="K46" s="22">
        <v>11393317</v>
      </c>
      <c r="L46" s="22">
        <v>4088940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149693331</v>
      </c>
      <c r="S46" s="22">
        <v>0</v>
      </c>
      <c r="T46" s="22">
        <v>0</v>
      </c>
      <c r="U46" s="22">
        <v>200902653</v>
      </c>
      <c r="V46" s="22">
        <v>44500</v>
      </c>
      <c r="W46" s="22">
        <v>432580</v>
      </c>
      <c r="X46" s="22">
        <v>16437114</v>
      </c>
      <c r="Y46" s="22">
        <v>3182697</v>
      </c>
      <c r="Z46" s="22">
        <v>13046182</v>
      </c>
      <c r="AA46" s="22">
        <v>37868883</v>
      </c>
      <c r="AB46" s="22">
        <v>0</v>
      </c>
      <c r="AC46" s="22">
        <v>0</v>
      </c>
      <c r="AD46" s="22">
        <v>459827</v>
      </c>
      <c r="AE46" s="22">
        <v>71471783</v>
      </c>
      <c r="AF46" s="22">
        <v>129430870</v>
      </c>
      <c r="AG46" s="22">
        <v>491064955</v>
      </c>
      <c r="AH46" s="22">
        <v>1839499</v>
      </c>
      <c r="AI46" s="22">
        <v>971567</v>
      </c>
      <c r="AJ46" s="22">
        <v>4583239</v>
      </c>
      <c r="AK46" s="22">
        <v>498459260</v>
      </c>
      <c r="AL46" s="22">
        <v>627890130</v>
      </c>
    </row>
    <row r="47" spans="1:3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99105914</v>
      </c>
      <c r="F47" s="22">
        <v>2280621</v>
      </c>
      <c r="G47" s="22">
        <v>2951902</v>
      </c>
      <c r="H47" s="22">
        <v>-4090415</v>
      </c>
      <c r="I47" s="22">
        <v>7971682</v>
      </c>
      <c r="J47" s="22">
        <v>0</v>
      </c>
      <c r="K47" s="22">
        <v>2471235</v>
      </c>
      <c r="L47" s="22">
        <v>946418</v>
      </c>
      <c r="M47" s="22">
        <v>602000</v>
      </c>
      <c r="N47" s="22">
        <v>0</v>
      </c>
      <c r="O47" s="22">
        <v>81727467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193966824</v>
      </c>
      <c r="V47" s="22">
        <v>0</v>
      </c>
      <c r="W47" s="22">
        <v>860017</v>
      </c>
      <c r="X47" s="22">
        <v>9015496</v>
      </c>
      <c r="Y47" s="22">
        <v>0</v>
      </c>
      <c r="Z47" s="22">
        <v>6685266</v>
      </c>
      <c r="AA47" s="22">
        <v>1915906</v>
      </c>
      <c r="AB47" s="22">
        <v>0</v>
      </c>
      <c r="AC47" s="22">
        <v>0</v>
      </c>
      <c r="AD47" s="22">
        <v>12558934</v>
      </c>
      <c r="AE47" s="22">
        <v>31035619</v>
      </c>
      <c r="AF47" s="22">
        <v>162931205</v>
      </c>
      <c r="AG47" s="22">
        <v>378932747</v>
      </c>
      <c r="AH47" s="22">
        <v>11133035</v>
      </c>
      <c r="AI47" s="22">
        <v>1777059</v>
      </c>
      <c r="AJ47" s="22">
        <v>0</v>
      </c>
      <c r="AK47" s="22">
        <v>391842841</v>
      </c>
      <c r="AL47" s="22">
        <v>554774046</v>
      </c>
    </row>
    <row r="48" spans="1:3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67991457</v>
      </c>
      <c r="F48" s="22">
        <v>1863740</v>
      </c>
      <c r="G48" s="22">
        <v>-733642</v>
      </c>
      <c r="H48" s="22">
        <v>-106017</v>
      </c>
      <c r="I48" s="22">
        <v>149410</v>
      </c>
      <c r="J48" s="22">
        <v>0</v>
      </c>
      <c r="K48" s="22">
        <v>3712805</v>
      </c>
      <c r="L48" s="22">
        <v>0</v>
      </c>
      <c r="M48" s="22">
        <v>75899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72953652</v>
      </c>
      <c r="V48" s="22">
        <v>0</v>
      </c>
      <c r="W48" s="22">
        <v>0</v>
      </c>
      <c r="X48" s="22">
        <v>2870097</v>
      </c>
      <c r="Y48" s="22">
        <v>110000</v>
      </c>
      <c r="Z48" s="22">
        <v>5662220</v>
      </c>
      <c r="AA48" s="22">
        <v>0</v>
      </c>
      <c r="AB48" s="22">
        <v>0</v>
      </c>
      <c r="AC48" s="22">
        <v>0</v>
      </c>
      <c r="AD48" s="22">
        <v>968216</v>
      </c>
      <c r="AE48" s="22">
        <v>9610533</v>
      </c>
      <c r="AF48" s="22">
        <v>63343119</v>
      </c>
      <c r="AG48" s="22">
        <v>114187767</v>
      </c>
      <c r="AH48" s="22">
        <v>8396169</v>
      </c>
      <c r="AI48" s="22">
        <v>272808</v>
      </c>
      <c r="AJ48" s="22">
        <v>0</v>
      </c>
      <c r="AK48" s="22">
        <v>122856744</v>
      </c>
      <c r="AL48" s="22">
        <v>186199863</v>
      </c>
    </row>
    <row r="49" spans="1:3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7464463</v>
      </c>
      <c r="F49" s="22">
        <v>1659009</v>
      </c>
      <c r="G49" s="22">
        <v>2657405</v>
      </c>
      <c r="H49" s="22">
        <v>-1520994</v>
      </c>
      <c r="I49" s="22">
        <v>1781284</v>
      </c>
      <c r="J49" s="22">
        <v>1704729</v>
      </c>
      <c r="K49" s="22">
        <v>718982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1143786</v>
      </c>
      <c r="S49" s="22">
        <v>0</v>
      </c>
      <c r="T49" s="22">
        <v>0</v>
      </c>
      <c r="U49" s="22">
        <v>15608664</v>
      </c>
      <c r="V49" s="22">
        <v>0</v>
      </c>
      <c r="W49" s="22">
        <v>0</v>
      </c>
      <c r="X49" s="22">
        <v>3636907</v>
      </c>
      <c r="Y49" s="22">
        <v>1894457</v>
      </c>
      <c r="Z49" s="22">
        <v>2736709</v>
      </c>
      <c r="AA49" s="22">
        <v>9095472</v>
      </c>
      <c r="AB49" s="22">
        <v>0</v>
      </c>
      <c r="AC49" s="22">
        <v>0</v>
      </c>
      <c r="AD49" s="22">
        <v>0</v>
      </c>
      <c r="AE49" s="22">
        <v>17363545</v>
      </c>
      <c r="AF49" s="22">
        <v>-1754881</v>
      </c>
      <c r="AG49" s="22">
        <v>68915714</v>
      </c>
      <c r="AH49" s="22">
        <v>691639</v>
      </c>
      <c r="AI49" s="22">
        <v>593276</v>
      </c>
      <c r="AJ49" s="22">
        <v>0</v>
      </c>
      <c r="AK49" s="22">
        <v>70200629</v>
      </c>
      <c r="AL49" s="22">
        <v>68445748</v>
      </c>
    </row>
    <row r="50" spans="1:3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69859982</v>
      </c>
      <c r="F50" s="22">
        <v>1822318</v>
      </c>
      <c r="G50" s="22">
        <v>1406040</v>
      </c>
      <c r="H50" s="22">
        <v>-2081329</v>
      </c>
      <c r="I50" s="22">
        <v>2852975</v>
      </c>
      <c r="J50" s="22">
        <v>0</v>
      </c>
      <c r="K50" s="22">
        <v>3606883</v>
      </c>
      <c r="L50" s="22">
        <v>0</v>
      </c>
      <c r="M50" s="22">
        <v>908</v>
      </c>
      <c r="N50" s="22">
        <v>571870</v>
      </c>
      <c r="O50" s="22">
        <v>0</v>
      </c>
      <c r="P50" s="22">
        <v>0</v>
      </c>
      <c r="Q50" s="22">
        <v>0</v>
      </c>
      <c r="R50" s="22">
        <v>18056432</v>
      </c>
      <c r="S50" s="22">
        <v>0</v>
      </c>
      <c r="T50" s="22">
        <v>0</v>
      </c>
      <c r="U50" s="22">
        <v>96096079</v>
      </c>
      <c r="V50" s="22">
        <v>0</v>
      </c>
      <c r="W50" s="22">
        <v>1288297</v>
      </c>
      <c r="X50" s="22">
        <v>3599640</v>
      </c>
      <c r="Y50" s="22">
        <v>1317023</v>
      </c>
      <c r="Z50" s="22">
        <v>1751126</v>
      </c>
      <c r="AA50" s="22">
        <v>0</v>
      </c>
      <c r="AB50" s="22">
        <v>0</v>
      </c>
      <c r="AC50" s="22">
        <v>0</v>
      </c>
      <c r="AD50" s="22">
        <v>0</v>
      </c>
      <c r="AE50" s="22">
        <v>7956086</v>
      </c>
      <c r="AF50" s="22">
        <v>88139993</v>
      </c>
      <c r="AG50" s="22">
        <v>292941219</v>
      </c>
      <c r="AH50" s="22">
        <v>6380215</v>
      </c>
      <c r="AI50" s="22">
        <v>472416</v>
      </c>
      <c r="AJ50" s="22">
        <v>0</v>
      </c>
      <c r="AK50" s="22">
        <v>299793850</v>
      </c>
      <c r="AL50" s="22">
        <v>387933843</v>
      </c>
    </row>
    <row r="51" spans="1:3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26780007</v>
      </c>
      <c r="F51" s="22">
        <v>1520687</v>
      </c>
      <c r="G51" s="22">
        <v>1451940</v>
      </c>
      <c r="H51" s="22">
        <v>-1595363</v>
      </c>
      <c r="I51" s="22">
        <v>1661927</v>
      </c>
      <c r="J51" s="22">
        <v>1057766</v>
      </c>
      <c r="K51" s="22">
        <v>354871</v>
      </c>
      <c r="L51" s="22">
        <v>0</v>
      </c>
      <c r="M51" s="22">
        <v>23860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31255695</v>
      </c>
      <c r="V51" s="22">
        <v>0</v>
      </c>
      <c r="W51" s="22">
        <v>0</v>
      </c>
      <c r="X51" s="22">
        <v>2160858</v>
      </c>
      <c r="Y51" s="22">
        <v>0</v>
      </c>
      <c r="Z51" s="22">
        <v>6069777</v>
      </c>
      <c r="AA51" s="22">
        <v>4657672</v>
      </c>
      <c r="AB51" s="22">
        <v>95249</v>
      </c>
      <c r="AC51" s="22">
        <v>0</v>
      </c>
      <c r="AD51" s="22">
        <v>0</v>
      </c>
      <c r="AE51" s="22">
        <v>12983556</v>
      </c>
      <c r="AF51" s="22">
        <v>18272139</v>
      </c>
      <c r="AG51" s="22">
        <v>54515935</v>
      </c>
      <c r="AH51" s="22">
        <v>1293319</v>
      </c>
      <c r="AI51" s="22">
        <v>206569</v>
      </c>
      <c r="AJ51" s="22">
        <v>0</v>
      </c>
      <c r="AK51" s="22">
        <v>56015823</v>
      </c>
      <c r="AL51" s="22">
        <v>74287962</v>
      </c>
    </row>
    <row r="52" spans="1:3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33120058</v>
      </c>
      <c r="F52" s="22">
        <v>1113623</v>
      </c>
      <c r="G52" s="22">
        <v>960494</v>
      </c>
      <c r="H52" s="22">
        <v>-445814</v>
      </c>
      <c r="I52" s="22">
        <v>13902924</v>
      </c>
      <c r="J52" s="22">
        <v>0</v>
      </c>
      <c r="K52" s="22">
        <v>1953138</v>
      </c>
      <c r="L52" s="22">
        <v>1581026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41421287</v>
      </c>
      <c r="S52" s="22">
        <v>81193</v>
      </c>
      <c r="T52" s="22">
        <v>4042364</v>
      </c>
      <c r="U52" s="22">
        <v>97730293</v>
      </c>
      <c r="V52" s="22">
        <v>0</v>
      </c>
      <c r="W52" s="22">
        <v>1580458</v>
      </c>
      <c r="X52" s="22">
        <v>7281099</v>
      </c>
      <c r="Y52" s="22">
        <v>2456267</v>
      </c>
      <c r="Z52" s="22">
        <v>23325299</v>
      </c>
      <c r="AA52" s="22">
        <v>37541446</v>
      </c>
      <c r="AB52" s="22">
        <v>0</v>
      </c>
      <c r="AC52" s="22">
        <v>0</v>
      </c>
      <c r="AD52" s="22">
        <v>758771</v>
      </c>
      <c r="AE52" s="22">
        <v>72943340</v>
      </c>
      <c r="AF52" s="22">
        <v>24786953</v>
      </c>
      <c r="AG52" s="22">
        <v>348194066</v>
      </c>
      <c r="AH52" s="22">
        <v>421031</v>
      </c>
      <c r="AI52" s="22">
        <v>571181</v>
      </c>
      <c r="AJ52" s="22">
        <v>0</v>
      </c>
      <c r="AK52" s="22">
        <v>349186278</v>
      </c>
      <c r="AL52" s="22">
        <v>373973231</v>
      </c>
    </row>
    <row r="53" spans="1:3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9342495</v>
      </c>
      <c r="F53" s="22">
        <v>225484</v>
      </c>
      <c r="G53" s="22">
        <v>100342</v>
      </c>
      <c r="H53" s="22">
        <v>-90027</v>
      </c>
      <c r="I53" s="22">
        <v>877610</v>
      </c>
      <c r="J53" s="22">
        <v>0</v>
      </c>
      <c r="K53" s="22">
        <v>1145327</v>
      </c>
      <c r="L53" s="22">
        <v>1250257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22593700</v>
      </c>
      <c r="S53" s="22">
        <v>0</v>
      </c>
      <c r="T53" s="22">
        <v>487183</v>
      </c>
      <c r="U53" s="22">
        <v>35932371</v>
      </c>
      <c r="V53" s="22">
        <v>0</v>
      </c>
      <c r="W53" s="22">
        <v>0</v>
      </c>
      <c r="X53" s="22">
        <v>3252342</v>
      </c>
      <c r="Y53" s="22">
        <v>329447</v>
      </c>
      <c r="Z53" s="22">
        <v>2874815</v>
      </c>
      <c r="AA53" s="22">
        <v>2658614</v>
      </c>
      <c r="AB53" s="22">
        <v>72707</v>
      </c>
      <c r="AC53" s="22">
        <v>0</v>
      </c>
      <c r="AD53" s="22">
        <v>388347</v>
      </c>
      <c r="AE53" s="22">
        <v>9576272</v>
      </c>
      <c r="AF53" s="22">
        <v>26356099</v>
      </c>
      <c r="AG53" s="22">
        <v>77160791</v>
      </c>
      <c r="AH53" s="22">
        <v>1241224</v>
      </c>
      <c r="AI53" s="22">
        <v>334416</v>
      </c>
      <c r="AJ53" s="22">
        <v>0</v>
      </c>
      <c r="AK53" s="22">
        <v>78736431</v>
      </c>
      <c r="AL53" s="22">
        <v>105092530</v>
      </c>
    </row>
    <row r="54" spans="1:3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39521681</v>
      </c>
      <c r="F54" s="22">
        <v>1978501</v>
      </c>
      <c r="G54" s="22">
        <v>1994890</v>
      </c>
      <c r="H54" s="22">
        <v>-3146018</v>
      </c>
      <c r="I54" s="22">
        <v>1225288</v>
      </c>
      <c r="J54" s="22">
        <v>0</v>
      </c>
      <c r="K54" s="22">
        <v>3149683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44724025</v>
      </c>
      <c r="V54" s="22">
        <v>0</v>
      </c>
      <c r="W54" s="22">
        <v>83395</v>
      </c>
      <c r="X54" s="22">
        <v>1781446</v>
      </c>
      <c r="Y54" s="22">
        <v>127044</v>
      </c>
      <c r="Z54" s="22">
        <v>6142823</v>
      </c>
      <c r="AA54" s="22">
        <v>14330744</v>
      </c>
      <c r="AB54" s="22">
        <v>850188</v>
      </c>
      <c r="AC54" s="22">
        <v>0</v>
      </c>
      <c r="AD54" s="22">
        <v>3013625</v>
      </c>
      <c r="AE54" s="22">
        <v>26329265</v>
      </c>
      <c r="AF54" s="22">
        <v>18394760</v>
      </c>
      <c r="AG54" s="22">
        <v>119949810</v>
      </c>
      <c r="AH54" s="22">
        <v>297567</v>
      </c>
      <c r="AI54" s="22">
        <v>1145195</v>
      </c>
      <c r="AJ54" s="22">
        <v>0</v>
      </c>
      <c r="AK54" s="22">
        <v>121392572</v>
      </c>
      <c r="AL54" s="22">
        <v>139787332</v>
      </c>
    </row>
    <row r="55" spans="1:3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8813213</v>
      </c>
      <c r="F55" s="22">
        <v>583727</v>
      </c>
      <c r="G55" s="22">
        <v>511404</v>
      </c>
      <c r="H55" s="22">
        <v>-733863</v>
      </c>
      <c r="I55" s="22">
        <v>216178</v>
      </c>
      <c r="J55" s="22">
        <v>710869</v>
      </c>
      <c r="K55" s="22">
        <v>482716</v>
      </c>
      <c r="L55" s="22">
        <v>0</v>
      </c>
      <c r="M55" s="22">
        <v>169407</v>
      </c>
      <c r="N55" s="22">
        <v>0</v>
      </c>
      <c r="O55" s="22">
        <v>0</v>
      </c>
      <c r="P55" s="22">
        <v>0</v>
      </c>
      <c r="Q55" s="22">
        <v>0</v>
      </c>
      <c r="R55" s="22">
        <v>18000464</v>
      </c>
      <c r="S55" s="22">
        <v>0</v>
      </c>
      <c r="T55" s="22">
        <v>0</v>
      </c>
      <c r="U55" s="22">
        <v>28754115</v>
      </c>
      <c r="V55" s="22">
        <v>0</v>
      </c>
      <c r="W55" s="22">
        <v>0</v>
      </c>
      <c r="X55" s="22">
        <v>1307577</v>
      </c>
      <c r="Y55" s="22">
        <v>0</v>
      </c>
      <c r="Z55" s="22">
        <v>1338</v>
      </c>
      <c r="AA55" s="22">
        <v>0</v>
      </c>
      <c r="AB55" s="22">
        <v>224462</v>
      </c>
      <c r="AC55" s="22">
        <v>398008</v>
      </c>
      <c r="AD55" s="22">
        <v>0</v>
      </c>
      <c r="AE55" s="22">
        <v>1931385</v>
      </c>
      <c r="AF55" s="22">
        <v>26822730</v>
      </c>
      <c r="AG55" s="22">
        <v>27170735</v>
      </c>
      <c r="AH55" s="22">
        <v>7095377</v>
      </c>
      <c r="AI55" s="22">
        <v>229460</v>
      </c>
      <c r="AJ55" s="22">
        <v>0</v>
      </c>
      <c r="AK55" s="22">
        <v>34495572</v>
      </c>
      <c r="AL55" s="22">
        <v>61318302</v>
      </c>
    </row>
    <row r="56" spans="1:3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27797363</v>
      </c>
      <c r="F56" s="22">
        <v>1397905</v>
      </c>
      <c r="G56" s="22">
        <v>431149</v>
      </c>
      <c r="H56" s="22">
        <v>-112122</v>
      </c>
      <c r="I56" s="22">
        <v>342274</v>
      </c>
      <c r="J56" s="22">
        <v>6656236</v>
      </c>
      <c r="K56" s="22">
        <v>301767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42919437</v>
      </c>
      <c r="S56" s="22">
        <v>530814</v>
      </c>
      <c r="T56" s="22">
        <v>0</v>
      </c>
      <c r="U56" s="22">
        <v>80264823</v>
      </c>
      <c r="V56" s="22">
        <v>0</v>
      </c>
      <c r="W56" s="22">
        <v>700562</v>
      </c>
      <c r="X56" s="22">
        <v>2227617</v>
      </c>
      <c r="Y56" s="22">
        <v>0</v>
      </c>
      <c r="Z56" s="22">
        <v>990060</v>
      </c>
      <c r="AA56" s="22">
        <v>11204827</v>
      </c>
      <c r="AB56" s="22">
        <v>0</v>
      </c>
      <c r="AC56" s="22">
        <v>10556929</v>
      </c>
      <c r="AD56" s="22">
        <v>2786855</v>
      </c>
      <c r="AE56" s="22">
        <v>28466850</v>
      </c>
      <c r="AF56" s="22">
        <v>51797973</v>
      </c>
      <c r="AG56" s="22">
        <v>159684643</v>
      </c>
      <c r="AH56" s="22">
        <v>6228792</v>
      </c>
      <c r="AI56" s="22">
        <v>749491</v>
      </c>
      <c r="AJ56" s="22">
        <v>712182</v>
      </c>
      <c r="AK56" s="22">
        <v>167375108</v>
      </c>
      <c r="AL56" s="22">
        <v>219173081</v>
      </c>
    </row>
    <row r="57" spans="1:3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20600700</v>
      </c>
      <c r="F57" s="22">
        <v>782505</v>
      </c>
      <c r="G57" s="22">
        <v>416639</v>
      </c>
      <c r="H57" s="22">
        <v>-337000</v>
      </c>
      <c r="I57" s="22">
        <v>722385</v>
      </c>
      <c r="J57" s="22">
        <v>0</v>
      </c>
      <c r="K57" s="22">
        <v>7175242</v>
      </c>
      <c r="L57" s="22">
        <v>0</v>
      </c>
      <c r="M57" s="22">
        <v>8044</v>
      </c>
      <c r="N57" s="22">
        <v>0</v>
      </c>
      <c r="O57" s="22">
        <v>0</v>
      </c>
      <c r="P57" s="22">
        <v>0</v>
      </c>
      <c r="Q57" s="22">
        <v>0</v>
      </c>
      <c r="R57" s="22">
        <v>113454843</v>
      </c>
      <c r="S57" s="22">
        <v>19041</v>
      </c>
      <c r="T57" s="22">
        <v>0</v>
      </c>
      <c r="U57" s="22">
        <v>142842399</v>
      </c>
      <c r="V57" s="22">
        <v>0</v>
      </c>
      <c r="W57" s="22">
        <v>0</v>
      </c>
      <c r="X57" s="22">
        <v>4216575</v>
      </c>
      <c r="Y57" s="22">
        <v>280755</v>
      </c>
      <c r="Z57" s="22">
        <v>5347548</v>
      </c>
      <c r="AA57" s="22">
        <v>3648373</v>
      </c>
      <c r="AB57" s="22">
        <v>0</v>
      </c>
      <c r="AC57" s="22">
        <v>0</v>
      </c>
      <c r="AD57" s="22">
        <v>755554</v>
      </c>
      <c r="AE57" s="22">
        <v>14248805</v>
      </c>
      <c r="AF57" s="22">
        <v>128593594</v>
      </c>
      <c r="AG57" s="22">
        <v>193356398</v>
      </c>
      <c r="AH57" s="22">
        <v>2276665</v>
      </c>
      <c r="AI57" s="22">
        <v>209956</v>
      </c>
      <c r="AJ57" s="22">
        <v>0</v>
      </c>
      <c r="AK57" s="22">
        <v>195843019</v>
      </c>
      <c r="AL57" s="22">
        <v>324436613</v>
      </c>
    </row>
    <row r="58" spans="1:3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8134527</v>
      </c>
      <c r="F58" s="22">
        <v>912126</v>
      </c>
      <c r="G58" s="22">
        <v>1983958</v>
      </c>
      <c r="H58" s="22">
        <v>-1667639</v>
      </c>
      <c r="I58" s="22">
        <v>205863</v>
      </c>
      <c r="J58" s="22">
        <v>1409517</v>
      </c>
      <c r="K58" s="22">
        <v>909371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29510394</v>
      </c>
      <c r="S58" s="22">
        <v>0</v>
      </c>
      <c r="T58" s="22">
        <v>0</v>
      </c>
      <c r="U58" s="22">
        <v>41398117</v>
      </c>
      <c r="V58" s="22">
        <v>0</v>
      </c>
      <c r="W58" s="22">
        <v>0</v>
      </c>
      <c r="X58" s="22">
        <v>22364488</v>
      </c>
      <c r="Y58" s="22">
        <v>0</v>
      </c>
      <c r="Z58" s="22">
        <v>1268684</v>
      </c>
      <c r="AA58" s="22">
        <v>9845540</v>
      </c>
      <c r="AB58" s="22">
        <v>0</v>
      </c>
      <c r="AC58" s="22">
        <v>0</v>
      </c>
      <c r="AD58" s="22">
        <v>1208335</v>
      </c>
      <c r="AE58" s="22">
        <v>34687047</v>
      </c>
      <c r="AF58" s="22">
        <v>6711070</v>
      </c>
      <c r="AG58" s="22">
        <v>118719069</v>
      </c>
      <c r="AH58" s="22">
        <v>3988713</v>
      </c>
      <c r="AI58" s="22">
        <v>522002</v>
      </c>
      <c r="AJ58" s="22">
        <v>0</v>
      </c>
      <c r="AK58" s="22">
        <v>123229784</v>
      </c>
      <c r="AL58" s="22">
        <v>129940854</v>
      </c>
    </row>
    <row r="59" spans="1:3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15188722</v>
      </c>
      <c r="F59" s="22">
        <v>121443</v>
      </c>
      <c r="G59" s="22">
        <v>3045039</v>
      </c>
      <c r="H59" s="22">
        <v>-2489830</v>
      </c>
      <c r="I59" s="22">
        <v>1711277</v>
      </c>
      <c r="J59" s="22">
        <v>0</v>
      </c>
      <c r="K59" s="22">
        <v>3991414</v>
      </c>
      <c r="L59" s="22">
        <v>950000</v>
      </c>
      <c r="M59" s="22">
        <v>6425</v>
      </c>
      <c r="N59" s="22">
        <v>0</v>
      </c>
      <c r="O59" s="22">
        <v>0</v>
      </c>
      <c r="P59" s="22">
        <v>0</v>
      </c>
      <c r="Q59" s="22">
        <v>0</v>
      </c>
      <c r="R59" s="22">
        <v>53227227</v>
      </c>
      <c r="S59" s="22">
        <v>0</v>
      </c>
      <c r="T59" s="22">
        <v>0</v>
      </c>
      <c r="U59" s="22">
        <v>75751717</v>
      </c>
      <c r="V59" s="22">
        <v>0</v>
      </c>
      <c r="W59" s="22">
        <v>0</v>
      </c>
      <c r="X59" s="22">
        <v>3547421</v>
      </c>
      <c r="Y59" s="22">
        <v>23395</v>
      </c>
      <c r="Z59" s="22">
        <v>1410264</v>
      </c>
      <c r="AA59" s="22">
        <v>4675326</v>
      </c>
      <c r="AB59" s="22">
        <v>0</v>
      </c>
      <c r="AC59" s="22">
        <v>0</v>
      </c>
      <c r="AD59" s="22">
        <v>3085355</v>
      </c>
      <c r="AE59" s="22">
        <v>12741761</v>
      </c>
      <c r="AF59" s="22">
        <v>63009956</v>
      </c>
      <c r="AG59" s="22">
        <v>156114757</v>
      </c>
      <c r="AH59" s="22">
        <v>1206221</v>
      </c>
      <c r="AI59" s="22">
        <v>342418</v>
      </c>
      <c r="AJ59" s="22">
        <v>0</v>
      </c>
      <c r="AK59" s="22">
        <v>157663396</v>
      </c>
      <c r="AL59" s="22">
        <v>220673352</v>
      </c>
    </row>
    <row r="60" spans="1:3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64239273</v>
      </c>
      <c r="F60" s="22">
        <v>2749514</v>
      </c>
      <c r="G60" s="22">
        <v>10415469</v>
      </c>
      <c r="H60" s="22">
        <v>-9336304</v>
      </c>
      <c r="I60" s="22">
        <v>3157039</v>
      </c>
      <c r="J60" s="22">
        <v>388671</v>
      </c>
      <c r="K60" s="22">
        <v>2111088</v>
      </c>
      <c r="L60" s="22">
        <v>0</v>
      </c>
      <c r="M60" s="22">
        <v>969222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74693972</v>
      </c>
      <c r="V60" s="22">
        <v>0</v>
      </c>
      <c r="W60" s="22">
        <v>0</v>
      </c>
      <c r="X60" s="22">
        <v>5022886</v>
      </c>
      <c r="Y60" s="22">
        <v>185155</v>
      </c>
      <c r="Z60" s="22">
        <v>3670311</v>
      </c>
      <c r="AA60" s="22">
        <v>22926343</v>
      </c>
      <c r="AB60" s="22">
        <v>0</v>
      </c>
      <c r="AC60" s="22">
        <v>0</v>
      </c>
      <c r="AD60" s="22">
        <v>970500</v>
      </c>
      <c r="AE60" s="22">
        <v>32775195</v>
      </c>
      <c r="AF60" s="22">
        <v>41918777</v>
      </c>
      <c r="AG60" s="22">
        <v>303560110</v>
      </c>
      <c r="AH60" s="22">
        <v>500337</v>
      </c>
      <c r="AI60" s="22">
        <v>735757</v>
      </c>
      <c r="AJ60" s="22">
        <v>0</v>
      </c>
      <c r="AK60" s="22">
        <v>304796204</v>
      </c>
      <c r="AL60" s="22">
        <v>346714981</v>
      </c>
    </row>
    <row r="61" spans="1:3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34205059</v>
      </c>
      <c r="F61" s="22">
        <v>387867</v>
      </c>
      <c r="G61" s="22">
        <v>740432</v>
      </c>
      <c r="H61" s="22">
        <v>-6579</v>
      </c>
      <c r="I61" s="22">
        <v>3337566</v>
      </c>
      <c r="J61" s="22">
        <v>0</v>
      </c>
      <c r="K61" s="22">
        <v>138432</v>
      </c>
      <c r="L61" s="22">
        <v>0</v>
      </c>
      <c r="M61" s="22">
        <v>1038817</v>
      </c>
      <c r="N61" s="22">
        <v>0</v>
      </c>
      <c r="O61" s="22">
        <v>0</v>
      </c>
      <c r="P61" s="22">
        <v>0</v>
      </c>
      <c r="Q61" s="22">
        <v>0</v>
      </c>
      <c r="R61" s="22">
        <v>50</v>
      </c>
      <c r="S61" s="22">
        <v>0</v>
      </c>
      <c r="T61" s="22">
        <v>0</v>
      </c>
      <c r="U61" s="22">
        <v>39841644</v>
      </c>
      <c r="V61" s="22">
        <v>0</v>
      </c>
      <c r="W61" s="22">
        <v>372705</v>
      </c>
      <c r="X61" s="22">
        <v>778339</v>
      </c>
      <c r="Y61" s="22">
        <v>0</v>
      </c>
      <c r="Z61" s="22">
        <v>2941859</v>
      </c>
      <c r="AA61" s="22">
        <v>0</v>
      </c>
      <c r="AB61" s="22">
        <v>700244</v>
      </c>
      <c r="AC61" s="22">
        <v>201959</v>
      </c>
      <c r="AD61" s="22">
        <v>0</v>
      </c>
      <c r="AE61" s="22">
        <v>4995106</v>
      </c>
      <c r="AF61" s="22">
        <v>34846538</v>
      </c>
      <c r="AG61" s="22">
        <v>44472705</v>
      </c>
      <c r="AH61" s="22">
        <v>8175690</v>
      </c>
      <c r="AI61" s="22">
        <v>809327</v>
      </c>
      <c r="AJ61" s="22">
        <v>2727287</v>
      </c>
      <c r="AK61" s="22">
        <v>56185009</v>
      </c>
      <c r="AL61" s="22">
        <v>91031547</v>
      </c>
    </row>
    <row r="62" spans="1:3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29891715</v>
      </c>
      <c r="F62" s="22">
        <v>2648637</v>
      </c>
      <c r="G62" s="22">
        <v>1246998</v>
      </c>
      <c r="H62" s="22">
        <v>-10077</v>
      </c>
      <c r="I62" s="22">
        <v>6105103</v>
      </c>
      <c r="J62" s="22">
        <v>0</v>
      </c>
      <c r="K62" s="22">
        <v>6208613</v>
      </c>
      <c r="L62" s="22">
        <v>0</v>
      </c>
      <c r="M62" s="22">
        <v>1022000</v>
      </c>
      <c r="N62" s="22">
        <v>0</v>
      </c>
      <c r="O62" s="22">
        <v>0</v>
      </c>
      <c r="P62" s="22">
        <v>0</v>
      </c>
      <c r="Q62" s="22">
        <v>0</v>
      </c>
      <c r="R62" s="22">
        <v>137426996</v>
      </c>
      <c r="S62" s="22">
        <v>0</v>
      </c>
      <c r="T62" s="22">
        <v>0</v>
      </c>
      <c r="U62" s="22">
        <v>184539985</v>
      </c>
      <c r="V62" s="22">
        <v>0</v>
      </c>
      <c r="W62" s="22">
        <v>0</v>
      </c>
      <c r="X62" s="22">
        <v>10969259</v>
      </c>
      <c r="Y62" s="22">
        <v>3306075</v>
      </c>
      <c r="Z62" s="22">
        <v>22911212</v>
      </c>
      <c r="AA62" s="22">
        <v>39917097</v>
      </c>
      <c r="AB62" s="22">
        <v>0</v>
      </c>
      <c r="AC62" s="22">
        <v>0</v>
      </c>
      <c r="AD62" s="22">
        <v>5706057</v>
      </c>
      <c r="AE62" s="22">
        <v>82809700</v>
      </c>
      <c r="AF62" s="22">
        <v>101730285</v>
      </c>
      <c r="AG62" s="22">
        <v>558794968</v>
      </c>
      <c r="AH62" s="22">
        <v>10762105</v>
      </c>
      <c r="AI62" s="22">
        <v>1620564</v>
      </c>
      <c r="AJ62" s="22">
        <v>0</v>
      </c>
      <c r="AK62" s="22">
        <v>571177637</v>
      </c>
      <c r="AL62" s="22">
        <v>672907922</v>
      </c>
    </row>
    <row r="63" spans="1:3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3090304</v>
      </c>
      <c r="F63" s="22">
        <v>370909</v>
      </c>
      <c r="G63" s="22">
        <v>199951</v>
      </c>
      <c r="H63" s="22">
        <v>-8307</v>
      </c>
      <c r="I63" s="22">
        <v>1215281</v>
      </c>
      <c r="J63" s="22">
        <v>0</v>
      </c>
      <c r="K63" s="22">
        <v>77645</v>
      </c>
      <c r="L63" s="22">
        <v>0</v>
      </c>
      <c r="M63" s="22">
        <v>17194</v>
      </c>
      <c r="N63" s="22">
        <v>0</v>
      </c>
      <c r="O63" s="22">
        <v>0</v>
      </c>
      <c r="P63" s="22">
        <v>0</v>
      </c>
      <c r="Q63" s="22">
        <v>0</v>
      </c>
      <c r="R63" s="22">
        <v>7454172</v>
      </c>
      <c r="S63" s="22">
        <v>0</v>
      </c>
      <c r="T63" s="22">
        <v>0</v>
      </c>
      <c r="U63" s="22">
        <v>12417149</v>
      </c>
      <c r="V63" s="22">
        <v>0</v>
      </c>
      <c r="W63" s="22">
        <v>103726</v>
      </c>
      <c r="X63" s="22">
        <v>125255</v>
      </c>
      <c r="Y63" s="22">
        <v>40000</v>
      </c>
      <c r="Z63" s="22">
        <v>2600762</v>
      </c>
      <c r="AA63" s="22">
        <v>0</v>
      </c>
      <c r="AB63" s="22">
        <v>0</v>
      </c>
      <c r="AC63" s="22">
        <v>0</v>
      </c>
      <c r="AD63" s="22">
        <v>18602</v>
      </c>
      <c r="AE63" s="22">
        <v>2888345</v>
      </c>
      <c r="AF63" s="22">
        <v>9528804</v>
      </c>
      <c r="AG63" s="22">
        <v>14562143</v>
      </c>
      <c r="AH63" s="22">
        <v>522554</v>
      </c>
      <c r="AI63" s="22">
        <v>69098</v>
      </c>
      <c r="AJ63" s="22">
        <v>0</v>
      </c>
      <c r="AK63" s="22">
        <v>15153795</v>
      </c>
      <c r="AL63" s="22">
        <v>24682599</v>
      </c>
    </row>
    <row r="64" spans="1:3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16953405</v>
      </c>
      <c r="F64" s="22">
        <v>173157</v>
      </c>
      <c r="G64" s="22">
        <v>95536</v>
      </c>
      <c r="H64" s="22">
        <v>0</v>
      </c>
      <c r="I64" s="22">
        <v>4383415</v>
      </c>
      <c r="J64" s="22">
        <v>0</v>
      </c>
      <c r="K64" s="22">
        <v>100926</v>
      </c>
      <c r="L64" s="22">
        <v>1549731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9907340</v>
      </c>
      <c r="S64" s="22">
        <v>0</v>
      </c>
      <c r="T64" s="22">
        <v>0</v>
      </c>
      <c r="U64" s="22">
        <v>33163510</v>
      </c>
      <c r="V64" s="22">
        <v>0</v>
      </c>
      <c r="W64" s="22">
        <v>0</v>
      </c>
      <c r="X64" s="22">
        <v>3943414</v>
      </c>
      <c r="Y64" s="22">
        <v>0</v>
      </c>
      <c r="Z64" s="22">
        <v>8264646</v>
      </c>
      <c r="AA64" s="22">
        <v>3071667</v>
      </c>
      <c r="AB64" s="22">
        <v>0</v>
      </c>
      <c r="AC64" s="22">
        <v>0</v>
      </c>
      <c r="AD64" s="22">
        <v>1330204</v>
      </c>
      <c r="AE64" s="22">
        <v>16609931</v>
      </c>
      <c r="AF64" s="22">
        <v>16553579</v>
      </c>
      <c r="AG64" s="22">
        <v>73394611</v>
      </c>
      <c r="AH64" s="22">
        <v>2470915</v>
      </c>
      <c r="AI64" s="22">
        <v>185952</v>
      </c>
      <c r="AJ64" s="22">
        <v>0</v>
      </c>
      <c r="AK64" s="22">
        <v>76051478</v>
      </c>
      <c r="AL64" s="22">
        <v>92605057</v>
      </c>
    </row>
    <row r="65" spans="1:3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15318549</v>
      </c>
      <c r="F65" s="22">
        <v>1248067</v>
      </c>
      <c r="G65" s="22">
        <v>2301518</v>
      </c>
      <c r="H65" s="22">
        <v>-2000000</v>
      </c>
      <c r="I65" s="22">
        <v>0</v>
      </c>
      <c r="J65" s="22">
        <v>0</v>
      </c>
      <c r="K65" s="22">
        <v>434513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1701385</v>
      </c>
      <c r="S65" s="22">
        <v>5300000</v>
      </c>
      <c r="T65" s="22">
        <v>305692</v>
      </c>
      <c r="U65" s="22">
        <v>24609724</v>
      </c>
      <c r="V65" s="22">
        <v>0</v>
      </c>
      <c r="W65" s="22">
        <v>0</v>
      </c>
      <c r="X65" s="22">
        <v>1174265</v>
      </c>
      <c r="Y65" s="22">
        <v>0</v>
      </c>
      <c r="Z65" s="22">
        <v>100000</v>
      </c>
      <c r="AA65" s="22">
        <v>879329</v>
      </c>
      <c r="AB65" s="22">
        <v>0</v>
      </c>
      <c r="AC65" s="22">
        <v>0</v>
      </c>
      <c r="AD65" s="22">
        <v>932355</v>
      </c>
      <c r="AE65" s="22">
        <v>3085949</v>
      </c>
      <c r="AF65" s="22">
        <v>21523775</v>
      </c>
      <c r="AG65" s="22">
        <v>98946186</v>
      </c>
      <c r="AH65" s="22">
        <v>2436588</v>
      </c>
      <c r="AI65" s="22">
        <v>259213</v>
      </c>
      <c r="AJ65" s="22">
        <v>0</v>
      </c>
      <c r="AK65" s="22">
        <v>101641987</v>
      </c>
      <c r="AL65" s="22">
        <v>123165762</v>
      </c>
    </row>
    <row r="66" spans="1:3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2282365</v>
      </c>
      <c r="F66" s="22">
        <v>2590373</v>
      </c>
      <c r="G66" s="22">
        <v>6573021</v>
      </c>
      <c r="H66" s="22">
        <v>-4914890</v>
      </c>
      <c r="I66" s="22">
        <v>69196</v>
      </c>
      <c r="J66" s="22">
        <v>0</v>
      </c>
      <c r="K66" s="22">
        <v>445499</v>
      </c>
      <c r="L66" s="22">
        <v>0</v>
      </c>
      <c r="M66" s="22">
        <v>94717</v>
      </c>
      <c r="N66" s="22">
        <v>0</v>
      </c>
      <c r="O66" s="22">
        <v>0</v>
      </c>
      <c r="P66" s="22">
        <v>0</v>
      </c>
      <c r="Q66" s="22">
        <v>0</v>
      </c>
      <c r="R66" s="22">
        <v>33000000</v>
      </c>
      <c r="S66" s="22">
        <v>0</v>
      </c>
      <c r="T66" s="22">
        <v>0</v>
      </c>
      <c r="U66" s="22">
        <v>40140281</v>
      </c>
      <c r="V66" s="22">
        <v>0</v>
      </c>
      <c r="W66" s="22">
        <v>314990</v>
      </c>
      <c r="X66" s="22">
        <v>2384051</v>
      </c>
      <c r="Y66" s="22">
        <v>0</v>
      </c>
      <c r="Z66" s="22">
        <v>276654</v>
      </c>
      <c r="AA66" s="22">
        <v>0</v>
      </c>
      <c r="AB66" s="22">
        <v>0</v>
      </c>
      <c r="AC66" s="22">
        <v>1373977</v>
      </c>
      <c r="AD66" s="22">
        <v>0</v>
      </c>
      <c r="AE66" s="22">
        <v>4349672</v>
      </c>
      <c r="AF66" s="22">
        <v>35790609</v>
      </c>
      <c r="AG66" s="22">
        <v>153953256</v>
      </c>
      <c r="AH66" s="22">
        <v>4738821</v>
      </c>
      <c r="AI66" s="22">
        <v>302249</v>
      </c>
      <c r="AJ66" s="22">
        <v>0</v>
      </c>
      <c r="AK66" s="22">
        <v>158994326</v>
      </c>
      <c r="AL66" s="22">
        <v>194784935</v>
      </c>
    </row>
    <row r="67" spans="1:3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3724879</v>
      </c>
      <c r="F67" s="22">
        <v>8330</v>
      </c>
      <c r="G67" s="22">
        <v>0</v>
      </c>
      <c r="H67" s="22">
        <v>0</v>
      </c>
      <c r="I67" s="22">
        <v>128737</v>
      </c>
      <c r="J67" s="22">
        <v>0</v>
      </c>
      <c r="K67" s="22">
        <v>61169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4473188</v>
      </c>
      <c r="S67" s="22">
        <v>0</v>
      </c>
      <c r="T67" s="22">
        <v>0</v>
      </c>
      <c r="U67" s="22">
        <v>8396303</v>
      </c>
      <c r="V67" s="22">
        <v>0</v>
      </c>
      <c r="W67" s="22">
        <v>25693</v>
      </c>
      <c r="X67" s="22">
        <v>246928</v>
      </c>
      <c r="Y67" s="22">
        <v>0</v>
      </c>
      <c r="Z67" s="22">
        <v>854458</v>
      </c>
      <c r="AA67" s="22">
        <v>38980</v>
      </c>
      <c r="AB67" s="22">
        <v>39470</v>
      </c>
      <c r="AC67" s="22">
        <v>0</v>
      </c>
      <c r="AD67" s="22">
        <v>0</v>
      </c>
      <c r="AE67" s="22">
        <v>1205529</v>
      </c>
      <c r="AF67" s="22">
        <v>7190774</v>
      </c>
      <c r="AG67" s="22">
        <v>9418816</v>
      </c>
      <c r="AH67" s="22">
        <v>615684</v>
      </c>
      <c r="AI67" s="22">
        <v>47483</v>
      </c>
      <c r="AJ67" s="22">
        <v>0</v>
      </c>
      <c r="AK67" s="22">
        <v>10081983</v>
      </c>
      <c r="AL67" s="22">
        <v>17272757</v>
      </c>
    </row>
    <row r="68" spans="1:3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3523503</v>
      </c>
      <c r="F68" s="22">
        <v>4313940</v>
      </c>
      <c r="G68" s="22">
        <v>5512588</v>
      </c>
      <c r="H68" s="22">
        <v>-7989822</v>
      </c>
      <c r="I68" s="22">
        <v>556054</v>
      </c>
      <c r="J68" s="22">
        <v>0</v>
      </c>
      <c r="K68" s="22">
        <v>1930375</v>
      </c>
      <c r="L68" s="22">
        <v>0</v>
      </c>
      <c r="M68" s="22">
        <v>1500000</v>
      </c>
      <c r="N68" s="22">
        <v>0</v>
      </c>
      <c r="O68" s="22">
        <v>0</v>
      </c>
      <c r="P68" s="22">
        <v>0</v>
      </c>
      <c r="Q68" s="22">
        <v>0</v>
      </c>
      <c r="R68" s="22">
        <v>12726391</v>
      </c>
      <c r="S68" s="22">
        <v>0</v>
      </c>
      <c r="T68" s="22">
        <v>0</v>
      </c>
      <c r="U68" s="22">
        <v>22073029</v>
      </c>
      <c r="V68" s="22">
        <v>0</v>
      </c>
      <c r="W68" s="22">
        <v>0</v>
      </c>
      <c r="X68" s="22">
        <v>4656454</v>
      </c>
      <c r="Y68" s="22">
        <v>3026888</v>
      </c>
      <c r="Z68" s="22">
        <v>2911534</v>
      </c>
      <c r="AA68" s="22">
        <v>20243389</v>
      </c>
      <c r="AB68" s="22">
        <v>885182</v>
      </c>
      <c r="AC68" s="22">
        <v>0</v>
      </c>
      <c r="AD68" s="22">
        <v>8007112</v>
      </c>
      <c r="AE68" s="22">
        <v>39730559</v>
      </c>
      <c r="AF68" s="22">
        <v>-17657530</v>
      </c>
      <c r="AG68" s="22">
        <v>595671804</v>
      </c>
      <c r="AH68" s="22">
        <v>8952373</v>
      </c>
      <c r="AI68" s="22">
        <v>511134</v>
      </c>
      <c r="AJ68" s="22">
        <v>7583620</v>
      </c>
      <c r="AK68" s="22">
        <v>612718931</v>
      </c>
      <c r="AL68" s="22">
        <v>595061401</v>
      </c>
    </row>
    <row r="69" spans="1:3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156574873</v>
      </c>
      <c r="F69" s="22">
        <v>3403924</v>
      </c>
      <c r="G69" s="22">
        <v>1400285</v>
      </c>
      <c r="H69" s="22">
        <v>0</v>
      </c>
      <c r="I69" s="22">
        <v>6938344</v>
      </c>
      <c r="J69" s="22">
        <v>0</v>
      </c>
      <c r="K69" s="22">
        <v>8075922</v>
      </c>
      <c r="L69" s="22">
        <v>401274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176794622</v>
      </c>
      <c r="V69" s="22">
        <v>0</v>
      </c>
      <c r="W69" s="22">
        <v>0</v>
      </c>
      <c r="X69" s="22">
        <v>24541954</v>
      </c>
      <c r="Y69" s="22">
        <v>6061650</v>
      </c>
      <c r="Z69" s="22">
        <v>14821350</v>
      </c>
      <c r="AA69" s="22">
        <v>58455896</v>
      </c>
      <c r="AB69" s="22">
        <v>1199726</v>
      </c>
      <c r="AC69" s="22">
        <v>0</v>
      </c>
      <c r="AD69" s="22">
        <v>362957</v>
      </c>
      <c r="AE69" s="22">
        <v>105443533</v>
      </c>
      <c r="AF69" s="22">
        <v>71351089</v>
      </c>
      <c r="AG69" s="22">
        <v>700417584</v>
      </c>
      <c r="AH69" s="22">
        <v>2380644</v>
      </c>
      <c r="AI69" s="22">
        <v>1476377</v>
      </c>
      <c r="AJ69" s="22">
        <v>20788000</v>
      </c>
      <c r="AK69" s="22">
        <v>725062605</v>
      </c>
      <c r="AL69" s="22">
        <v>796413694</v>
      </c>
    </row>
    <row r="70" spans="1:3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3909848</v>
      </c>
      <c r="F70" s="22">
        <v>105228</v>
      </c>
      <c r="G70" s="22">
        <v>60008</v>
      </c>
      <c r="H70" s="22">
        <v>-13683</v>
      </c>
      <c r="I70" s="22">
        <v>0</v>
      </c>
      <c r="J70" s="22">
        <v>0</v>
      </c>
      <c r="K70" s="22">
        <v>1888300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104688597</v>
      </c>
      <c r="S70" s="22">
        <v>0</v>
      </c>
      <c r="T70" s="22">
        <v>0</v>
      </c>
      <c r="U70" s="22">
        <v>110638298</v>
      </c>
      <c r="V70" s="22">
        <v>0</v>
      </c>
      <c r="W70" s="22">
        <v>0</v>
      </c>
      <c r="X70" s="22">
        <v>5474487</v>
      </c>
      <c r="Y70" s="22">
        <v>0</v>
      </c>
      <c r="Z70" s="22">
        <v>11088768</v>
      </c>
      <c r="AA70" s="22">
        <v>0</v>
      </c>
      <c r="AB70" s="22">
        <v>0</v>
      </c>
      <c r="AC70" s="22">
        <v>0</v>
      </c>
      <c r="AD70" s="22">
        <v>5785402</v>
      </c>
      <c r="AE70" s="22">
        <v>22348657</v>
      </c>
      <c r="AF70" s="22">
        <v>88289641</v>
      </c>
      <c r="AG70" s="22">
        <v>161197765</v>
      </c>
      <c r="AH70" s="22">
        <v>1844075</v>
      </c>
      <c r="AI70" s="22">
        <v>397809</v>
      </c>
      <c r="AJ70" s="22">
        <v>0</v>
      </c>
      <c r="AK70" s="22">
        <v>163439649</v>
      </c>
      <c r="AL70" s="22">
        <v>251729290</v>
      </c>
    </row>
    <row r="71" spans="1:3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19579808</v>
      </c>
      <c r="F71" s="22">
        <v>375130</v>
      </c>
      <c r="G71" s="22">
        <v>2030919</v>
      </c>
      <c r="H71" s="22">
        <v>-1862486</v>
      </c>
      <c r="I71" s="22">
        <v>2366568</v>
      </c>
      <c r="J71" s="22">
        <v>0</v>
      </c>
      <c r="K71" s="22">
        <v>1058699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77983</v>
      </c>
      <c r="S71" s="22">
        <v>9567</v>
      </c>
      <c r="T71" s="22">
        <v>10316</v>
      </c>
      <c r="U71" s="22">
        <v>23646504</v>
      </c>
      <c r="V71" s="22">
        <v>0</v>
      </c>
      <c r="W71" s="22">
        <v>0</v>
      </c>
      <c r="X71" s="22">
        <v>3693142</v>
      </c>
      <c r="Y71" s="22">
        <v>221124</v>
      </c>
      <c r="Z71" s="22">
        <v>1475784</v>
      </c>
      <c r="AA71" s="22">
        <v>0</v>
      </c>
      <c r="AB71" s="22">
        <v>0</v>
      </c>
      <c r="AC71" s="22">
        <v>1733177</v>
      </c>
      <c r="AD71" s="22">
        <v>10316</v>
      </c>
      <c r="AE71" s="22">
        <v>7133543</v>
      </c>
      <c r="AF71" s="22">
        <v>16512961</v>
      </c>
      <c r="AG71" s="22">
        <v>38487697</v>
      </c>
      <c r="AH71" s="22">
        <v>3707731</v>
      </c>
      <c r="AI71" s="22">
        <v>199380</v>
      </c>
      <c r="AJ71" s="22">
        <v>0</v>
      </c>
      <c r="AK71" s="22">
        <v>42394808</v>
      </c>
      <c r="AL71" s="22">
        <v>58907769</v>
      </c>
    </row>
    <row r="72" spans="1:3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15059072</v>
      </c>
      <c r="F72" s="22">
        <v>113777</v>
      </c>
      <c r="G72" s="22">
        <v>4735270</v>
      </c>
      <c r="H72" s="22">
        <v>-2653792</v>
      </c>
      <c r="I72" s="22">
        <v>1696293</v>
      </c>
      <c r="J72" s="22">
        <v>0</v>
      </c>
      <c r="K72" s="22">
        <v>529872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4979</v>
      </c>
      <c r="S72" s="22">
        <v>4219</v>
      </c>
      <c r="T72" s="22">
        <v>0</v>
      </c>
      <c r="U72" s="22">
        <v>19489690</v>
      </c>
      <c r="V72" s="22">
        <v>0</v>
      </c>
      <c r="W72" s="22">
        <v>0</v>
      </c>
      <c r="X72" s="22">
        <v>1029073</v>
      </c>
      <c r="Y72" s="22">
        <v>1029</v>
      </c>
      <c r="Z72" s="22">
        <v>5543138</v>
      </c>
      <c r="AA72" s="22">
        <v>956189</v>
      </c>
      <c r="AB72" s="22">
        <v>0</v>
      </c>
      <c r="AC72" s="22">
        <v>0</v>
      </c>
      <c r="AD72" s="22">
        <v>638271</v>
      </c>
      <c r="AE72" s="22">
        <v>8167700</v>
      </c>
      <c r="AF72" s="22">
        <v>11321990</v>
      </c>
      <c r="AG72" s="22">
        <v>51581206</v>
      </c>
      <c r="AH72" s="22">
        <v>840993</v>
      </c>
      <c r="AI72" s="22">
        <v>259285</v>
      </c>
      <c r="AJ72" s="22">
        <v>0</v>
      </c>
      <c r="AK72" s="22">
        <v>52681484</v>
      </c>
      <c r="AL72" s="22">
        <v>64003474</v>
      </c>
    </row>
    <row r="73" spans="1:3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4395115</v>
      </c>
      <c r="F73" s="22">
        <v>49200</v>
      </c>
      <c r="G73" s="22">
        <v>18361</v>
      </c>
      <c r="H73" s="22">
        <v>0</v>
      </c>
      <c r="I73" s="22">
        <v>1583686</v>
      </c>
      <c r="J73" s="22">
        <v>0</v>
      </c>
      <c r="K73" s="22">
        <v>352503</v>
      </c>
      <c r="L73" s="22">
        <v>0</v>
      </c>
      <c r="M73" s="22">
        <v>1068728</v>
      </c>
      <c r="N73" s="22">
        <v>0</v>
      </c>
      <c r="O73" s="22">
        <v>0</v>
      </c>
      <c r="P73" s="22">
        <v>310647</v>
      </c>
      <c r="Q73" s="22">
        <v>0</v>
      </c>
      <c r="R73" s="22">
        <v>1575268</v>
      </c>
      <c r="S73" s="22">
        <v>0</v>
      </c>
      <c r="T73" s="22">
        <v>0</v>
      </c>
      <c r="U73" s="22">
        <v>9353508</v>
      </c>
      <c r="V73" s="22">
        <v>0</v>
      </c>
      <c r="W73" s="22">
        <v>0</v>
      </c>
      <c r="X73" s="22">
        <v>1025045</v>
      </c>
      <c r="Y73" s="22">
        <v>19503</v>
      </c>
      <c r="Z73" s="22">
        <v>758789</v>
      </c>
      <c r="AA73" s="22">
        <v>86750</v>
      </c>
      <c r="AB73" s="22">
        <v>0</v>
      </c>
      <c r="AC73" s="22">
        <v>0</v>
      </c>
      <c r="AD73" s="22">
        <v>0</v>
      </c>
      <c r="AE73" s="22">
        <v>1890087</v>
      </c>
      <c r="AF73" s="22">
        <v>7463421</v>
      </c>
      <c r="AG73" s="22">
        <v>25812184</v>
      </c>
      <c r="AH73" s="22">
        <v>618454</v>
      </c>
      <c r="AI73" s="22">
        <v>46027</v>
      </c>
      <c r="AJ73" s="22">
        <v>0</v>
      </c>
      <c r="AK73" s="22">
        <v>26476665</v>
      </c>
      <c r="AL73" s="22">
        <v>33940086</v>
      </c>
    </row>
    <row r="74" spans="1:3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16691361</v>
      </c>
      <c r="F74" s="22">
        <v>487162</v>
      </c>
      <c r="G74" s="22">
        <v>398527</v>
      </c>
      <c r="H74" s="22">
        <v>-169260</v>
      </c>
      <c r="I74" s="22">
        <v>759101</v>
      </c>
      <c r="J74" s="22">
        <v>0</v>
      </c>
      <c r="K74" s="22">
        <v>741903</v>
      </c>
      <c r="L74" s="22">
        <v>917468</v>
      </c>
      <c r="M74" s="22">
        <v>33364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9239</v>
      </c>
      <c r="T74" s="22">
        <v>53672</v>
      </c>
      <c r="U74" s="22">
        <v>19922537</v>
      </c>
      <c r="V74" s="22">
        <v>0</v>
      </c>
      <c r="W74" s="22">
        <v>0</v>
      </c>
      <c r="X74" s="22">
        <v>2171729</v>
      </c>
      <c r="Y74" s="22">
        <v>43307</v>
      </c>
      <c r="Z74" s="22">
        <v>1473300</v>
      </c>
      <c r="AA74" s="22">
        <v>7135853</v>
      </c>
      <c r="AB74" s="22">
        <v>0</v>
      </c>
      <c r="AC74" s="22">
        <v>0</v>
      </c>
      <c r="AD74" s="22">
        <v>449607</v>
      </c>
      <c r="AE74" s="22">
        <v>11273796</v>
      </c>
      <c r="AF74" s="22">
        <v>8648741</v>
      </c>
      <c r="AG74" s="22">
        <v>115914423</v>
      </c>
      <c r="AH74" s="22">
        <v>4176895</v>
      </c>
      <c r="AI74" s="22">
        <v>527098</v>
      </c>
      <c r="AJ74" s="22">
        <v>0</v>
      </c>
      <c r="AK74" s="22">
        <v>120618416</v>
      </c>
      <c r="AL74" s="22">
        <v>129267157</v>
      </c>
    </row>
    <row r="75" spans="1:3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10412021</v>
      </c>
      <c r="F75" s="22">
        <v>535592</v>
      </c>
      <c r="G75" s="22">
        <v>1484470</v>
      </c>
      <c r="H75" s="22">
        <v>-1727753</v>
      </c>
      <c r="I75" s="22">
        <v>132976</v>
      </c>
      <c r="J75" s="22">
        <v>1189498</v>
      </c>
      <c r="K75" s="22">
        <v>170173</v>
      </c>
      <c r="L75" s="22">
        <v>0</v>
      </c>
      <c r="M75" s="22">
        <v>17170</v>
      </c>
      <c r="N75" s="22">
        <v>0</v>
      </c>
      <c r="O75" s="22">
        <v>0</v>
      </c>
      <c r="P75" s="22">
        <v>0</v>
      </c>
      <c r="Q75" s="22">
        <v>0</v>
      </c>
      <c r="R75" s="22">
        <v>75795</v>
      </c>
      <c r="S75" s="22">
        <v>0</v>
      </c>
      <c r="T75" s="22">
        <v>0</v>
      </c>
      <c r="U75" s="22">
        <v>12289942</v>
      </c>
      <c r="V75" s="22">
        <v>0</v>
      </c>
      <c r="W75" s="22">
        <v>0</v>
      </c>
      <c r="X75" s="22">
        <v>413058</v>
      </c>
      <c r="Y75" s="22">
        <v>0</v>
      </c>
      <c r="Z75" s="22">
        <v>390250</v>
      </c>
      <c r="AA75" s="22">
        <v>3070492</v>
      </c>
      <c r="AB75" s="22">
        <v>563147</v>
      </c>
      <c r="AC75" s="22">
        <v>0</v>
      </c>
      <c r="AD75" s="22">
        <v>317130</v>
      </c>
      <c r="AE75" s="22">
        <v>4754077</v>
      </c>
      <c r="AF75" s="22">
        <v>7535865</v>
      </c>
      <c r="AG75" s="22">
        <v>55460230</v>
      </c>
      <c r="AH75" s="22">
        <v>1988588</v>
      </c>
      <c r="AI75" s="22">
        <v>184151</v>
      </c>
      <c r="AJ75" s="22">
        <v>490653</v>
      </c>
      <c r="AK75" s="22">
        <v>58123622</v>
      </c>
      <c r="AL75" s="22">
        <v>65659487</v>
      </c>
    </row>
    <row r="76" spans="1:3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14291558</v>
      </c>
      <c r="F76" s="22">
        <v>1182275</v>
      </c>
      <c r="G76" s="22">
        <v>5884938</v>
      </c>
      <c r="H76" s="22">
        <v>-5017846</v>
      </c>
      <c r="I76" s="22">
        <v>2916674</v>
      </c>
      <c r="J76" s="22">
        <v>0</v>
      </c>
      <c r="K76" s="22">
        <v>780499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3104328</v>
      </c>
      <c r="R76" s="22">
        <v>5584</v>
      </c>
      <c r="S76" s="22">
        <v>0</v>
      </c>
      <c r="T76" s="22">
        <v>383116</v>
      </c>
      <c r="U76" s="22">
        <v>23531126</v>
      </c>
      <c r="V76" s="22">
        <v>0</v>
      </c>
      <c r="W76" s="22">
        <v>0</v>
      </c>
      <c r="X76" s="22">
        <v>2145015</v>
      </c>
      <c r="Y76" s="22">
        <v>27975</v>
      </c>
      <c r="Z76" s="22">
        <v>3367015</v>
      </c>
      <c r="AA76" s="22">
        <v>8151970</v>
      </c>
      <c r="AB76" s="22">
        <v>0</v>
      </c>
      <c r="AC76" s="22">
        <v>1900233</v>
      </c>
      <c r="AD76" s="22">
        <v>2284199</v>
      </c>
      <c r="AE76" s="22">
        <v>17876407</v>
      </c>
      <c r="AF76" s="22">
        <v>5654719</v>
      </c>
      <c r="AG76" s="22">
        <v>95127415</v>
      </c>
      <c r="AH76" s="22">
        <v>9757575</v>
      </c>
      <c r="AI76" s="22">
        <v>307276</v>
      </c>
      <c r="AJ76" s="22">
        <v>3163555</v>
      </c>
      <c r="AK76" s="22">
        <v>108355821</v>
      </c>
      <c r="AL76" s="22">
        <v>114010540</v>
      </c>
    </row>
    <row r="77" spans="1:3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25892372</v>
      </c>
      <c r="F77" s="22">
        <v>1781120</v>
      </c>
      <c r="G77" s="22">
        <v>1976108</v>
      </c>
      <c r="H77" s="22">
        <v>-921750</v>
      </c>
      <c r="I77" s="22">
        <v>3410920</v>
      </c>
      <c r="J77" s="22">
        <v>2878542</v>
      </c>
      <c r="K77" s="22">
        <v>5693171</v>
      </c>
      <c r="L77" s="22">
        <v>0</v>
      </c>
      <c r="M77" s="22">
        <v>0</v>
      </c>
      <c r="N77" s="22">
        <v>0</v>
      </c>
      <c r="O77" s="22">
        <v>0</v>
      </c>
      <c r="P77" s="22">
        <v>13150140</v>
      </c>
      <c r="Q77" s="22">
        <v>0</v>
      </c>
      <c r="R77" s="22">
        <v>66110675</v>
      </c>
      <c r="S77" s="22">
        <v>0</v>
      </c>
      <c r="T77" s="22">
        <v>0</v>
      </c>
      <c r="U77" s="22">
        <v>119971298</v>
      </c>
      <c r="V77" s="22">
        <v>0</v>
      </c>
      <c r="W77" s="22">
        <v>2287210</v>
      </c>
      <c r="X77" s="22">
        <v>22887172</v>
      </c>
      <c r="Y77" s="22">
        <v>3822952</v>
      </c>
      <c r="Z77" s="22">
        <v>29380869</v>
      </c>
      <c r="AA77" s="22">
        <v>27590449</v>
      </c>
      <c r="AB77" s="22">
        <v>0</v>
      </c>
      <c r="AC77" s="22">
        <v>0</v>
      </c>
      <c r="AD77" s="22">
        <v>1525262</v>
      </c>
      <c r="AE77" s="22">
        <v>87493914</v>
      </c>
      <c r="AF77" s="22">
        <v>32477384</v>
      </c>
      <c r="AG77" s="22">
        <v>365598478</v>
      </c>
      <c r="AH77" s="22">
        <v>2484377</v>
      </c>
      <c r="AI77" s="22">
        <v>1003600</v>
      </c>
      <c r="AJ77" s="22">
        <v>0</v>
      </c>
      <c r="AK77" s="22">
        <v>369086455</v>
      </c>
      <c r="AL77" s="22">
        <v>401563839</v>
      </c>
    </row>
    <row r="78" spans="1:3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50975138</v>
      </c>
      <c r="F78" s="22">
        <v>500547</v>
      </c>
      <c r="G78" s="22">
        <v>61285</v>
      </c>
      <c r="H78" s="22">
        <v>-19639</v>
      </c>
      <c r="I78" s="22">
        <v>1677079</v>
      </c>
      <c r="J78" s="22">
        <v>0</v>
      </c>
      <c r="K78" s="22">
        <v>565650</v>
      </c>
      <c r="L78" s="22">
        <v>0</v>
      </c>
      <c r="M78" s="22">
        <v>924961</v>
      </c>
      <c r="N78" s="22">
        <v>0</v>
      </c>
      <c r="O78" s="22">
        <v>0</v>
      </c>
      <c r="P78" s="22">
        <v>0</v>
      </c>
      <c r="Q78" s="22">
        <v>0</v>
      </c>
      <c r="R78" s="22">
        <v>36004</v>
      </c>
      <c r="S78" s="22">
        <v>9672</v>
      </c>
      <c r="T78" s="22">
        <v>0</v>
      </c>
      <c r="U78" s="22">
        <v>54730697</v>
      </c>
      <c r="V78" s="22">
        <v>0</v>
      </c>
      <c r="W78" s="22">
        <v>267683</v>
      </c>
      <c r="X78" s="22">
        <v>1054515</v>
      </c>
      <c r="Y78" s="22">
        <v>31500</v>
      </c>
      <c r="Z78" s="22">
        <v>21135787</v>
      </c>
      <c r="AA78" s="22">
        <v>1013962</v>
      </c>
      <c r="AB78" s="22">
        <v>218022</v>
      </c>
      <c r="AC78" s="22">
        <v>0</v>
      </c>
      <c r="AD78" s="22">
        <v>2397360</v>
      </c>
      <c r="AE78" s="22">
        <v>26118829</v>
      </c>
      <c r="AF78" s="22">
        <v>28611868</v>
      </c>
      <c r="AG78" s="22">
        <v>132489658</v>
      </c>
      <c r="AH78" s="22">
        <v>6667573</v>
      </c>
      <c r="AI78" s="22">
        <v>271191</v>
      </c>
      <c r="AJ78" s="22">
        <v>0</v>
      </c>
      <c r="AK78" s="22">
        <v>139428422</v>
      </c>
      <c r="AL78" s="22">
        <v>168040290</v>
      </c>
    </row>
    <row r="79" spans="1:3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32724600</v>
      </c>
      <c r="F79" s="22">
        <v>607445</v>
      </c>
      <c r="G79" s="22">
        <v>626812</v>
      </c>
      <c r="H79" s="22">
        <v>-369802</v>
      </c>
      <c r="I79" s="22">
        <v>58410</v>
      </c>
      <c r="J79" s="22">
        <v>0</v>
      </c>
      <c r="K79" s="22">
        <v>1556562</v>
      </c>
      <c r="L79" s="22">
        <v>158470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55553</v>
      </c>
      <c r="S79" s="22">
        <v>0</v>
      </c>
      <c r="T79" s="22">
        <v>53072</v>
      </c>
      <c r="U79" s="22">
        <v>35471122</v>
      </c>
      <c r="V79" s="22">
        <v>0</v>
      </c>
      <c r="W79" s="22">
        <v>222710</v>
      </c>
      <c r="X79" s="22">
        <v>3012410</v>
      </c>
      <c r="Y79" s="22">
        <v>0</v>
      </c>
      <c r="Z79" s="22">
        <v>184883</v>
      </c>
      <c r="AA79" s="22">
        <v>158470</v>
      </c>
      <c r="AB79" s="22">
        <v>0</v>
      </c>
      <c r="AC79" s="22">
        <v>0</v>
      </c>
      <c r="AD79" s="22">
        <v>713096</v>
      </c>
      <c r="AE79" s="22">
        <v>4291569</v>
      </c>
      <c r="AF79" s="22">
        <v>31179553</v>
      </c>
      <c r="AG79" s="22">
        <v>52748147</v>
      </c>
      <c r="AH79" s="22">
        <v>1728856</v>
      </c>
      <c r="AI79" s="22">
        <v>290214</v>
      </c>
      <c r="AJ79" s="22">
        <v>756224</v>
      </c>
      <c r="AK79" s="22">
        <v>55523441</v>
      </c>
      <c r="AL79" s="22">
        <v>86702994</v>
      </c>
    </row>
    <row r="80" spans="1:3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19906769</v>
      </c>
      <c r="F80" s="22">
        <v>318913</v>
      </c>
      <c r="G80" s="22">
        <v>3715720</v>
      </c>
      <c r="H80" s="22">
        <v>-3630498</v>
      </c>
      <c r="I80" s="22">
        <v>45847</v>
      </c>
      <c r="J80" s="22">
        <v>0</v>
      </c>
      <c r="K80" s="22">
        <v>1968016</v>
      </c>
      <c r="L80" s="22">
        <v>250688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42841</v>
      </c>
      <c r="U80" s="22">
        <v>22618296</v>
      </c>
      <c r="V80" s="22">
        <v>0</v>
      </c>
      <c r="W80" s="22">
        <v>645863</v>
      </c>
      <c r="X80" s="22">
        <v>1360580</v>
      </c>
      <c r="Y80" s="22">
        <v>250691</v>
      </c>
      <c r="Z80" s="22">
        <v>1494454</v>
      </c>
      <c r="AA80" s="22">
        <v>250688</v>
      </c>
      <c r="AB80" s="22">
        <v>844019</v>
      </c>
      <c r="AC80" s="22">
        <v>0</v>
      </c>
      <c r="AD80" s="22">
        <v>350232</v>
      </c>
      <c r="AE80" s="22">
        <v>5196527</v>
      </c>
      <c r="AF80" s="22">
        <v>17421769</v>
      </c>
      <c r="AG80" s="22">
        <v>49526598</v>
      </c>
      <c r="AH80" s="22">
        <v>2325264</v>
      </c>
      <c r="AI80" s="22">
        <v>580255</v>
      </c>
      <c r="AJ80" s="22">
        <v>0</v>
      </c>
      <c r="AK80" s="22">
        <v>52432117</v>
      </c>
      <c r="AL80" s="22">
        <v>69853886</v>
      </c>
    </row>
    <row r="81" spans="1:3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52073252</v>
      </c>
      <c r="F81" s="22">
        <v>1125757</v>
      </c>
      <c r="G81" s="22">
        <v>1260449</v>
      </c>
      <c r="H81" s="22">
        <v>-1093286</v>
      </c>
      <c r="I81" s="22">
        <v>2068862</v>
      </c>
      <c r="J81" s="22">
        <v>0</v>
      </c>
      <c r="K81" s="22">
        <v>4230599</v>
      </c>
      <c r="L81" s="22">
        <v>877081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60542714</v>
      </c>
      <c r="V81" s="22">
        <v>0</v>
      </c>
      <c r="W81" s="22">
        <v>0</v>
      </c>
      <c r="X81" s="22">
        <v>5062036</v>
      </c>
      <c r="Y81" s="22">
        <v>213876</v>
      </c>
      <c r="Z81" s="22">
        <v>4426315</v>
      </c>
      <c r="AA81" s="22">
        <v>6939018</v>
      </c>
      <c r="AB81" s="22">
        <v>0</v>
      </c>
      <c r="AC81" s="22">
        <v>0</v>
      </c>
      <c r="AD81" s="22">
        <v>6759655</v>
      </c>
      <c r="AE81" s="22">
        <v>23400900</v>
      </c>
      <c r="AF81" s="22">
        <v>37141814</v>
      </c>
      <c r="AG81" s="22">
        <v>245019345</v>
      </c>
      <c r="AH81" s="22">
        <v>9428305</v>
      </c>
      <c r="AI81" s="22">
        <v>594118</v>
      </c>
      <c r="AJ81" s="22">
        <v>1992078</v>
      </c>
      <c r="AK81" s="22">
        <v>257033846</v>
      </c>
      <c r="AL81" s="22">
        <v>294175660</v>
      </c>
    </row>
    <row r="82" spans="1:3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38794089</v>
      </c>
      <c r="F82" s="22">
        <v>571143</v>
      </c>
      <c r="G82" s="22">
        <v>272181</v>
      </c>
      <c r="H82" s="22">
        <v>-79945</v>
      </c>
      <c r="I82" s="22">
        <v>50606</v>
      </c>
      <c r="J82" s="22">
        <v>219500</v>
      </c>
      <c r="K82" s="22">
        <v>568544</v>
      </c>
      <c r="L82" s="22">
        <v>0</v>
      </c>
      <c r="M82" s="22">
        <v>72337</v>
      </c>
      <c r="N82" s="22">
        <v>0</v>
      </c>
      <c r="O82" s="22">
        <v>0</v>
      </c>
      <c r="P82" s="22">
        <v>0</v>
      </c>
      <c r="Q82" s="22">
        <v>0</v>
      </c>
      <c r="R82" s="22">
        <v>2056265</v>
      </c>
      <c r="S82" s="22">
        <v>0</v>
      </c>
      <c r="T82" s="22">
        <v>16430</v>
      </c>
      <c r="U82" s="22">
        <v>42541150</v>
      </c>
      <c r="V82" s="22">
        <v>0</v>
      </c>
      <c r="W82" s="22">
        <v>13086</v>
      </c>
      <c r="X82" s="22">
        <v>468013</v>
      </c>
      <c r="Y82" s="22">
        <v>180460</v>
      </c>
      <c r="Z82" s="22">
        <v>1840432</v>
      </c>
      <c r="AA82" s="22">
        <v>1252044</v>
      </c>
      <c r="AB82" s="22">
        <v>0</v>
      </c>
      <c r="AC82" s="22">
        <v>0</v>
      </c>
      <c r="AD82" s="22">
        <v>792932</v>
      </c>
      <c r="AE82" s="22">
        <v>4546967</v>
      </c>
      <c r="AF82" s="22">
        <v>37994183</v>
      </c>
      <c r="AG82" s="22">
        <v>108066893</v>
      </c>
      <c r="AH82" s="22">
        <v>9103226</v>
      </c>
      <c r="AI82" s="22">
        <v>428289</v>
      </c>
      <c r="AJ82" s="22">
        <v>0</v>
      </c>
      <c r="AK82" s="22">
        <v>117598408</v>
      </c>
      <c r="AL82" s="22">
        <v>155592591</v>
      </c>
    </row>
    <row r="83" spans="1:3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16042452</v>
      </c>
      <c r="F83" s="22">
        <v>1397785</v>
      </c>
      <c r="G83" s="22">
        <v>4285402</v>
      </c>
      <c r="H83" s="22">
        <v>-2239428</v>
      </c>
      <c r="I83" s="22">
        <v>445890</v>
      </c>
      <c r="J83" s="22">
        <v>0</v>
      </c>
      <c r="K83" s="22">
        <v>38394</v>
      </c>
      <c r="L83" s="22">
        <v>0</v>
      </c>
      <c r="M83" s="22">
        <v>0</v>
      </c>
      <c r="N83" s="22">
        <v>442</v>
      </c>
      <c r="O83" s="22">
        <v>0</v>
      </c>
      <c r="P83" s="22">
        <v>37500000</v>
      </c>
      <c r="Q83" s="22">
        <v>0</v>
      </c>
      <c r="R83" s="22">
        <v>13522</v>
      </c>
      <c r="S83" s="22">
        <v>51129</v>
      </c>
      <c r="T83" s="22">
        <v>0</v>
      </c>
      <c r="U83" s="22">
        <v>57535588</v>
      </c>
      <c r="V83" s="22">
        <v>0</v>
      </c>
      <c r="W83" s="22">
        <v>561097</v>
      </c>
      <c r="X83" s="22">
        <v>1379758</v>
      </c>
      <c r="Y83" s="22">
        <v>105476</v>
      </c>
      <c r="Z83" s="22">
        <v>182794</v>
      </c>
      <c r="AA83" s="22">
        <v>0</v>
      </c>
      <c r="AB83" s="22">
        <v>0</v>
      </c>
      <c r="AC83" s="22">
        <v>0</v>
      </c>
      <c r="AD83" s="22">
        <v>0</v>
      </c>
      <c r="AE83" s="22">
        <v>2229125</v>
      </c>
      <c r="AF83" s="22">
        <v>55306463</v>
      </c>
      <c r="AG83" s="22">
        <v>251775670</v>
      </c>
      <c r="AH83" s="22">
        <v>8389413</v>
      </c>
      <c r="AI83" s="22">
        <v>143459</v>
      </c>
      <c r="AJ83" s="22">
        <v>0</v>
      </c>
      <c r="AK83" s="22">
        <v>260308542</v>
      </c>
      <c r="AL83" s="22">
        <v>315615005</v>
      </c>
    </row>
    <row r="84" spans="1:3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6792042</v>
      </c>
      <c r="F84" s="22">
        <v>400022</v>
      </c>
      <c r="G84" s="22">
        <v>781026</v>
      </c>
      <c r="H84" s="22">
        <v>0</v>
      </c>
      <c r="I84" s="22">
        <v>1007321</v>
      </c>
      <c r="J84" s="22">
        <v>0</v>
      </c>
      <c r="K84" s="22">
        <v>60760</v>
      </c>
      <c r="L84" s="22">
        <v>0</v>
      </c>
      <c r="M84" s="22">
        <v>17783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9058954</v>
      </c>
      <c r="V84" s="22">
        <v>0</v>
      </c>
      <c r="W84" s="22">
        <v>30671</v>
      </c>
      <c r="X84" s="22">
        <v>2319632</v>
      </c>
      <c r="Y84" s="22">
        <v>34400</v>
      </c>
      <c r="Z84" s="22">
        <v>21450</v>
      </c>
      <c r="AA84" s="22">
        <v>500000</v>
      </c>
      <c r="AB84" s="22">
        <v>0</v>
      </c>
      <c r="AC84" s="22">
        <v>0</v>
      </c>
      <c r="AD84" s="22">
        <v>0</v>
      </c>
      <c r="AE84" s="22">
        <v>2906153</v>
      </c>
      <c r="AF84" s="22">
        <v>6152801</v>
      </c>
      <c r="AG84" s="22">
        <v>33492033</v>
      </c>
      <c r="AH84" s="22">
        <v>3277041</v>
      </c>
      <c r="AI84" s="22">
        <v>159551</v>
      </c>
      <c r="AJ84" s="22">
        <v>0</v>
      </c>
      <c r="AK84" s="22">
        <v>36928625</v>
      </c>
      <c r="AL84" s="22">
        <v>43081426</v>
      </c>
    </row>
    <row r="85" spans="1:3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5635059</v>
      </c>
      <c r="F85" s="22">
        <v>903381</v>
      </c>
      <c r="G85" s="22">
        <v>769459</v>
      </c>
      <c r="H85" s="22">
        <v>-851822</v>
      </c>
      <c r="I85" s="22">
        <v>1770365</v>
      </c>
      <c r="J85" s="22">
        <v>0</v>
      </c>
      <c r="K85" s="22">
        <v>149391</v>
      </c>
      <c r="L85" s="22">
        <v>5162601</v>
      </c>
      <c r="M85" s="22">
        <v>758721</v>
      </c>
      <c r="N85" s="22">
        <v>0</v>
      </c>
      <c r="O85" s="22">
        <v>9097030</v>
      </c>
      <c r="P85" s="22">
        <v>0</v>
      </c>
      <c r="Q85" s="22">
        <v>0</v>
      </c>
      <c r="R85" s="22">
        <v>0</v>
      </c>
      <c r="S85" s="22">
        <v>0</v>
      </c>
      <c r="T85" s="22">
        <v>74511</v>
      </c>
      <c r="U85" s="22">
        <v>23468696</v>
      </c>
      <c r="V85" s="22">
        <v>0</v>
      </c>
      <c r="W85" s="22">
        <v>18956</v>
      </c>
      <c r="X85" s="22">
        <v>1025123</v>
      </c>
      <c r="Y85" s="22">
        <v>172300</v>
      </c>
      <c r="Z85" s="22">
        <v>2097759</v>
      </c>
      <c r="AA85" s="22">
        <v>7206351</v>
      </c>
      <c r="AB85" s="22">
        <v>355552</v>
      </c>
      <c r="AC85" s="22">
        <v>0</v>
      </c>
      <c r="AD85" s="22">
        <v>0</v>
      </c>
      <c r="AE85" s="22">
        <v>10876041</v>
      </c>
      <c r="AF85" s="22">
        <v>12592655</v>
      </c>
      <c r="AG85" s="22">
        <v>32303559</v>
      </c>
      <c r="AH85" s="22">
        <v>2700619</v>
      </c>
      <c r="AI85" s="22">
        <v>465738</v>
      </c>
      <c r="AJ85" s="22">
        <v>0</v>
      </c>
      <c r="AK85" s="22">
        <v>35469916</v>
      </c>
      <c r="AL85" s="22">
        <v>48062571</v>
      </c>
    </row>
    <row r="86" spans="1:3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14887576</v>
      </c>
      <c r="F86" s="22">
        <v>1506314</v>
      </c>
      <c r="G86" s="22">
        <v>838936</v>
      </c>
      <c r="H86" s="22">
        <v>-409126</v>
      </c>
      <c r="I86" s="22">
        <v>2575039</v>
      </c>
      <c r="J86" s="22">
        <v>0</v>
      </c>
      <c r="K86" s="22">
        <v>346225</v>
      </c>
      <c r="L86" s="22">
        <v>10238343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18217437</v>
      </c>
      <c r="S86" s="22">
        <v>0</v>
      </c>
      <c r="T86" s="22">
        <v>13148</v>
      </c>
      <c r="U86" s="22">
        <v>48213892</v>
      </c>
      <c r="V86" s="22">
        <v>0</v>
      </c>
      <c r="W86" s="22">
        <v>1321929</v>
      </c>
      <c r="X86" s="22">
        <v>2245102</v>
      </c>
      <c r="Y86" s="22">
        <v>246612</v>
      </c>
      <c r="Z86" s="22">
        <v>9284739</v>
      </c>
      <c r="AA86" s="22">
        <v>10238343</v>
      </c>
      <c r="AB86" s="22">
        <v>0</v>
      </c>
      <c r="AC86" s="22">
        <v>0</v>
      </c>
      <c r="AD86" s="22">
        <v>6614872</v>
      </c>
      <c r="AE86" s="22">
        <v>29951597</v>
      </c>
      <c r="AF86" s="22">
        <v>18262295</v>
      </c>
      <c r="AG86" s="22">
        <v>106806002</v>
      </c>
      <c r="AH86" s="22">
        <v>9240206</v>
      </c>
      <c r="AI86" s="22">
        <v>180115</v>
      </c>
      <c r="AJ86" s="22">
        <v>400000</v>
      </c>
      <c r="AK86" s="22">
        <v>116626323</v>
      </c>
      <c r="AL86" s="22">
        <v>134888618</v>
      </c>
    </row>
    <row r="87" spans="1:3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8599774</v>
      </c>
      <c r="F87" s="22">
        <v>1171569</v>
      </c>
      <c r="G87" s="22">
        <v>1462720</v>
      </c>
      <c r="H87" s="22">
        <v>-1061269</v>
      </c>
      <c r="I87" s="22">
        <v>0</v>
      </c>
      <c r="J87" s="22">
        <v>43192</v>
      </c>
      <c r="K87" s="22">
        <v>5587628</v>
      </c>
      <c r="L87" s="22">
        <v>2817842</v>
      </c>
      <c r="M87" s="22">
        <v>1178995</v>
      </c>
      <c r="N87" s="22">
        <v>0</v>
      </c>
      <c r="O87" s="22">
        <v>0</v>
      </c>
      <c r="P87" s="22">
        <v>0</v>
      </c>
      <c r="Q87" s="22">
        <v>0</v>
      </c>
      <c r="R87" s="22">
        <v>56158015</v>
      </c>
      <c r="S87" s="22">
        <v>0</v>
      </c>
      <c r="T87" s="22">
        <v>0</v>
      </c>
      <c r="U87" s="22">
        <v>75958466</v>
      </c>
      <c r="V87" s="22">
        <v>0</v>
      </c>
      <c r="W87" s="22">
        <v>0</v>
      </c>
      <c r="X87" s="22">
        <v>5197942</v>
      </c>
      <c r="Y87" s="22">
        <v>0</v>
      </c>
      <c r="Z87" s="22">
        <v>923216</v>
      </c>
      <c r="AA87" s="22">
        <v>3220615</v>
      </c>
      <c r="AB87" s="22">
        <v>0</v>
      </c>
      <c r="AC87" s="22">
        <v>0</v>
      </c>
      <c r="AD87" s="22">
        <v>2822908</v>
      </c>
      <c r="AE87" s="22">
        <v>12164681</v>
      </c>
      <c r="AF87" s="22">
        <v>63793785</v>
      </c>
      <c r="AG87" s="22">
        <v>228899758</v>
      </c>
      <c r="AH87" s="22">
        <v>13858139</v>
      </c>
      <c r="AI87" s="22">
        <v>426205</v>
      </c>
      <c r="AJ87" s="22">
        <v>0</v>
      </c>
      <c r="AK87" s="22">
        <v>243184102</v>
      </c>
      <c r="AL87" s="22">
        <v>306977887</v>
      </c>
    </row>
    <row r="88" spans="1:3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13084799</v>
      </c>
      <c r="F88" s="22">
        <v>1855363</v>
      </c>
      <c r="G88" s="22">
        <v>51471</v>
      </c>
      <c r="H88" s="22">
        <v>-10767</v>
      </c>
      <c r="I88" s="22">
        <v>0</v>
      </c>
      <c r="J88" s="22">
        <v>0</v>
      </c>
      <c r="K88" s="22">
        <v>728085</v>
      </c>
      <c r="L88" s="22">
        <v>0</v>
      </c>
      <c r="M88" s="22">
        <v>44176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15753127</v>
      </c>
      <c r="V88" s="22">
        <v>0</v>
      </c>
      <c r="W88" s="22">
        <v>0</v>
      </c>
      <c r="X88" s="22">
        <v>1079111</v>
      </c>
      <c r="Y88" s="22">
        <v>0</v>
      </c>
      <c r="Z88" s="22">
        <v>3719968</v>
      </c>
      <c r="AA88" s="22">
        <v>458831</v>
      </c>
      <c r="AB88" s="22">
        <v>0</v>
      </c>
      <c r="AC88" s="22">
        <v>0</v>
      </c>
      <c r="AD88" s="22">
        <v>64245</v>
      </c>
      <c r="AE88" s="22">
        <v>5322155</v>
      </c>
      <c r="AF88" s="22">
        <v>10430972</v>
      </c>
      <c r="AG88" s="22">
        <v>86461361</v>
      </c>
      <c r="AH88" s="22">
        <v>1401789</v>
      </c>
      <c r="AI88" s="22">
        <v>324573</v>
      </c>
      <c r="AJ88" s="22">
        <v>0</v>
      </c>
      <c r="AK88" s="22">
        <v>88187723</v>
      </c>
      <c r="AL88" s="22">
        <v>98618695</v>
      </c>
    </row>
    <row r="89" spans="1:3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19545517</v>
      </c>
      <c r="F89" s="22">
        <v>1306692</v>
      </c>
      <c r="G89" s="22">
        <v>1146883</v>
      </c>
      <c r="H89" s="22">
        <v>-1423550</v>
      </c>
      <c r="I89" s="22">
        <v>1007681</v>
      </c>
      <c r="J89" s="22">
        <v>2296477</v>
      </c>
      <c r="K89" s="22">
        <v>1257892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25137592</v>
      </c>
      <c r="V89" s="22">
        <v>0</v>
      </c>
      <c r="W89" s="22">
        <v>6353992</v>
      </c>
      <c r="X89" s="22">
        <v>1979078</v>
      </c>
      <c r="Y89" s="22">
        <v>274846</v>
      </c>
      <c r="Z89" s="22">
        <v>668646</v>
      </c>
      <c r="AA89" s="22">
        <v>6796445</v>
      </c>
      <c r="AB89" s="22">
        <v>0</v>
      </c>
      <c r="AC89" s="22">
        <v>0</v>
      </c>
      <c r="AD89" s="22">
        <v>0</v>
      </c>
      <c r="AE89" s="22">
        <v>16073007</v>
      </c>
      <c r="AF89" s="22">
        <v>9064585</v>
      </c>
      <c r="AG89" s="22">
        <v>78397311</v>
      </c>
      <c r="AH89" s="22">
        <v>1487338</v>
      </c>
      <c r="AI89" s="22">
        <v>496353</v>
      </c>
      <c r="AJ89" s="22">
        <v>0</v>
      </c>
      <c r="AK89" s="22">
        <v>80381002</v>
      </c>
      <c r="AL89" s="22">
        <v>89445587</v>
      </c>
    </row>
    <row r="90" spans="1:3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148804080</v>
      </c>
      <c r="F90" s="22">
        <v>1386518</v>
      </c>
      <c r="G90" s="22">
        <v>2566694</v>
      </c>
      <c r="H90" s="22">
        <v>-1501151</v>
      </c>
      <c r="I90" s="22">
        <v>5329068</v>
      </c>
      <c r="J90" s="22">
        <v>0</v>
      </c>
      <c r="K90" s="22">
        <v>1229522</v>
      </c>
      <c r="L90" s="22">
        <v>0</v>
      </c>
      <c r="M90" s="22">
        <v>1154628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1986213</v>
      </c>
      <c r="U90" s="22">
        <v>160955572</v>
      </c>
      <c r="V90" s="22">
        <v>0</v>
      </c>
      <c r="W90" s="22">
        <v>2743280</v>
      </c>
      <c r="X90" s="22">
        <v>2285692</v>
      </c>
      <c r="Y90" s="22">
        <v>277007</v>
      </c>
      <c r="Z90" s="22">
        <v>16721209</v>
      </c>
      <c r="AA90" s="22">
        <v>1624450</v>
      </c>
      <c r="AB90" s="22">
        <v>732201</v>
      </c>
      <c r="AC90" s="22">
        <v>0</v>
      </c>
      <c r="AD90" s="22">
        <v>0</v>
      </c>
      <c r="AE90" s="22">
        <v>24383839</v>
      </c>
      <c r="AF90" s="22">
        <v>136571733</v>
      </c>
      <c r="AG90" s="22">
        <v>292621205</v>
      </c>
      <c r="AH90" s="22">
        <v>370041</v>
      </c>
      <c r="AI90" s="22">
        <v>540957</v>
      </c>
      <c r="AJ90" s="22">
        <v>0</v>
      </c>
      <c r="AK90" s="22">
        <v>293532203</v>
      </c>
      <c r="AL90" s="22">
        <v>430103936</v>
      </c>
    </row>
    <row r="91" spans="1:3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3832616</v>
      </c>
      <c r="F91" s="22">
        <v>293446</v>
      </c>
      <c r="G91" s="22">
        <v>515888</v>
      </c>
      <c r="H91" s="22">
        <v>-2823</v>
      </c>
      <c r="I91" s="22">
        <v>516727</v>
      </c>
      <c r="J91" s="22">
        <v>0</v>
      </c>
      <c r="K91" s="22">
        <v>303063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20</v>
      </c>
      <c r="S91" s="22">
        <v>0</v>
      </c>
      <c r="T91" s="22">
        <v>0</v>
      </c>
      <c r="U91" s="22">
        <v>5458937</v>
      </c>
      <c r="V91" s="22">
        <v>0</v>
      </c>
      <c r="W91" s="22">
        <v>0</v>
      </c>
      <c r="X91" s="22">
        <v>1063940</v>
      </c>
      <c r="Y91" s="22">
        <v>76979</v>
      </c>
      <c r="Z91" s="22">
        <v>509397</v>
      </c>
      <c r="AA91" s="22">
        <v>6085219</v>
      </c>
      <c r="AB91" s="22">
        <v>0</v>
      </c>
      <c r="AC91" s="22">
        <v>0</v>
      </c>
      <c r="AD91" s="22">
        <v>0</v>
      </c>
      <c r="AE91" s="22">
        <v>7735535</v>
      </c>
      <c r="AF91" s="22">
        <v>-2276598</v>
      </c>
      <c r="AG91" s="22">
        <v>35981569</v>
      </c>
      <c r="AH91" s="22">
        <v>217867</v>
      </c>
      <c r="AI91" s="22">
        <v>25086</v>
      </c>
      <c r="AJ91" s="22">
        <v>0</v>
      </c>
      <c r="AK91" s="22">
        <v>36224522</v>
      </c>
      <c r="AL91" s="22">
        <v>33947924</v>
      </c>
    </row>
    <row r="92" spans="1:3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18149608</v>
      </c>
      <c r="F92" s="22">
        <v>96949</v>
      </c>
      <c r="G92" s="22">
        <v>18930</v>
      </c>
      <c r="H92" s="22">
        <v>-27898</v>
      </c>
      <c r="I92" s="22">
        <v>2332783</v>
      </c>
      <c r="J92" s="22">
        <v>0</v>
      </c>
      <c r="K92" s="22">
        <v>3746823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1424500</v>
      </c>
      <c r="T92" s="22">
        <v>0</v>
      </c>
      <c r="U92" s="22">
        <v>25741695</v>
      </c>
      <c r="V92" s="22">
        <v>3293400</v>
      </c>
      <c r="W92" s="22">
        <v>1264802</v>
      </c>
      <c r="X92" s="22">
        <v>3887201</v>
      </c>
      <c r="Y92" s="22">
        <v>1816989</v>
      </c>
      <c r="Z92" s="22">
        <v>1515174</v>
      </c>
      <c r="AA92" s="22">
        <v>19641396</v>
      </c>
      <c r="AB92" s="22">
        <v>20295</v>
      </c>
      <c r="AC92" s="22">
        <v>0</v>
      </c>
      <c r="AD92" s="22">
        <v>0</v>
      </c>
      <c r="AE92" s="22">
        <v>31439257</v>
      </c>
      <c r="AF92" s="22">
        <v>-5697562</v>
      </c>
      <c r="AG92" s="22">
        <v>251337888</v>
      </c>
      <c r="AH92" s="22">
        <v>127763</v>
      </c>
      <c r="AI92" s="22">
        <v>476895</v>
      </c>
      <c r="AJ92" s="22">
        <v>0</v>
      </c>
      <c r="AK92" s="22">
        <v>251942546</v>
      </c>
      <c r="AL92" s="22">
        <v>246244984</v>
      </c>
    </row>
    <row r="93" spans="1:3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6050595</v>
      </c>
      <c r="F93" s="22">
        <v>137698</v>
      </c>
      <c r="G93" s="22">
        <v>16254</v>
      </c>
      <c r="H93" s="22">
        <v>0</v>
      </c>
      <c r="I93" s="22">
        <v>1358812</v>
      </c>
      <c r="J93" s="22">
        <v>0</v>
      </c>
      <c r="K93" s="22">
        <v>1246154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631</v>
      </c>
      <c r="T93" s="22">
        <v>29340</v>
      </c>
      <c r="U93" s="22">
        <v>8839484</v>
      </c>
      <c r="V93" s="22">
        <v>0</v>
      </c>
      <c r="W93" s="22">
        <v>0</v>
      </c>
      <c r="X93" s="22">
        <v>662819</v>
      </c>
      <c r="Y93" s="22">
        <v>39420</v>
      </c>
      <c r="Z93" s="22">
        <v>216020</v>
      </c>
      <c r="AA93" s="22">
        <v>4049388</v>
      </c>
      <c r="AB93" s="22">
        <v>0</v>
      </c>
      <c r="AC93" s="22">
        <v>0</v>
      </c>
      <c r="AD93" s="22">
        <v>365100</v>
      </c>
      <c r="AE93" s="22">
        <v>5332747</v>
      </c>
      <c r="AF93" s="22">
        <v>3506737</v>
      </c>
      <c r="AG93" s="22">
        <v>68549012</v>
      </c>
      <c r="AH93" s="22">
        <v>48394</v>
      </c>
      <c r="AI93" s="22">
        <v>34181</v>
      </c>
      <c r="AJ93" s="22">
        <v>0</v>
      </c>
      <c r="AK93" s="22">
        <v>68631587</v>
      </c>
      <c r="AL93" s="22">
        <v>72138324</v>
      </c>
    </row>
    <row r="94" spans="1:3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1530343</v>
      </c>
      <c r="F94" s="22">
        <v>126627</v>
      </c>
      <c r="G94" s="22">
        <v>21623</v>
      </c>
      <c r="H94" s="22">
        <v>-12385</v>
      </c>
      <c r="I94" s="22">
        <v>215578</v>
      </c>
      <c r="J94" s="22">
        <v>0</v>
      </c>
      <c r="K94" s="22">
        <v>116914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373995</v>
      </c>
      <c r="S94" s="22">
        <v>0</v>
      </c>
      <c r="T94" s="22">
        <v>0</v>
      </c>
      <c r="U94" s="22">
        <v>2372695</v>
      </c>
      <c r="V94" s="22">
        <v>0</v>
      </c>
      <c r="W94" s="22">
        <v>26923</v>
      </c>
      <c r="X94" s="22">
        <v>107365</v>
      </c>
      <c r="Y94" s="22">
        <v>2793</v>
      </c>
      <c r="Z94" s="22">
        <v>103252</v>
      </c>
      <c r="AA94" s="22">
        <v>0</v>
      </c>
      <c r="AB94" s="22">
        <v>6918</v>
      </c>
      <c r="AC94" s="22">
        <v>0</v>
      </c>
      <c r="AD94" s="22">
        <v>271973</v>
      </c>
      <c r="AE94" s="22">
        <v>519224</v>
      </c>
      <c r="AF94" s="22">
        <v>1853471</v>
      </c>
      <c r="AG94" s="22">
        <v>11363686</v>
      </c>
      <c r="AH94" s="22">
        <v>4379</v>
      </c>
      <c r="AI94" s="22">
        <v>13992</v>
      </c>
      <c r="AJ94" s="22">
        <v>243106</v>
      </c>
      <c r="AK94" s="22">
        <v>11625163</v>
      </c>
      <c r="AL94" s="22">
        <v>13478634</v>
      </c>
    </row>
    <row r="95" spans="1:3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6003965</v>
      </c>
      <c r="F95" s="22">
        <v>156593</v>
      </c>
      <c r="G95" s="22">
        <v>82107</v>
      </c>
      <c r="H95" s="22">
        <v>-20000</v>
      </c>
      <c r="I95" s="22">
        <v>2001086</v>
      </c>
      <c r="J95" s="22">
        <v>0</v>
      </c>
      <c r="K95" s="22">
        <v>208867</v>
      </c>
      <c r="L95" s="22">
        <v>0</v>
      </c>
      <c r="M95" s="22">
        <v>217764</v>
      </c>
      <c r="N95" s="22">
        <v>0</v>
      </c>
      <c r="O95" s="22">
        <v>0</v>
      </c>
      <c r="P95" s="22">
        <v>707866</v>
      </c>
      <c r="Q95" s="22">
        <v>0</v>
      </c>
      <c r="R95" s="22">
        <v>299690</v>
      </c>
      <c r="S95" s="22">
        <v>0</v>
      </c>
      <c r="T95" s="22">
        <v>0</v>
      </c>
      <c r="U95" s="22">
        <v>9657938</v>
      </c>
      <c r="V95" s="22">
        <v>0</v>
      </c>
      <c r="W95" s="22">
        <v>0</v>
      </c>
      <c r="X95" s="22">
        <v>272314</v>
      </c>
      <c r="Y95" s="22">
        <v>77200</v>
      </c>
      <c r="Z95" s="22">
        <v>1796796</v>
      </c>
      <c r="AA95" s="22">
        <v>187999</v>
      </c>
      <c r="AB95" s="22">
        <v>0</v>
      </c>
      <c r="AC95" s="22">
        <v>0</v>
      </c>
      <c r="AD95" s="22">
        <v>0</v>
      </c>
      <c r="AE95" s="22">
        <v>2334309</v>
      </c>
      <c r="AF95" s="22">
        <v>7323629</v>
      </c>
      <c r="AG95" s="22">
        <v>16269962</v>
      </c>
      <c r="AH95" s="22">
        <v>73478</v>
      </c>
      <c r="AI95" s="22">
        <v>26290</v>
      </c>
      <c r="AJ95" s="22">
        <v>0</v>
      </c>
      <c r="AK95" s="22">
        <v>16369730</v>
      </c>
      <c r="AL95" s="22">
        <v>23693359</v>
      </c>
    </row>
    <row r="96" spans="1:3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3381619</v>
      </c>
      <c r="F96" s="22">
        <v>203439</v>
      </c>
      <c r="G96" s="22">
        <v>32846</v>
      </c>
      <c r="H96" s="22">
        <v>0</v>
      </c>
      <c r="I96" s="22">
        <v>1281083</v>
      </c>
      <c r="J96" s="22">
        <v>0</v>
      </c>
      <c r="K96" s="22">
        <v>519492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6346</v>
      </c>
      <c r="S96" s="22">
        <v>0</v>
      </c>
      <c r="T96" s="22">
        <v>18481</v>
      </c>
      <c r="U96" s="22">
        <v>5443306</v>
      </c>
      <c r="V96" s="22">
        <v>611131</v>
      </c>
      <c r="W96" s="22">
        <v>0</v>
      </c>
      <c r="X96" s="22">
        <v>1380308</v>
      </c>
      <c r="Y96" s="22">
        <v>16099</v>
      </c>
      <c r="Z96" s="22">
        <v>387365</v>
      </c>
      <c r="AA96" s="22">
        <v>6842065</v>
      </c>
      <c r="AB96" s="22">
        <v>0</v>
      </c>
      <c r="AC96" s="22">
        <v>18738</v>
      </c>
      <c r="AD96" s="22">
        <v>0</v>
      </c>
      <c r="AE96" s="22">
        <v>9255706</v>
      </c>
      <c r="AF96" s="22">
        <v>-3812400</v>
      </c>
      <c r="AG96" s="22">
        <v>35589197</v>
      </c>
      <c r="AH96" s="22">
        <v>0</v>
      </c>
      <c r="AI96" s="22">
        <v>15143</v>
      </c>
      <c r="AJ96" s="22">
        <v>0</v>
      </c>
      <c r="AK96" s="22">
        <v>35604340</v>
      </c>
      <c r="AL96" s="22">
        <v>31791940</v>
      </c>
    </row>
    <row r="97" spans="1:3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818624</v>
      </c>
      <c r="F97" s="22">
        <v>146845</v>
      </c>
      <c r="G97" s="22">
        <v>75101</v>
      </c>
      <c r="H97" s="22">
        <v>0</v>
      </c>
      <c r="I97" s="22">
        <v>0</v>
      </c>
      <c r="J97" s="22">
        <v>0</v>
      </c>
      <c r="K97" s="22">
        <v>266474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1307044</v>
      </c>
      <c r="V97" s="22">
        <v>0</v>
      </c>
      <c r="W97" s="22">
        <v>0</v>
      </c>
      <c r="X97" s="22">
        <v>224515</v>
      </c>
      <c r="Y97" s="22">
        <v>0</v>
      </c>
      <c r="Z97" s="22">
        <v>142343</v>
      </c>
      <c r="AA97" s="22">
        <v>333486</v>
      </c>
      <c r="AB97" s="22">
        <v>0</v>
      </c>
      <c r="AC97" s="22">
        <v>0</v>
      </c>
      <c r="AD97" s="22">
        <v>62988</v>
      </c>
      <c r="AE97" s="22">
        <v>763332</v>
      </c>
      <c r="AF97" s="22">
        <v>543712</v>
      </c>
      <c r="AG97" s="22">
        <v>14095794</v>
      </c>
      <c r="AH97" s="22">
        <v>10000</v>
      </c>
      <c r="AI97" s="22">
        <v>59283</v>
      </c>
      <c r="AJ97" s="22">
        <v>511000</v>
      </c>
      <c r="AK97" s="22">
        <v>14676077</v>
      </c>
      <c r="AL97" s="22">
        <v>15219789</v>
      </c>
    </row>
    <row r="98" spans="1:3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18666855</v>
      </c>
      <c r="F98" s="22">
        <v>464426</v>
      </c>
      <c r="G98" s="22">
        <v>17057</v>
      </c>
      <c r="H98" s="22">
        <v>0</v>
      </c>
      <c r="I98" s="22">
        <v>1865695</v>
      </c>
      <c r="J98" s="22">
        <v>0</v>
      </c>
      <c r="K98" s="22">
        <v>2236039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10669046</v>
      </c>
      <c r="S98" s="22">
        <v>0</v>
      </c>
      <c r="T98" s="22">
        <v>0</v>
      </c>
      <c r="U98" s="22">
        <v>33919118</v>
      </c>
      <c r="V98" s="22">
        <v>0</v>
      </c>
      <c r="W98" s="22">
        <v>0</v>
      </c>
      <c r="X98" s="22">
        <v>2179391</v>
      </c>
      <c r="Y98" s="22">
        <v>474744</v>
      </c>
      <c r="Z98" s="22">
        <v>3320367</v>
      </c>
      <c r="AA98" s="22">
        <v>21181847</v>
      </c>
      <c r="AB98" s="22">
        <v>0</v>
      </c>
      <c r="AC98" s="22">
        <v>0</v>
      </c>
      <c r="AD98" s="22">
        <v>403029</v>
      </c>
      <c r="AE98" s="22">
        <v>27559378</v>
      </c>
      <c r="AF98" s="22">
        <v>6359740</v>
      </c>
      <c r="AG98" s="22">
        <v>189106513</v>
      </c>
      <c r="AH98" s="22">
        <v>261550</v>
      </c>
      <c r="AI98" s="22">
        <v>62288</v>
      </c>
      <c r="AJ98" s="22">
        <v>0</v>
      </c>
      <c r="AK98" s="22">
        <v>189430351</v>
      </c>
      <c r="AL98" s="22">
        <v>195790091</v>
      </c>
    </row>
    <row r="99" spans="1:3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3381736</v>
      </c>
      <c r="F99" s="22">
        <v>15720</v>
      </c>
      <c r="G99" s="22">
        <v>14214</v>
      </c>
      <c r="H99" s="22">
        <v>0</v>
      </c>
      <c r="I99" s="22">
        <v>13526</v>
      </c>
      <c r="J99" s="22">
        <v>0</v>
      </c>
      <c r="K99" s="22">
        <v>239107</v>
      </c>
      <c r="L99" s="22">
        <v>0</v>
      </c>
      <c r="M99" s="22">
        <v>114498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3778801</v>
      </c>
      <c r="V99" s="22">
        <v>0</v>
      </c>
      <c r="W99" s="22">
        <v>58520</v>
      </c>
      <c r="X99" s="22">
        <v>300541</v>
      </c>
      <c r="Y99" s="22">
        <v>92378</v>
      </c>
      <c r="Z99" s="22">
        <v>151208</v>
      </c>
      <c r="AA99" s="22">
        <v>1386724</v>
      </c>
      <c r="AB99" s="22">
        <v>0</v>
      </c>
      <c r="AC99" s="22">
        <v>0</v>
      </c>
      <c r="AD99" s="22">
        <v>0</v>
      </c>
      <c r="AE99" s="22">
        <v>1989371</v>
      </c>
      <c r="AF99" s="22">
        <v>1789430</v>
      </c>
      <c r="AG99" s="22">
        <v>15522761</v>
      </c>
      <c r="AH99" s="22">
        <v>0</v>
      </c>
      <c r="AI99" s="22">
        <v>16515</v>
      </c>
      <c r="AJ99" s="22">
        <v>0</v>
      </c>
      <c r="AK99" s="22">
        <v>15539276</v>
      </c>
      <c r="AL99" s="22">
        <v>17328706</v>
      </c>
    </row>
    <row r="100" spans="1:3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24037919</v>
      </c>
      <c r="F100" s="22">
        <v>632429</v>
      </c>
      <c r="G100" s="22">
        <v>780265</v>
      </c>
      <c r="H100" s="22">
        <v>-57457</v>
      </c>
      <c r="I100" s="22">
        <v>1860730</v>
      </c>
      <c r="J100" s="22">
        <v>0</v>
      </c>
      <c r="K100" s="22">
        <v>13454035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40707921</v>
      </c>
      <c r="V100" s="22">
        <v>0</v>
      </c>
      <c r="W100" s="22">
        <v>0</v>
      </c>
      <c r="X100" s="22">
        <v>3976575</v>
      </c>
      <c r="Y100" s="22">
        <v>441786</v>
      </c>
      <c r="Z100" s="22">
        <v>3148741</v>
      </c>
      <c r="AA100" s="22">
        <v>13258908</v>
      </c>
      <c r="AB100" s="22">
        <v>0</v>
      </c>
      <c r="AC100" s="22">
        <v>0</v>
      </c>
      <c r="AD100" s="22">
        <v>0</v>
      </c>
      <c r="AE100" s="22">
        <v>20826010</v>
      </c>
      <c r="AF100" s="22">
        <v>19881911</v>
      </c>
      <c r="AG100" s="22">
        <v>140071432</v>
      </c>
      <c r="AH100" s="22">
        <v>443092</v>
      </c>
      <c r="AI100" s="22">
        <v>98773</v>
      </c>
      <c r="AJ100" s="22">
        <v>0</v>
      </c>
      <c r="AK100" s="22">
        <v>140613297</v>
      </c>
      <c r="AL100" s="22">
        <v>160495208</v>
      </c>
    </row>
    <row r="101" spans="1:3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2207705</v>
      </c>
      <c r="F101" s="22">
        <v>16280</v>
      </c>
      <c r="G101" s="22">
        <v>78973</v>
      </c>
      <c r="H101" s="22">
        <v>0</v>
      </c>
      <c r="I101" s="22">
        <v>290187</v>
      </c>
      <c r="J101" s="22">
        <v>0</v>
      </c>
      <c r="K101" s="22">
        <v>995915</v>
      </c>
      <c r="L101" s="22">
        <v>0</v>
      </c>
      <c r="M101" s="22">
        <v>1452579</v>
      </c>
      <c r="N101" s="22">
        <v>0</v>
      </c>
      <c r="O101" s="22">
        <v>0</v>
      </c>
      <c r="P101" s="22">
        <v>0</v>
      </c>
      <c r="Q101" s="22">
        <v>0</v>
      </c>
      <c r="R101" s="22">
        <v>10</v>
      </c>
      <c r="S101" s="22">
        <v>0</v>
      </c>
      <c r="T101" s="22">
        <v>0</v>
      </c>
      <c r="U101" s="22">
        <v>5041649</v>
      </c>
      <c r="V101" s="22">
        <v>0</v>
      </c>
      <c r="W101" s="22">
        <v>0</v>
      </c>
      <c r="X101" s="22">
        <v>574921</v>
      </c>
      <c r="Y101" s="22">
        <v>42867</v>
      </c>
      <c r="Z101" s="22">
        <v>27350</v>
      </c>
      <c r="AA101" s="22">
        <v>2481988</v>
      </c>
      <c r="AB101" s="22">
        <v>0</v>
      </c>
      <c r="AC101" s="22">
        <v>0</v>
      </c>
      <c r="AD101" s="22">
        <v>75736</v>
      </c>
      <c r="AE101" s="22">
        <v>3202862</v>
      </c>
      <c r="AF101" s="22">
        <v>1838787</v>
      </c>
      <c r="AG101" s="22">
        <v>17823931</v>
      </c>
      <c r="AH101" s="22">
        <v>375139</v>
      </c>
      <c r="AI101" s="22">
        <v>1598</v>
      </c>
      <c r="AJ101" s="22">
        <v>0</v>
      </c>
      <c r="AK101" s="22">
        <v>18200668</v>
      </c>
      <c r="AL101" s="22">
        <v>20039455</v>
      </c>
    </row>
    <row r="102" spans="1:3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2719959</v>
      </c>
      <c r="F102" s="22">
        <v>8309</v>
      </c>
      <c r="G102" s="22">
        <v>280051</v>
      </c>
      <c r="H102" s="22">
        <v>-250621</v>
      </c>
      <c r="I102" s="22">
        <v>0</v>
      </c>
      <c r="J102" s="22">
        <v>0</v>
      </c>
      <c r="K102" s="22">
        <v>125698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2883396</v>
      </c>
      <c r="V102" s="22">
        <v>0</v>
      </c>
      <c r="W102" s="22">
        <v>0</v>
      </c>
      <c r="X102" s="22">
        <v>139974</v>
      </c>
      <c r="Y102" s="22">
        <v>0</v>
      </c>
      <c r="Z102" s="22">
        <v>390442</v>
      </c>
      <c r="AA102" s="22">
        <v>416094</v>
      </c>
      <c r="AB102" s="22">
        <v>90532</v>
      </c>
      <c r="AC102" s="22">
        <v>0</v>
      </c>
      <c r="AD102" s="22">
        <v>0</v>
      </c>
      <c r="AE102" s="22">
        <v>1037042</v>
      </c>
      <c r="AF102" s="22">
        <v>1846354</v>
      </c>
      <c r="AG102" s="22">
        <v>8285291</v>
      </c>
      <c r="AH102" s="22">
        <v>0</v>
      </c>
      <c r="AI102" s="22">
        <v>1707</v>
      </c>
      <c r="AJ102" s="22">
        <v>0</v>
      </c>
      <c r="AK102" s="22">
        <v>8286998</v>
      </c>
      <c r="AL102" s="22">
        <v>10133352</v>
      </c>
    </row>
    <row r="103" spans="1:3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1585066</v>
      </c>
      <c r="F103" s="22">
        <v>202299</v>
      </c>
      <c r="G103" s="22">
        <v>288346</v>
      </c>
      <c r="H103" s="22">
        <v>-119085</v>
      </c>
      <c r="I103" s="22">
        <v>1600986</v>
      </c>
      <c r="J103" s="22">
        <v>0</v>
      </c>
      <c r="K103" s="22">
        <v>138123</v>
      </c>
      <c r="L103" s="22">
        <v>0</v>
      </c>
      <c r="M103" s="22">
        <v>3255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3698990</v>
      </c>
      <c r="V103" s="22">
        <v>0</v>
      </c>
      <c r="W103" s="22">
        <v>0</v>
      </c>
      <c r="X103" s="22">
        <v>296937</v>
      </c>
      <c r="Y103" s="22">
        <v>47435</v>
      </c>
      <c r="Z103" s="22">
        <v>2030061</v>
      </c>
      <c r="AA103" s="22">
        <v>1249578</v>
      </c>
      <c r="AB103" s="22">
        <v>0</v>
      </c>
      <c r="AC103" s="22">
        <v>0</v>
      </c>
      <c r="AD103" s="22">
        <v>0</v>
      </c>
      <c r="AE103" s="22">
        <v>3624011</v>
      </c>
      <c r="AF103" s="22">
        <v>74979</v>
      </c>
      <c r="AG103" s="22">
        <v>11783802</v>
      </c>
      <c r="AH103" s="22">
        <v>2513</v>
      </c>
      <c r="AI103" s="22">
        <v>9548</v>
      </c>
      <c r="AJ103" s="22">
        <v>0</v>
      </c>
      <c r="AK103" s="22">
        <v>11795863</v>
      </c>
      <c r="AL103" s="22">
        <v>11870842</v>
      </c>
    </row>
    <row r="104" spans="1:3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9479186</v>
      </c>
      <c r="F104" s="22">
        <v>172874</v>
      </c>
      <c r="G104" s="22">
        <v>62150</v>
      </c>
      <c r="H104" s="22">
        <v>0</v>
      </c>
      <c r="I104" s="22">
        <v>0</v>
      </c>
      <c r="J104" s="22">
        <v>0</v>
      </c>
      <c r="K104" s="22">
        <v>808176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10522386</v>
      </c>
      <c r="V104" s="22">
        <v>0</v>
      </c>
      <c r="W104" s="22">
        <v>0</v>
      </c>
      <c r="X104" s="22">
        <v>663149</v>
      </c>
      <c r="Y104" s="22">
        <v>834586</v>
      </c>
      <c r="Z104" s="22">
        <v>1564864</v>
      </c>
      <c r="AA104" s="22">
        <v>422474</v>
      </c>
      <c r="AB104" s="22">
        <v>34787</v>
      </c>
      <c r="AC104" s="22">
        <v>0</v>
      </c>
      <c r="AD104" s="22">
        <v>0</v>
      </c>
      <c r="AE104" s="22">
        <v>3519860</v>
      </c>
      <c r="AF104" s="22">
        <v>7002526</v>
      </c>
      <c r="AG104" s="22">
        <v>40264405</v>
      </c>
      <c r="AH104" s="22">
        <v>45555</v>
      </c>
      <c r="AI104" s="22">
        <v>124906</v>
      </c>
      <c r="AJ104" s="22">
        <v>0</v>
      </c>
      <c r="AK104" s="22">
        <v>40434866</v>
      </c>
      <c r="AL104" s="22">
        <v>47437392</v>
      </c>
    </row>
    <row r="105" spans="1:3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2317426</v>
      </c>
      <c r="F105" s="22">
        <v>404140</v>
      </c>
      <c r="G105" s="22">
        <v>233248</v>
      </c>
      <c r="H105" s="22">
        <v>0</v>
      </c>
      <c r="I105" s="22">
        <v>236715</v>
      </c>
      <c r="J105" s="22">
        <v>0</v>
      </c>
      <c r="K105" s="22">
        <v>342207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3533736</v>
      </c>
      <c r="V105" s="22">
        <v>0</v>
      </c>
      <c r="W105" s="22">
        <v>77878</v>
      </c>
      <c r="X105" s="22">
        <v>217689</v>
      </c>
      <c r="Y105" s="22">
        <v>609423</v>
      </c>
      <c r="Z105" s="22">
        <v>199896</v>
      </c>
      <c r="AA105" s="22">
        <v>3816260</v>
      </c>
      <c r="AB105" s="22">
        <v>202008</v>
      </c>
      <c r="AC105" s="22">
        <v>0</v>
      </c>
      <c r="AD105" s="22">
        <v>0</v>
      </c>
      <c r="AE105" s="22">
        <v>5123154</v>
      </c>
      <c r="AF105" s="22">
        <v>-1589418</v>
      </c>
      <c r="AG105" s="22">
        <v>27298782</v>
      </c>
      <c r="AH105" s="22">
        <v>200000</v>
      </c>
      <c r="AI105" s="22">
        <v>96122</v>
      </c>
      <c r="AJ105" s="22">
        <v>0</v>
      </c>
      <c r="AK105" s="22">
        <v>27594904</v>
      </c>
      <c r="AL105" s="22">
        <v>26005486</v>
      </c>
    </row>
    <row r="106" spans="1:3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62476150</v>
      </c>
      <c r="F106" s="22">
        <v>597029</v>
      </c>
      <c r="G106" s="22">
        <v>117068</v>
      </c>
      <c r="H106" s="22">
        <v>0</v>
      </c>
      <c r="I106" s="22">
        <v>58183</v>
      </c>
      <c r="J106" s="22">
        <v>0</v>
      </c>
      <c r="K106" s="22">
        <v>6861953</v>
      </c>
      <c r="L106" s="22">
        <v>0</v>
      </c>
      <c r="M106" s="22">
        <v>297137</v>
      </c>
      <c r="N106" s="22">
        <v>0</v>
      </c>
      <c r="O106" s="22">
        <v>0</v>
      </c>
      <c r="P106" s="22">
        <v>0</v>
      </c>
      <c r="Q106" s="22">
        <v>0</v>
      </c>
      <c r="R106" s="22">
        <v>33754123</v>
      </c>
      <c r="S106" s="22">
        <v>0</v>
      </c>
      <c r="T106" s="22">
        <v>0</v>
      </c>
      <c r="U106" s="22">
        <v>104161643</v>
      </c>
      <c r="V106" s="22">
        <v>0</v>
      </c>
      <c r="W106" s="22">
        <v>0</v>
      </c>
      <c r="X106" s="22">
        <v>12938303</v>
      </c>
      <c r="Y106" s="22">
        <v>2925702</v>
      </c>
      <c r="Z106" s="22">
        <v>18860979</v>
      </c>
      <c r="AA106" s="22">
        <v>42520127</v>
      </c>
      <c r="AB106" s="22">
        <v>0</v>
      </c>
      <c r="AC106" s="22">
        <v>0</v>
      </c>
      <c r="AD106" s="22">
        <v>0</v>
      </c>
      <c r="AE106" s="22">
        <v>77245111</v>
      </c>
      <c r="AF106" s="22">
        <v>26916532</v>
      </c>
      <c r="AG106" s="22">
        <v>393264216</v>
      </c>
      <c r="AH106" s="22">
        <v>2411687</v>
      </c>
      <c r="AI106" s="22">
        <v>336780</v>
      </c>
      <c r="AJ106" s="22">
        <v>0</v>
      </c>
      <c r="AK106" s="22">
        <v>396012683</v>
      </c>
      <c r="AL106" s="22">
        <v>422929215</v>
      </c>
    </row>
    <row r="107" spans="1:3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2573903</v>
      </c>
      <c r="F107" s="22">
        <v>58817</v>
      </c>
      <c r="G107" s="22">
        <v>27548</v>
      </c>
      <c r="H107" s="22">
        <v>0</v>
      </c>
      <c r="I107" s="22">
        <v>761192</v>
      </c>
      <c r="J107" s="22">
        <v>0</v>
      </c>
      <c r="K107" s="22">
        <v>903382</v>
      </c>
      <c r="L107" s="22">
        <v>0</v>
      </c>
      <c r="M107" s="22">
        <v>392803</v>
      </c>
      <c r="N107" s="22">
        <v>0</v>
      </c>
      <c r="O107" s="22">
        <v>0</v>
      </c>
      <c r="P107" s="22">
        <v>0</v>
      </c>
      <c r="Q107" s="22">
        <v>0</v>
      </c>
      <c r="R107" s="22">
        <v>5792657</v>
      </c>
      <c r="S107" s="22">
        <v>0</v>
      </c>
      <c r="T107" s="22">
        <v>0</v>
      </c>
      <c r="U107" s="22">
        <v>10510302</v>
      </c>
      <c r="V107" s="22">
        <v>0</v>
      </c>
      <c r="W107" s="22">
        <v>0</v>
      </c>
      <c r="X107" s="22">
        <v>723216</v>
      </c>
      <c r="Y107" s="22">
        <v>0</v>
      </c>
      <c r="Z107" s="22">
        <v>705615</v>
      </c>
      <c r="AA107" s="22">
        <v>2447248</v>
      </c>
      <c r="AB107" s="22">
        <v>0</v>
      </c>
      <c r="AC107" s="22">
        <v>0</v>
      </c>
      <c r="AD107" s="22">
        <v>0</v>
      </c>
      <c r="AE107" s="22">
        <v>3876079</v>
      </c>
      <c r="AF107" s="22">
        <v>6634223</v>
      </c>
      <c r="AG107" s="22">
        <v>51506000</v>
      </c>
      <c r="AH107" s="22">
        <v>546642</v>
      </c>
      <c r="AI107" s="22">
        <v>0</v>
      </c>
      <c r="AJ107" s="22">
        <v>0</v>
      </c>
      <c r="AK107" s="22">
        <v>52052642</v>
      </c>
      <c r="AL107" s="22">
        <v>58686865</v>
      </c>
    </row>
    <row r="108" spans="1:3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5568423</v>
      </c>
      <c r="F108" s="22">
        <v>154295</v>
      </c>
      <c r="G108" s="22">
        <v>62815</v>
      </c>
      <c r="H108" s="22">
        <v>0</v>
      </c>
      <c r="I108" s="22">
        <v>34799</v>
      </c>
      <c r="J108" s="22">
        <v>0</v>
      </c>
      <c r="K108" s="22">
        <v>447936</v>
      </c>
      <c r="L108" s="22">
        <v>0</v>
      </c>
      <c r="M108" s="22">
        <v>422595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6690863</v>
      </c>
      <c r="V108" s="22">
        <v>0</v>
      </c>
      <c r="W108" s="22">
        <v>0</v>
      </c>
      <c r="X108" s="22">
        <v>861971</v>
      </c>
      <c r="Y108" s="22">
        <v>22300</v>
      </c>
      <c r="Z108" s="22">
        <v>109998</v>
      </c>
      <c r="AA108" s="22">
        <v>3657120</v>
      </c>
      <c r="AB108" s="22">
        <v>254229</v>
      </c>
      <c r="AC108" s="22">
        <v>84671</v>
      </c>
      <c r="AD108" s="22">
        <v>0</v>
      </c>
      <c r="AE108" s="22">
        <v>4990289</v>
      </c>
      <c r="AF108" s="22">
        <v>1700574</v>
      </c>
      <c r="AG108" s="22">
        <v>55683465</v>
      </c>
      <c r="AH108" s="22">
        <v>44402</v>
      </c>
      <c r="AI108" s="22">
        <v>13817</v>
      </c>
      <c r="AJ108" s="22">
        <v>0</v>
      </c>
      <c r="AK108" s="22">
        <v>55741684</v>
      </c>
      <c r="AL108" s="22">
        <v>57442258</v>
      </c>
    </row>
    <row r="109" spans="1:3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648270</v>
      </c>
      <c r="F109" s="22">
        <v>132633</v>
      </c>
      <c r="G109" s="22">
        <v>171569</v>
      </c>
      <c r="H109" s="22">
        <v>0</v>
      </c>
      <c r="I109" s="22">
        <v>507135</v>
      </c>
      <c r="J109" s="22">
        <v>0</v>
      </c>
      <c r="K109" s="22">
        <v>580814</v>
      </c>
      <c r="L109" s="22">
        <v>0</v>
      </c>
      <c r="M109" s="22">
        <v>310785</v>
      </c>
      <c r="N109" s="22">
        <v>0</v>
      </c>
      <c r="O109" s="22">
        <v>0</v>
      </c>
      <c r="P109" s="22">
        <v>0</v>
      </c>
      <c r="Q109" s="22">
        <v>0</v>
      </c>
      <c r="R109" s="22">
        <v>26054</v>
      </c>
      <c r="S109" s="22">
        <v>0</v>
      </c>
      <c r="T109" s="22">
        <v>0</v>
      </c>
      <c r="U109" s="22">
        <v>2377260</v>
      </c>
      <c r="V109" s="22">
        <v>0</v>
      </c>
      <c r="W109" s="22">
        <v>0</v>
      </c>
      <c r="X109" s="22">
        <v>367379</v>
      </c>
      <c r="Y109" s="22">
        <v>0</v>
      </c>
      <c r="Z109" s="22">
        <v>60465</v>
      </c>
      <c r="AA109" s="22">
        <v>1031605</v>
      </c>
      <c r="AB109" s="22">
        <v>0</v>
      </c>
      <c r="AC109" s="22">
        <v>0</v>
      </c>
      <c r="AD109" s="22">
        <v>82948</v>
      </c>
      <c r="AE109" s="22">
        <v>1542397</v>
      </c>
      <c r="AF109" s="22">
        <v>834863</v>
      </c>
      <c r="AG109" s="22">
        <v>11736829</v>
      </c>
      <c r="AH109" s="22">
        <v>0</v>
      </c>
      <c r="AI109" s="22">
        <v>5486</v>
      </c>
      <c r="AJ109" s="22">
        <v>0</v>
      </c>
      <c r="AK109" s="22">
        <v>11742315</v>
      </c>
      <c r="AL109" s="22">
        <v>12577178</v>
      </c>
    </row>
    <row r="110" spans="1:3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2332594</v>
      </c>
      <c r="F110" s="22">
        <v>254362</v>
      </c>
      <c r="G110" s="22">
        <v>59303</v>
      </c>
      <c r="H110" s="22">
        <v>0</v>
      </c>
      <c r="I110" s="22">
        <v>383751</v>
      </c>
      <c r="J110" s="22">
        <v>0</v>
      </c>
      <c r="K110" s="22">
        <v>680814</v>
      </c>
      <c r="L110" s="22">
        <v>0</v>
      </c>
      <c r="M110" s="22">
        <v>10370</v>
      </c>
      <c r="N110" s="22">
        <v>0</v>
      </c>
      <c r="O110" s="22">
        <v>0</v>
      </c>
      <c r="P110" s="22">
        <v>0</v>
      </c>
      <c r="Q110" s="22">
        <v>0</v>
      </c>
      <c r="R110" s="22">
        <v>3065636</v>
      </c>
      <c r="S110" s="22">
        <v>0</v>
      </c>
      <c r="T110" s="22">
        <v>0</v>
      </c>
      <c r="U110" s="22">
        <v>6786830</v>
      </c>
      <c r="V110" s="22">
        <v>0</v>
      </c>
      <c r="W110" s="22">
        <v>0</v>
      </c>
      <c r="X110" s="22">
        <v>857349</v>
      </c>
      <c r="Y110" s="22">
        <v>41471</v>
      </c>
      <c r="Z110" s="22">
        <v>747458</v>
      </c>
      <c r="AA110" s="22">
        <v>5368991</v>
      </c>
      <c r="AB110" s="22">
        <v>0</v>
      </c>
      <c r="AC110" s="22">
        <v>0</v>
      </c>
      <c r="AD110" s="22">
        <v>0</v>
      </c>
      <c r="AE110" s="22">
        <v>7015269</v>
      </c>
      <c r="AF110" s="22">
        <v>-228439</v>
      </c>
      <c r="AG110" s="22">
        <v>33267070</v>
      </c>
      <c r="AH110" s="22">
        <v>199439</v>
      </c>
      <c r="AI110" s="22">
        <v>130828</v>
      </c>
      <c r="AJ110" s="22">
        <v>0</v>
      </c>
      <c r="AK110" s="22">
        <v>33597337</v>
      </c>
      <c r="AL110" s="22">
        <v>33368898</v>
      </c>
    </row>
    <row r="111" spans="1:3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10000222</v>
      </c>
      <c r="F111" s="22">
        <v>457325</v>
      </c>
      <c r="G111" s="22">
        <v>182205</v>
      </c>
      <c r="H111" s="22">
        <v>0</v>
      </c>
      <c r="I111" s="22">
        <v>1354713</v>
      </c>
      <c r="J111" s="22">
        <v>0</v>
      </c>
      <c r="K111" s="22">
        <v>1251225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16257862</v>
      </c>
      <c r="S111" s="22">
        <v>0</v>
      </c>
      <c r="T111" s="22">
        <v>0</v>
      </c>
      <c r="U111" s="22">
        <v>29503552</v>
      </c>
      <c r="V111" s="22">
        <v>0</v>
      </c>
      <c r="W111" s="22">
        <v>0</v>
      </c>
      <c r="X111" s="22">
        <v>4340444</v>
      </c>
      <c r="Y111" s="22">
        <v>204612</v>
      </c>
      <c r="Z111" s="22">
        <v>2835099</v>
      </c>
      <c r="AA111" s="22">
        <v>17673436</v>
      </c>
      <c r="AB111" s="22">
        <v>256664</v>
      </c>
      <c r="AC111" s="22">
        <v>0</v>
      </c>
      <c r="AD111" s="22">
        <v>0</v>
      </c>
      <c r="AE111" s="22">
        <v>25310255</v>
      </c>
      <c r="AF111" s="22">
        <v>4193297</v>
      </c>
      <c r="AG111" s="22">
        <v>134094207</v>
      </c>
      <c r="AH111" s="22">
        <v>251355</v>
      </c>
      <c r="AI111" s="22">
        <v>37644</v>
      </c>
      <c r="AJ111" s="22">
        <v>3072573</v>
      </c>
      <c r="AK111" s="22">
        <v>137455779</v>
      </c>
      <c r="AL111" s="22">
        <v>141649076</v>
      </c>
    </row>
    <row r="112" spans="1:3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10415967</v>
      </c>
      <c r="F112" s="22">
        <v>115868</v>
      </c>
      <c r="G112" s="22">
        <v>0</v>
      </c>
      <c r="H112" s="22">
        <v>0</v>
      </c>
      <c r="I112" s="22">
        <v>0</v>
      </c>
      <c r="J112" s="22">
        <v>0</v>
      </c>
      <c r="K112" s="22">
        <v>1610074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12141909</v>
      </c>
      <c r="V112" s="22">
        <v>0</v>
      </c>
      <c r="W112" s="22">
        <v>0</v>
      </c>
      <c r="X112" s="22">
        <v>94299</v>
      </c>
      <c r="Y112" s="22">
        <v>335857</v>
      </c>
      <c r="Z112" s="22">
        <v>1263008</v>
      </c>
      <c r="AA112" s="22">
        <v>3491712</v>
      </c>
      <c r="AB112" s="22">
        <v>0</v>
      </c>
      <c r="AC112" s="22">
        <v>0</v>
      </c>
      <c r="AD112" s="22">
        <v>0</v>
      </c>
      <c r="AE112" s="22">
        <v>5184876</v>
      </c>
      <c r="AF112" s="22">
        <v>6957033</v>
      </c>
      <c r="AG112" s="22">
        <v>32422839</v>
      </c>
      <c r="AH112" s="22">
        <v>0</v>
      </c>
      <c r="AI112" s="22">
        <v>421069</v>
      </c>
      <c r="AJ112" s="22">
        <v>70000</v>
      </c>
      <c r="AK112" s="22">
        <v>32913908</v>
      </c>
      <c r="AL112" s="22">
        <v>39870941</v>
      </c>
    </row>
    <row r="113" spans="1:3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43333854</v>
      </c>
      <c r="F113" s="22">
        <v>1340255</v>
      </c>
      <c r="G113" s="22">
        <v>227936</v>
      </c>
      <c r="H113" s="22">
        <v>0</v>
      </c>
      <c r="I113" s="22">
        <v>3434529</v>
      </c>
      <c r="J113" s="22">
        <v>0</v>
      </c>
      <c r="K113" s="22">
        <v>14444013</v>
      </c>
      <c r="L113" s="22">
        <v>587359</v>
      </c>
      <c r="M113" s="22">
        <v>320000</v>
      </c>
      <c r="N113" s="22">
        <v>0</v>
      </c>
      <c r="O113" s="22">
        <v>0</v>
      </c>
      <c r="P113" s="22">
        <v>0</v>
      </c>
      <c r="Q113" s="22">
        <v>0</v>
      </c>
      <c r="R113" s="22">
        <v>68517581</v>
      </c>
      <c r="S113" s="22">
        <v>0</v>
      </c>
      <c r="T113" s="22">
        <v>0</v>
      </c>
      <c r="U113" s="22">
        <v>132205527</v>
      </c>
      <c r="V113" s="22">
        <v>0</v>
      </c>
      <c r="W113" s="22">
        <v>189458</v>
      </c>
      <c r="X113" s="22">
        <v>15302855</v>
      </c>
      <c r="Y113" s="22">
        <v>1680341</v>
      </c>
      <c r="Z113" s="22">
        <v>24959273</v>
      </c>
      <c r="AA113" s="22">
        <v>44709122</v>
      </c>
      <c r="AB113" s="22">
        <v>1471972</v>
      </c>
      <c r="AC113" s="22">
        <v>0</v>
      </c>
      <c r="AD113" s="22">
        <v>0</v>
      </c>
      <c r="AE113" s="22">
        <v>88313021</v>
      </c>
      <c r="AF113" s="22">
        <v>43892506</v>
      </c>
      <c r="AG113" s="22">
        <v>536537145</v>
      </c>
      <c r="AH113" s="22">
        <v>2768</v>
      </c>
      <c r="AI113" s="22">
        <v>214704</v>
      </c>
      <c r="AJ113" s="22">
        <v>0</v>
      </c>
      <c r="AK113" s="22">
        <v>536754617</v>
      </c>
      <c r="AL113" s="22">
        <v>580647123</v>
      </c>
    </row>
    <row r="114" spans="1:3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2869770</v>
      </c>
      <c r="F114" s="22">
        <v>223212</v>
      </c>
      <c r="G114" s="22">
        <v>310571</v>
      </c>
      <c r="H114" s="22">
        <v>-180499</v>
      </c>
      <c r="I114" s="22">
        <v>285837</v>
      </c>
      <c r="J114" s="22">
        <v>0</v>
      </c>
      <c r="K114" s="22">
        <v>499101</v>
      </c>
      <c r="L114" s="22">
        <v>0</v>
      </c>
      <c r="M114" s="22">
        <v>603330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4611322</v>
      </c>
      <c r="V114" s="22">
        <v>0</v>
      </c>
      <c r="W114" s="22">
        <v>0</v>
      </c>
      <c r="X114" s="22">
        <v>264333</v>
      </c>
      <c r="Y114" s="22">
        <v>6290</v>
      </c>
      <c r="Z114" s="22">
        <v>644219</v>
      </c>
      <c r="AA114" s="22">
        <v>0</v>
      </c>
      <c r="AB114" s="22">
        <v>46034</v>
      </c>
      <c r="AC114" s="22">
        <v>0</v>
      </c>
      <c r="AD114" s="22">
        <v>0</v>
      </c>
      <c r="AE114" s="22">
        <v>960876</v>
      </c>
      <c r="AF114" s="22">
        <v>3650446</v>
      </c>
      <c r="AG114" s="22">
        <v>9226562</v>
      </c>
      <c r="AH114" s="22">
        <v>0</v>
      </c>
      <c r="AI114" s="22">
        <v>0</v>
      </c>
      <c r="AJ114" s="22">
        <v>0</v>
      </c>
      <c r="AK114" s="22">
        <v>9226562</v>
      </c>
      <c r="AL114" s="22">
        <v>12877008</v>
      </c>
    </row>
    <row r="115" spans="1:3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5261642</v>
      </c>
      <c r="F115" s="22">
        <v>365032</v>
      </c>
      <c r="G115" s="22">
        <v>186433</v>
      </c>
      <c r="H115" s="22">
        <v>0</v>
      </c>
      <c r="I115" s="22">
        <v>68082</v>
      </c>
      <c r="J115" s="22">
        <v>0</v>
      </c>
      <c r="K115" s="22">
        <v>1026590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6907779</v>
      </c>
      <c r="V115" s="22">
        <v>0</v>
      </c>
      <c r="W115" s="22">
        <v>0</v>
      </c>
      <c r="X115" s="22">
        <v>717900</v>
      </c>
      <c r="Y115" s="22">
        <v>139095</v>
      </c>
      <c r="Z115" s="22">
        <v>1345416</v>
      </c>
      <c r="AA115" s="22">
        <v>7516370</v>
      </c>
      <c r="AB115" s="22">
        <v>0</v>
      </c>
      <c r="AC115" s="22">
        <v>0</v>
      </c>
      <c r="AD115" s="22">
        <v>0</v>
      </c>
      <c r="AE115" s="22">
        <v>9718781</v>
      </c>
      <c r="AF115" s="22">
        <v>-2811002</v>
      </c>
      <c r="AG115" s="22">
        <v>53545418</v>
      </c>
      <c r="AH115" s="22">
        <v>0</v>
      </c>
      <c r="AI115" s="22">
        <v>99332</v>
      </c>
      <c r="AJ115" s="22">
        <v>0</v>
      </c>
      <c r="AK115" s="22">
        <v>53644750</v>
      </c>
      <c r="AL115" s="22">
        <v>50833748</v>
      </c>
    </row>
    <row r="116" spans="1:3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2685390</v>
      </c>
      <c r="F116" s="22">
        <v>71418</v>
      </c>
      <c r="G116" s="22">
        <v>143238</v>
      </c>
      <c r="H116" s="22">
        <v>-1802</v>
      </c>
      <c r="I116" s="22">
        <v>735938</v>
      </c>
      <c r="J116" s="22">
        <v>0</v>
      </c>
      <c r="K116" s="22">
        <v>337158</v>
      </c>
      <c r="L116" s="22">
        <v>0</v>
      </c>
      <c r="M116" s="22">
        <v>128820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42668</v>
      </c>
      <c r="U116" s="22">
        <v>4142828</v>
      </c>
      <c r="V116" s="22">
        <v>0</v>
      </c>
      <c r="W116" s="22">
        <v>0</v>
      </c>
      <c r="X116" s="22">
        <v>642405</v>
      </c>
      <c r="Y116" s="22">
        <v>0</v>
      </c>
      <c r="Z116" s="22">
        <v>1040144</v>
      </c>
      <c r="AA116" s="22">
        <v>1847185</v>
      </c>
      <c r="AB116" s="22">
        <v>0</v>
      </c>
      <c r="AC116" s="22">
        <v>0</v>
      </c>
      <c r="AD116" s="22">
        <v>0</v>
      </c>
      <c r="AE116" s="22">
        <v>3529734</v>
      </c>
      <c r="AF116" s="22">
        <v>613094</v>
      </c>
      <c r="AG116" s="22">
        <v>14184145</v>
      </c>
      <c r="AH116" s="22">
        <v>0</v>
      </c>
      <c r="AI116" s="22">
        <v>0</v>
      </c>
      <c r="AJ116" s="22">
        <v>0</v>
      </c>
      <c r="AK116" s="22">
        <v>14184145</v>
      </c>
      <c r="AL116" s="22">
        <v>14797239</v>
      </c>
    </row>
    <row r="117" spans="1:3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7180470</v>
      </c>
      <c r="F117" s="22">
        <v>183470</v>
      </c>
      <c r="G117" s="22">
        <v>104096</v>
      </c>
      <c r="H117" s="22">
        <v>-2113</v>
      </c>
      <c r="I117" s="22">
        <v>755031</v>
      </c>
      <c r="J117" s="22">
        <v>66088</v>
      </c>
      <c r="K117" s="22">
        <v>2375368</v>
      </c>
      <c r="L117" s="22">
        <v>0</v>
      </c>
      <c r="M117" s="22">
        <v>5001203</v>
      </c>
      <c r="N117" s="22">
        <v>0</v>
      </c>
      <c r="O117" s="22">
        <v>0</v>
      </c>
      <c r="P117" s="22">
        <v>0</v>
      </c>
      <c r="Q117" s="22">
        <v>0</v>
      </c>
      <c r="R117" s="22">
        <v>4361138</v>
      </c>
      <c r="S117" s="22">
        <v>0</v>
      </c>
      <c r="T117" s="22">
        <v>0</v>
      </c>
      <c r="U117" s="22">
        <v>20024751</v>
      </c>
      <c r="V117" s="22">
        <v>0</v>
      </c>
      <c r="W117" s="22">
        <v>0</v>
      </c>
      <c r="X117" s="22">
        <v>2516562</v>
      </c>
      <c r="Y117" s="22">
        <v>126989</v>
      </c>
      <c r="Z117" s="22">
        <v>7158112</v>
      </c>
      <c r="AA117" s="22">
        <v>18720226</v>
      </c>
      <c r="AB117" s="22">
        <v>0</v>
      </c>
      <c r="AC117" s="22">
        <v>0</v>
      </c>
      <c r="AD117" s="22">
        <v>51231</v>
      </c>
      <c r="AE117" s="22">
        <v>28573120</v>
      </c>
      <c r="AF117" s="22">
        <v>-8548369</v>
      </c>
      <c r="AG117" s="22">
        <v>96100666</v>
      </c>
      <c r="AH117" s="22">
        <v>0</v>
      </c>
      <c r="AI117" s="22">
        <v>288881</v>
      </c>
      <c r="AJ117" s="22">
        <v>0</v>
      </c>
      <c r="AK117" s="22">
        <v>96389547</v>
      </c>
      <c r="AL117" s="22">
        <v>87841178</v>
      </c>
    </row>
    <row r="118" spans="1:3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8568332</v>
      </c>
      <c r="F118" s="22">
        <v>382855</v>
      </c>
      <c r="G118" s="22">
        <v>117099</v>
      </c>
      <c r="H118" s="22">
        <v>0</v>
      </c>
      <c r="I118" s="22">
        <v>1758271</v>
      </c>
      <c r="J118" s="22">
        <v>206902</v>
      </c>
      <c r="K118" s="22">
        <v>450872</v>
      </c>
      <c r="L118" s="22">
        <v>0</v>
      </c>
      <c r="M118" s="22">
        <v>1508958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14439</v>
      </c>
      <c r="U118" s="22">
        <v>13007728</v>
      </c>
      <c r="V118" s="22">
        <v>0</v>
      </c>
      <c r="W118" s="22">
        <v>39362</v>
      </c>
      <c r="X118" s="22">
        <v>1235514</v>
      </c>
      <c r="Y118" s="22">
        <v>35248</v>
      </c>
      <c r="Z118" s="22">
        <v>2809467</v>
      </c>
      <c r="AA118" s="22">
        <v>2651785</v>
      </c>
      <c r="AB118" s="22">
        <v>0</v>
      </c>
      <c r="AC118" s="22">
        <v>0</v>
      </c>
      <c r="AD118" s="22">
        <v>0</v>
      </c>
      <c r="AE118" s="22">
        <v>6771376</v>
      </c>
      <c r="AF118" s="22">
        <v>6236352</v>
      </c>
      <c r="AG118" s="22">
        <v>62714885</v>
      </c>
      <c r="AH118" s="22">
        <v>48750</v>
      </c>
      <c r="AI118" s="22">
        <v>99819</v>
      </c>
      <c r="AJ118" s="22">
        <v>0</v>
      </c>
      <c r="AK118" s="22">
        <v>62863454</v>
      </c>
      <c r="AL118" s="22">
        <v>69099806</v>
      </c>
    </row>
    <row r="119" spans="1:3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7937264</v>
      </c>
      <c r="F119" s="22">
        <v>650388</v>
      </c>
      <c r="G119" s="22">
        <v>239193</v>
      </c>
      <c r="H119" s="22">
        <v>-71481</v>
      </c>
      <c r="I119" s="22">
        <v>4634598</v>
      </c>
      <c r="J119" s="22">
        <v>0</v>
      </c>
      <c r="K119" s="22">
        <v>1235373</v>
      </c>
      <c r="L119" s="22">
        <v>0</v>
      </c>
      <c r="M119" s="22">
        <v>286274</v>
      </c>
      <c r="N119" s="22">
        <v>0</v>
      </c>
      <c r="O119" s="22">
        <v>0</v>
      </c>
      <c r="P119" s="22">
        <v>0</v>
      </c>
      <c r="Q119" s="22">
        <v>0</v>
      </c>
      <c r="R119" s="22">
        <v>10195047</v>
      </c>
      <c r="S119" s="22">
        <v>0</v>
      </c>
      <c r="T119" s="22">
        <v>0</v>
      </c>
      <c r="U119" s="22">
        <v>25106656</v>
      </c>
      <c r="V119" s="22">
        <v>0</v>
      </c>
      <c r="W119" s="22">
        <v>579775</v>
      </c>
      <c r="X119" s="22">
        <v>4858678</v>
      </c>
      <c r="Y119" s="22">
        <v>1249359</v>
      </c>
      <c r="Z119" s="22">
        <v>5832837</v>
      </c>
      <c r="AA119" s="22">
        <v>14385026</v>
      </c>
      <c r="AB119" s="22">
        <v>0</v>
      </c>
      <c r="AC119" s="22">
        <v>0</v>
      </c>
      <c r="AD119" s="22">
        <v>4214000</v>
      </c>
      <c r="AE119" s="22">
        <v>31119675</v>
      </c>
      <c r="AF119" s="22">
        <v>-6013019</v>
      </c>
      <c r="AG119" s="22">
        <v>139360693</v>
      </c>
      <c r="AH119" s="22">
        <v>188266</v>
      </c>
      <c r="AI119" s="22">
        <v>149586</v>
      </c>
      <c r="AJ119" s="22">
        <v>0</v>
      </c>
      <c r="AK119" s="22">
        <v>139698545</v>
      </c>
      <c r="AL119" s="22">
        <v>133685526</v>
      </c>
    </row>
    <row r="120" spans="1:3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36664298</v>
      </c>
      <c r="F120" s="22">
        <v>600985</v>
      </c>
      <c r="G120" s="22">
        <v>869682</v>
      </c>
      <c r="H120" s="22">
        <v>-549559</v>
      </c>
      <c r="I120" s="22">
        <v>8211379</v>
      </c>
      <c r="J120" s="22">
        <v>0</v>
      </c>
      <c r="K120" s="22">
        <v>1576106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256959</v>
      </c>
      <c r="T120" s="22">
        <v>0</v>
      </c>
      <c r="U120" s="22">
        <v>47629850</v>
      </c>
      <c r="V120" s="22">
        <v>435880</v>
      </c>
      <c r="W120" s="22">
        <v>0</v>
      </c>
      <c r="X120" s="22">
        <v>7501168</v>
      </c>
      <c r="Y120" s="22">
        <v>0</v>
      </c>
      <c r="Z120" s="22">
        <v>12009177</v>
      </c>
      <c r="AA120" s="22">
        <v>6367676</v>
      </c>
      <c r="AB120" s="22">
        <v>850482</v>
      </c>
      <c r="AC120" s="22">
        <v>0</v>
      </c>
      <c r="AD120" s="22">
        <v>0</v>
      </c>
      <c r="AE120" s="22">
        <v>27164383</v>
      </c>
      <c r="AF120" s="22">
        <v>20465467</v>
      </c>
      <c r="AG120" s="22">
        <v>164579322</v>
      </c>
      <c r="AH120" s="22">
        <v>650203</v>
      </c>
      <c r="AI120" s="22">
        <v>234998</v>
      </c>
      <c r="AJ120" s="22">
        <v>2563887</v>
      </c>
      <c r="AK120" s="22">
        <v>168028410</v>
      </c>
      <c r="AL120" s="22">
        <v>188493877</v>
      </c>
    </row>
    <row r="121" spans="1:3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1388601</v>
      </c>
      <c r="F121" s="22">
        <v>93305</v>
      </c>
      <c r="G121" s="22">
        <v>36439</v>
      </c>
      <c r="H121" s="22">
        <v>0</v>
      </c>
      <c r="I121" s="22">
        <v>104386</v>
      </c>
      <c r="J121" s="22">
        <v>0</v>
      </c>
      <c r="K121" s="22">
        <v>197381</v>
      </c>
      <c r="L121" s="22">
        <v>0</v>
      </c>
      <c r="M121" s="22">
        <v>5631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142060</v>
      </c>
      <c r="U121" s="22">
        <v>1967803</v>
      </c>
      <c r="V121" s="22">
        <v>0</v>
      </c>
      <c r="W121" s="22">
        <v>0</v>
      </c>
      <c r="X121" s="22">
        <v>200854</v>
      </c>
      <c r="Y121" s="22">
        <v>0</v>
      </c>
      <c r="Z121" s="22">
        <v>197050</v>
      </c>
      <c r="AA121" s="22">
        <v>970167</v>
      </c>
      <c r="AB121" s="22">
        <v>0</v>
      </c>
      <c r="AC121" s="22">
        <v>0</v>
      </c>
      <c r="AD121" s="22">
        <v>0</v>
      </c>
      <c r="AE121" s="22">
        <v>1368071</v>
      </c>
      <c r="AF121" s="22">
        <v>599732</v>
      </c>
      <c r="AG121" s="22">
        <v>11550217</v>
      </c>
      <c r="AH121" s="22">
        <v>0</v>
      </c>
      <c r="AI121" s="22">
        <v>466</v>
      </c>
      <c r="AJ121" s="22">
        <v>446322</v>
      </c>
      <c r="AK121" s="22">
        <v>11997005</v>
      </c>
      <c r="AL121" s="22">
        <v>12596737</v>
      </c>
    </row>
    <row r="122" spans="1:3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37152997</v>
      </c>
      <c r="F122" s="22">
        <v>561698</v>
      </c>
      <c r="G122" s="22">
        <v>256820</v>
      </c>
      <c r="H122" s="22">
        <v>-66242</v>
      </c>
      <c r="I122" s="22">
        <v>2196029</v>
      </c>
      <c r="J122" s="22">
        <v>200000</v>
      </c>
      <c r="K122" s="22">
        <v>991665</v>
      </c>
      <c r="L122" s="22">
        <v>0</v>
      </c>
      <c r="M122" s="22">
        <v>1163108</v>
      </c>
      <c r="N122" s="22">
        <v>1625</v>
      </c>
      <c r="O122" s="22">
        <v>0</v>
      </c>
      <c r="P122" s="22">
        <v>0</v>
      </c>
      <c r="Q122" s="22">
        <v>0</v>
      </c>
      <c r="R122" s="22">
        <v>4125944</v>
      </c>
      <c r="S122" s="22">
        <v>237510</v>
      </c>
      <c r="T122" s="22">
        <v>0</v>
      </c>
      <c r="U122" s="22">
        <v>46821154</v>
      </c>
      <c r="V122" s="22">
        <v>0</v>
      </c>
      <c r="W122" s="22">
        <v>825974</v>
      </c>
      <c r="X122" s="22">
        <v>1859458</v>
      </c>
      <c r="Y122" s="22">
        <v>652963</v>
      </c>
      <c r="Z122" s="22">
        <v>8868467</v>
      </c>
      <c r="AA122" s="22">
        <v>10496713</v>
      </c>
      <c r="AB122" s="22">
        <v>0</v>
      </c>
      <c r="AC122" s="22">
        <v>0</v>
      </c>
      <c r="AD122" s="22">
        <v>2445469</v>
      </c>
      <c r="AE122" s="22">
        <v>25149044</v>
      </c>
      <c r="AF122" s="22">
        <v>21672110</v>
      </c>
      <c r="AG122" s="22">
        <v>115485639</v>
      </c>
      <c r="AH122" s="22">
        <v>911407</v>
      </c>
      <c r="AI122" s="22">
        <v>73551</v>
      </c>
      <c r="AJ122" s="22">
        <v>0</v>
      </c>
      <c r="AK122" s="22">
        <v>116470597</v>
      </c>
      <c r="AL122" s="22">
        <v>138142707</v>
      </c>
    </row>
    <row r="123" spans="1:3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3255021</v>
      </c>
      <c r="F123" s="22">
        <v>248243</v>
      </c>
      <c r="G123" s="22">
        <v>166352</v>
      </c>
      <c r="H123" s="22">
        <v>0</v>
      </c>
      <c r="I123" s="22">
        <v>275083</v>
      </c>
      <c r="J123" s="22">
        <v>126793</v>
      </c>
      <c r="K123" s="22">
        <v>246076</v>
      </c>
      <c r="L123" s="22">
        <v>0</v>
      </c>
      <c r="M123" s="22">
        <v>317430</v>
      </c>
      <c r="N123" s="22">
        <v>0</v>
      </c>
      <c r="O123" s="22">
        <v>0</v>
      </c>
      <c r="P123" s="22">
        <v>0</v>
      </c>
      <c r="Q123" s="22">
        <v>0</v>
      </c>
      <c r="R123" s="22">
        <v>317386</v>
      </c>
      <c r="S123" s="22">
        <v>0</v>
      </c>
      <c r="T123" s="22">
        <v>0</v>
      </c>
      <c r="U123" s="22">
        <v>4952384</v>
      </c>
      <c r="V123" s="22">
        <v>0</v>
      </c>
      <c r="W123" s="22">
        <v>95811</v>
      </c>
      <c r="X123" s="22">
        <v>260227</v>
      </c>
      <c r="Y123" s="22">
        <v>61744</v>
      </c>
      <c r="Z123" s="22">
        <v>372816</v>
      </c>
      <c r="AA123" s="22">
        <v>910894</v>
      </c>
      <c r="AB123" s="22">
        <v>0</v>
      </c>
      <c r="AC123" s="22">
        <v>0</v>
      </c>
      <c r="AD123" s="22">
        <v>145263</v>
      </c>
      <c r="AE123" s="22">
        <v>1846755</v>
      </c>
      <c r="AF123" s="22">
        <v>3105629</v>
      </c>
      <c r="AG123" s="22">
        <v>23140018</v>
      </c>
      <c r="AH123" s="22">
        <v>0</v>
      </c>
      <c r="AI123" s="22">
        <v>12573</v>
      </c>
      <c r="AJ123" s="22">
        <v>0</v>
      </c>
      <c r="AK123" s="22">
        <v>23152591</v>
      </c>
      <c r="AL123" s="22">
        <v>26258220</v>
      </c>
    </row>
    <row r="124" spans="1:3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4237650</v>
      </c>
      <c r="F124" s="22">
        <v>192888</v>
      </c>
      <c r="G124" s="22">
        <v>207235</v>
      </c>
      <c r="H124" s="22">
        <v>0</v>
      </c>
      <c r="I124" s="22">
        <v>0</v>
      </c>
      <c r="J124" s="22">
        <v>92192</v>
      </c>
      <c r="K124" s="22">
        <v>1361795</v>
      </c>
      <c r="L124" s="22">
        <v>85770</v>
      </c>
      <c r="M124" s="22">
        <v>243572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6421102</v>
      </c>
      <c r="V124" s="22">
        <v>0</v>
      </c>
      <c r="W124" s="22">
        <v>0</v>
      </c>
      <c r="X124" s="22">
        <v>543180</v>
      </c>
      <c r="Y124" s="22">
        <v>40817</v>
      </c>
      <c r="Z124" s="22">
        <v>0</v>
      </c>
      <c r="AA124" s="22">
        <v>1231071</v>
      </c>
      <c r="AB124" s="22">
        <v>0</v>
      </c>
      <c r="AC124" s="22">
        <v>0</v>
      </c>
      <c r="AD124" s="22">
        <v>0</v>
      </c>
      <c r="AE124" s="22">
        <v>1815068</v>
      </c>
      <c r="AF124" s="22">
        <v>4606034</v>
      </c>
      <c r="AG124" s="22">
        <v>38493830</v>
      </c>
      <c r="AH124" s="22">
        <v>0</v>
      </c>
      <c r="AI124" s="22">
        <v>25898</v>
      </c>
      <c r="AJ124" s="22">
        <v>0</v>
      </c>
      <c r="AK124" s="22">
        <v>38519728</v>
      </c>
      <c r="AL124" s="22">
        <v>43125762</v>
      </c>
    </row>
    <row r="125" spans="1:3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2542257</v>
      </c>
      <c r="F125" s="22">
        <v>22491</v>
      </c>
      <c r="G125" s="22">
        <v>286030</v>
      </c>
      <c r="H125" s="22">
        <v>-50000</v>
      </c>
      <c r="I125" s="22">
        <v>668053</v>
      </c>
      <c r="J125" s="22">
        <v>17517</v>
      </c>
      <c r="K125" s="22">
        <v>203332</v>
      </c>
      <c r="L125" s="22">
        <v>0</v>
      </c>
      <c r="M125" s="22">
        <v>252646</v>
      </c>
      <c r="N125" s="22">
        <v>0</v>
      </c>
      <c r="O125" s="22">
        <v>0</v>
      </c>
      <c r="P125" s="22">
        <v>0</v>
      </c>
      <c r="Q125" s="22">
        <v>0</v>
      </c>
      <c r="R125" s="22">
        <v>831061</v>
      </c>
      <c r="S125" s="22">
        <v>0</v>
      </c>
      <c r="T125" s="22">
        <v>0</v>
      </c>
      <c r="U125" s="22">
        <v>4773387</v>
      </c>
      <c r="V125" s="22">
        <v>0</v>
      </c>
      <c r="W125" s="22">
        <v>0</v>
      </c>
      <c r="X125" s="22">
        <v>234966</v>
      </c>
      <c r="Y125" s="22">
        <v>74985</v>
      </c>
      <c r="Z125" s="22">
        <v>840414</v>
      </c>
      <c r="AA125" s="22">
        <v>106534</v>
      </c>
      <c r="AB125" s="22">
        <v>0</v>
      </c>
      <c r="AC125" s="22">
        <v>0</v>
      </c>
      <c r="AD125" s="22">
        <v>0</v>
      </c>
      <c r="AE125" s="22">
        <v>1256899</v>
      </c>
      <c r="AF125" s="22">
        <v>3516488</v>
      </c>
      <c r="AG125" s="22">
        <v>11129799</v>
      </c>
      <c r="AH125" s="22">
        <v>2527</v>
      </c>
      <c r="AI125" s="22">
        <v>10000</v>
      </c>
      <c r="AJ125" s="22">
        <v>0</v>
      </c>
      <c r="AK125" s="22">
        <v>11142326</v>
      </c>
      <c r="AL125" s="22">
        <v>14658814</v>
      </c>
    </row>
    <row r="126" spans="1:3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1765558</v>
      </c>
      <c r="F126" s="22">
        <v>135955</v>
      </c>
      <c r="G126" s="22">
        <v>104984</v>
      </c>
      <c r="H126" s="22">
        <v>0</v>
      </c>
      <c r="I126" s="22">
        <v>116452</v>
      </c>
      <c r="J126" s="22">
        <v>0</v>
      </c>
      <c r="K126" s="22">
        <v>209082</v>
      </c>
      <c r="L126" s="22">
        <v>0</v>
      </c>
      <c r="M126" s="22">
        <v>1361037</v>
      </c>
      <c r="N126" s="22">
        <v>0</v>
      </c>
      <c r="O126" s="22">
        <v>8905897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12598965</v>
      </c>
      <c r="V126" s="22">
        <v>0</v>
      </c>
      <c r="W126" s="22">
        <v>45805</v>
      </c>
      <c r="X126" s="22">
        <v>734698</v>
      </c>
      <c r="Y126" s="22">
        <v>348038</v>
      </c>
      <c r="Z126" s="22">
        <v>104756</v>
      </c>
      <c r="AA126" s="22">
        <v>6232791</v>
      </c>
      <c r="AB126" s="22">
        <v>0</v>
      </c>
      <c r="AC126" s="22">
        <v>0</v>
      </c>
      <c r="AD126" s="22">
        <v>0</v>
      </c>
      <c r="AE126" s="22">
        <v>7466088</v>
      </c>
      <c r="AF126" s="22">
        <v>5132877</v>
      </c>
      <c r="AG126" s="22">
        <v>53683553</v>
      </c>
      <c r="AH126" s="22">
        <v>330841</v>
      </c>
      <c r="AI126" s="22">
        <v>55947</v>
      </c>
      <c r="AJ126" s="22">
        <v>0</v>
      </c>
      <c r="AK126" s="22">
        <v>54070341</v>
      </c>
      <c r="AL126" s="22">
        <v>59203218</v>
      </c>
    </row>
    <row r="127" spans="1:3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104924</v>
      </c>
      <c r="F127" s="22">
        <v>-54708</v>
      </c>
      <c r="G127" s="22">
        <v>365561</v>
      </c>
      <c r="H127" s="22">
        <v>-5000</v>
      </c>
      <c r="I127" s="22">
        <v>320675</v>
      </c>
      <c r="J127" s="22">
        <v>16065</v>
      </c>
      <c r="K127" s="22">
        <v>419372</v>
      </c>
      <c r="L127" s="22">
        <v>0</v>
      </c>
      <c r="M127" s="22">
        <v>1814587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2981476</v>
      </c>
      <c r="V127" s="22">
        <v>1959436</v>
      </c>
      <c r="W127" s="22">
        <v>132100</v>
      </c>
      <c r="X127" s="22">
        <v>359727</v>
      </c>
      <c r="Y127" s="22">
        <v>50196</v>
      </c>
      <c r="Z127" s="22">
        <v>1330499</v>
      </c>
      <c r="AA127" s="22">
        <v>4888470</v>
      </c>
      <c r="AB127" s="22">
        <v>0</v>
      </c>
      <c r="AC127" s="22">
        <v>0</v>
      </c>
      <c r="AD127" s="22">
        <v>0</v>
      </c>
      <c r="AE127" s="22">
        <v>8720428</v>
      </c>
      <c r="AF127" s="22">
        <v>-5738952</v>
      </c>
      <c r="AG127" s="22">
        <v>36943455</v>
      </c>
      <c r="AH127" s="22">
        <v>388964</v>
      </c>
      <c r="AI127" s="22">
        <v>25147</v>
      </c>
      <c r="AJ127" s="22">
        <v>0</v>
      </c>
      <c r="AK127" s="22">
        <v>37357566</v>
      </c>
      <c r="AL127" s="22">
        <v>31618614</v>
      </c>
    </row>
    <row r="128" spans="1:3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6047605</v>
      </c>
      <c r="F128" s="22">
        <v>109764</v>
      </c>
      <c r="G128" s="22">
        <v>99317</v>
      </c>
      <c r="H128" s="22">
        <v>0</v>
      </c>
      <c r="I128" s="22">
        <v>1168794</v>
      </c>
      <c r="J128" s="22">
        <v>0</v>
      </c>
      <c r="K128" s="22">
        <v>0</v>
      </c>
      <c r="L128" s="22">
        <v>0</v>
      </c>
      <c r="M128" s="22">
        <v>97464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4232</v>
      </c>
      <c r="T128" s="22">
        <v>0</v>
      </c>
      <c r="U128" s="22">
        <v>7527176</v>
      </c>
      <c r="V128" s="22">
        <v>0</v>
      </c>
      <c r="W128" s="22">
        <v>0</v>
      </c>
      <c r="X128" s="22">
        <v>488565</v>
      </c>
      <c r="Y128" s="22">
        <v>0</v>
      </c>
      <c r="Z128" s="22">
        <v>594926</v>
      </c>
      <c r="AA128" s="22">
        <v>643696</v>
      </c>
      <c r="AB128" s="22">
        <v>0</v>
      </c>
      <c r="AC128" s="22">
        <v>0</v>
      </c>
      <c r="AD128" s="22">
        <v>0</v>
      </c>
      <c r="AE128" s="22">
        <v>1727187</v>
      </c>
      <c r="AF128" s="22">
        <v>5799989</v>
      </c>
      <c r="AG128" s="22">
        <v>25829559</v>
      </c>
      <c r="AH128" s="22">
        <v>0</v>
      </c>
      <c r="AI128" s="22">
        <v>178468</v>
      </c>
      <c r="AJ128" s="22">
        <v>0</v>
      </c>
      <c r="AK128" s="22">
        <v>26008027</v>
      </c>
      <c r="AL128" s="22">
        <v>31808016</v>
      </c>
    </row>
    <row r="129" spans="1:3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5179330</v>
      </c>
      <c r="F129" s="22">
        <v>26397</v>
      </c>
      <c r="G129" s="22">
        <v>47944</v>
      </c>
      <c r="H129" s="22">
        <v>0</v>
      </c>
      <c r="I129" s="22">
        <v>1762634</v>
      </c>
      <c r="J129" s="22">
        <v>0</v>
      </c>
      <c r="K129" s="22">
        <v>510040</v>
      </c>
      <c r="L129" s="22">
        <v>0</v>
      </c>
      <c r="M129" s="22">
        <v>1199201</v>
      </c>
      <c r="N129" s="22">
        <v>0</v>
      </c>
      <c r="O129" s="22">
        <v>0</v>
      </c>
      <c r="P129" s="22">
        <v>0</v>
      </c>
      <c r="Q129" s="22">
        <v>0</v>
      </c>
      <c r="R129" s="22">
        <v>2181108</v>
      </c>
      <c r="S129" s="22">
        <v>0</v>
      </c>
      <c r="T129" s="22">
        <v>0</v>
      </c>
      <c r="U129" s="22">
        <v>10906654</v>
      </c>
      <c r="V129" s="22">
        <v>0</v>
      </c>
      <c r="W129" s="22">
        <v>0</v>
      </c>
      <c r="X129" s="22">
        <v>169621</v>
      </c>
      <c r="Y129" s="22">
        <v>10661</v>
      </c>
      <c r="Z129" s="22">
        <v>2409488</v>
      </c>
      <c r="AA129" s="22">
        <v>229826</v>
      </c>
      <c r="AB129" s="22">
        <v>314122</v>
      </c>
      <c r="AC129" s="22">
        <v>0</v>
      </c>
      <c r="AD129" s="22">
        <v>0</v>
      </c>
      <c r="AE129" s="22">
        <v>3133718</v>
      </c>
      <c r="AF129" s="22">
        <v>7772936</v>
      </c>
      <c r="AG129" s="22">
        <v>30033699</v>
      </c>
      <c r="AH129" s="22">
        <v>0</v>
      </c>
      <c r="AI129" s="22">
        <v>2152</v>
      </c>
      <c r="AJ129" s="22">
        <v>59708</v>
      </c>
      <c r="AK129" s="22">
        <v>30095559</v>
      </c>
      <c r="AL129" s="22">
        <v>37868495</v>
      </c>
    </row>
    <row r="130" spans="1:3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5293887</v>
      </c>
      <c r="F130" s="22">
        <v>86942</v>
      </c>
      <c r="G130" s="22">
        <v>108936</v>
      </c>
      <c r="H130" s="22">
        <v>-24596</v>
      </c>
      <c r="I130" s="22">
        <v>17449</v>
      </c>
      <c r="J130" s="22">
        <v>47574</v>
      </c>
      <c r="K130" s="22">
        <v>86121</v>
      </c>
      <c r="L130" s="22">
        <v>0</v>
      </c>
      <c r="M130" s="22">
        <v>106904</v>
      </c>
      <c r="N130" s="22">
        <v>65474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5788691</v>
      </c>
      <c r="V130" s="22">
        <v>0</v>
      </c>
      <c r="W130" s="22">
        <v>0</v>
      </c>
      <c r="X130" s="22">
        <v>87187</v>
      </c>
      <c r="Y130" s="22">
        <v>19960</v>
      </c>
      <c r="Z130" s="22">
        <v>935040</v>
      </c>
      <c r="AA130" s="22">
        <v>24513</v>
      </c>
      <c r="AB130" s="22">
        <v>0</v>
      </c>
      <c r="AC130" s="22">
        <v>0</v>
      </c>
      <c r="AD130" s="22">
        <v>0</v>
      </c>
      <c r="AE130" s="22">
        <v>1066700</v>
      </c>
      <c r="AF130" s="22">
        <v>4721991</v>
      </c>
      <c r="AG130" s="22">
        <v>7739252</v>
      </c>
      <c r="AH130" s="22">
        <v>0</v>
      </c>
      <c r="AI130" s="22">
        <v>0</v>
      </c>
      <c r="AJ130" s="22">
        <v>0</v>
      </c>
      <c r="AK130" s="22">
        <v>7739252</v>
      </c>
      <c r="AL130" s="22">
        <v>12461243</v>
      </c>
    </row>
    <row r="131" spans="1:3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9720019</v>
      </c>
      <c r="F131" s="22">
        <v>262014</v>
      </c>
      <c r="G131" s="22">
        <v>75741</v>
      </c>
      <c r="H131" s="22">
        <v>0</v>
      </c>
      <c r="I131" s="22">
        <v>1200368</v>
      </c>
      <c r="J131" s="22">
        <v>0</v>
      </c>
      <c r="K131" s="22">
        <v>1760043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1102265</v>
      </c>
      <c r="S131" s="22">
        <v>0</v>
      </c>
      <c r="T131" s="22">
        <v>0</v>
      </c>
      <c r="U131" s="22">
        <v>14120450</v>
      </c>
      <c r="V131" s="22">
        <v>0</v>
      </c>
      <c r="W131" s="22">
        <v>0</v>
      </c>
      <c r="X131" s="22">
        <v>804033</v>
      </c>
      <c r="Y131" s="22">
        <v>157576</v>
      </c>
      <c r="Z131" s="22">
        <v>1781766</v>
      </c>
      <c r="AA131" s="22">
        <v>1582016</v>
      </c>
      <c r="AB131" s="22">
        <v>0</v>
      </c>
      <c r="AC131" s="22">
        <v>0</v>
      </c>
      <c r="AD131" s="22">
        <v>409925</v>
      </c>
      <c r="AE131" s="22">
        <v>4735316</v>
      </c>
      <c r="AF131" s="22">
        <v>9385134</v>
      </c>
      <c r="AG131" s="22">
        <v>43921716</v>
      </c>
      <c r="AH131" s="22">
        <v>284706</v>
      </c>
      <c r="AI131" s="22">
        <v>30488</v>
      </c>
      <c r="AJ131" s="22">
        <v>0</v>
      </c>
      <c r="AK131" s="22">
        <v>44236910</v>
      </c>
      <c r="AL131" s="22">
        <v>53622044</v>
      </c>
    </row>
    <row r="132" spans="1:3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9427997</v>
      </c>
      <c r="F132" s="22">
        <v>617427</v>
      </c>
      <c r="G132" s="22">
        <v>200064</v>
      </c>
      <c r="H132" s="22">
        <v>-42000</v>
      </c>
      <c r="I132" s="22">
        <v>324084</v>
      </c>
      <c r="J132" s="22">
        <v>0</v>
      </c>
      <c r="K132" s="22">
        <v>3941680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57001636</v>
      </c>
      <c r="S132" s="22">
        <v>0</v>
      </c>
      <c r="T132" s="22">
        <v>0</v>
      </c>
      <c r="U132" s="22">
        <v>71470888</v>
      </c>
      <c r="V132" s="22">
        <v>0</v>
      </c>
      <c r="W132" s="22">
        <v>0</v>
      </c>
      <c r="X132" s="22">
        <v>3096239</v>
      </c>
      <c r="Y132" s="22">
        <v>779395</v>
      </c>
      <c r="Z132" s="22">
        <v>27028421</v>
      </c>
      <c r="AA132" s="22">
        <v>5592782</v>
      </c>
      <c r="AB132" s="22">
        <v>912319</v>
      </c>
      <c r="AC132" s="22">
        <v>0</v>
      </c>
      <c r="AD132" s="22">
        <v>0</v>
      </c>
      <c r="AE132" s="22">
        <v>37409156</v>
      </c>
      <c r="AF132" s="22">
        <v>34061732</v>
      </c>
      <c r="AG132" s="22">
        <v>261232346</v>
      </c>
      <c r="AH132" s="22">
        <v>289143</v>
      </c>
      <c r="AI132" s="22">
        <v>4345296</v>
      </c>
      <c r="AJ132" s="22">
        <v>0</v>
      </c>
      <c r="AK132" s="22">
        <v>265866785</v>
      </c>
      <c r="AL132" s="22">
        <v>299928517</v>
      </c>
    </row>
    <row r="133" spans="1:3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5444736</v>
      </c>
      <c r="F133" s="22">
        <v>775690</v>
      </c>
      <c r="G133" s="22">
        <v>134381</v>
      </c>
      <c r="H133" s="22">
        <v>-32912</v>
      </c>
      <c r="I133" s="22">
        <v>185509</v>
      </c>
      <c r="J133" s="22">
        <v>101892</v>
      </c>
      <c r="K133" s="22">
        <v>1965005</v>
      </c>
      <c r="L133" s="22">
        <v>0</v>
      </c>
      <c r="M133" s="22">
        <v>2960</v>
      </c>
      <c r="N133" s="22">
        <v>0</v>
      </c>
      <c r="O133" s="22">
        <v>0</v>
      </c>
      <c r="P133" s="22">
        <v>0</v>
      </c>
      <c r="Q133" s="22">
        <v>0</v>
      </c>
      <c r="R133" s="22">
        <v>17351043</v>
      </c>
      <c r="S133" s="22">
        <v>0</v>
      </c>
      <c r="T133" s="22">
        <v>0</v>
      </c>
      <c r="U133" s="22">
        <v>25928304</v>
      </c>
      <c r="V133" s="22">
        <v>0</v>
      </c>
      <c r="W133" s="22">
        <v>0</v>
      </c>
      <c r="X133" s="22">
        <v>4151961</v>
      </c>
      <c r="Y133" s="22">
        <v>422214</v>
      </c>
      <c r="Z133" s="22">
        <v>2155462</v>
      </c>
      <c r="AA133" s="22">
        <v>4856862</v>
      </c>
      <c r="AB133" s="22">
        <v>0</v>
      </c>
      <c r="AC133" s="22">
        <v>0</v>
      </c>
      <c r="AD133" s="22">
        <v>123160</v>
      </c>
      <c r="AE133" s="22">
        <v>11709659</v>
      </c>
      <c r="AF133" s="22">
        <v>14218645</v>
      </c>
      <c r="AG133" s="22">
        <v>153064042</v>
      </c>
      <c r="AH133" s="22">
        <v>334464</v>
      </c>
      <c r="AI133" s="22">
        <v>171714</v>
      </c>
      <c r="AJ133" s="22">
        <v>0</v>
      </c>
      <c r="AK133" s="22">
        <v>153570220</v>
      </c>
      <c r="AL133" s="22">
        <v>167788865</v>
      </c>
    </row>
    <row r="134" spans="1:3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12859465</v>
      </c>
      <c r="F134" s="22">
        <v>192723</v>
      </c>
      <c r="G134" s="22">
        <v>0</v>
      </c>
      <c r="H134" s="22">
        <v>0</v>
      </c>
      <c r="I134" s="22">
        <v>0</v>
      </c>
      <c r="J134" s="22">
        <v>0</v>
      </c>
      <c r="K134" s="22">
        <v>3563687</v>
      </c>
      <c r="L134" s="22">
        <v>0</v>
      </c>
      <c r="M134" s="22">
        <v>10232799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26848674</v>
      </c>
      <c r="V134" s="22">
        <v>0</v>
      </c>
      <c r="W134" s="22">
        <v>0</v>
      </c>
      <c r="X134" s="22">
        <v>2315350</v>
      </c>
      <c r="Y134" s="22">
        <v>97945</v>
      </c>
      <c r="Z134" s="22">
        <v>1158342</v>
      </c>
      <c r="AA134" s="22">
        <v>0</v>
      </c>
      <c r="AB134" s="22">
        <v>0</v>
      </c>
      <c r="AC134" s="22">
        <v>0</v>
      </c>
      <c r="AD134" s="22">
        <v>0</v>
      </c>
      <c r="AE134" s="22">
        <v>3571637</v>
      </c>
      <c r="AF134" s="22">
        <v>23277037</v>
      </c>
      <c r="AG134" s="22">
        <v>93119942</v>
      </c>
      <c r="AH134" s="22">
        <v>0</v>
      </c>
      <c r="AI134" s="22">
        <v>142384</v>
      </c>
      <c r="AJ134" s="22">
        <v>0</v>
      </c>
      <c r="AK134" s="22">
        <v>93262326</v>
      </c>
      <c r="AL134" s="22">
        <v>116539363</v>
      </c>
    </row>
    <row r="135" spans="1:3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111689</v>
      </c>
      <c r="F135" s="22">
        <v>119774</v>
      </c>
      <c r="G135" s="22">
        <v>36730</v>
      </c>
      <c r="H135" s="22">
        <v>0</v>
      </c>
      <c r="I135" s="22">
        <v>587666</v>
      </c>
      <c r="J135" s="22">
        <v>0</v>
      </c>
      <c r="K135" s="22">
        <v>121154</v>
      </c>
      <c r="L135" s="22">
        <v>0</v>
      </c>
      <c r="M135" s="22">
        <v>578354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1555367</v>
      </c>
      <c r="V135" s="22">
        <v>0</v>
      </c>
      <c r="W135" s="22">
        <v>0</v>
      </c>
      <c r="X135" s="22">
        <v>164890</v>
      </c>
      <c r="Y135" s="22">
        <v>115527</v>
      </c>
      <c r="Z135" s="22">
        <v>707006</v>
      </c>
      <c r="AA135" s="22">
        <v>473910</v>
      </c>
      <c r="AB135" s="22">
        <v>0</v>
      </c>
      <c r="AC135" s="22">
        <v>0</v>
      </c>
      <c r="AD135" s="22">
        <v>0</v>
      </c>
      <c r="AE135" s="22">
        <v>1461333</v>
      </c>
      <c r="AF135" s="22">
        <v>94034</v>
      </c>
      <c r="AG135" s="22">
        <v>10496324</v>
      </c>
      <c r="AH135" s="22">
        <v>0</v>
      </c>
      <c r="AI135" s="22">
        <v>13815</v>
      </c>
      <c r="AJ135" s="22">
        <v>0</v>
      </c>
      <c r="AK135" s="22">
        <v>10510139</v>
      </c>
      <c r="AL135" s="22">
        <v>10604173</v>
      </c>
    </row>
    <row r="136" spans="1:3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1804254</v>
      </c>
      <c r="F136" s="22">
        <v>66099</v>
      </c>
      <c r="G136" s="22">
        <v>9621</v>
      </c>
      <c r="H136" s="22">
        <v>0</v>
      </c>
      <c r="I136" s="22">
        <v>212318</v>
      </c>
      <c r="J136" s="22">
        <v>0</v>
      </c>
      <c r="K136" s="22">
        <v>381347</v>
      </c>
      <c r="L136" s="22">
        <v>45348</v>
      </c>
      <c r="M136" s="22">
        <v>682384</v>
      </c>
      <c r="N136" s="22">
        <v>6754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46384</v>
      </c>
      <c r="U136" s="22">
        <v>3254509</v>
      </c>
      <c r="V136" s="22">
        <v>0</v>
      </c>
      <c r="W136" s="22">
        <v>0</v>
      </c>
      <c r="X136" s="22">
        <v>320981</v>
      </c>
      <c r="Y136" s="22">
        <v>7054</v>
      </c>
      <c r="Z136" s="22">
        <v>475012</v>
      </c>
      <c r="AA136" s="22">
        <v>604913</v>
      </c>
      <c r="AB136" s="22">
        <v>0</v>
      </c>
      <c r="AC136" s="22">
        <v>0</v>
      </c>
      <c r="AD136" s="22">
        <v>0</v>
      </c>
      <c r="AE136" s="22">
        <v>1407960</v>
      </c>
      <c r="AF136" s="22">
        <v>1846549</v>
      </c>
      <c r="AG136" s="22">
        <v>8283417</v>
      </c>
      <c r="AH136" s="22">
        <v>0</v>
      </c>
      <c r="AI136" s="22">
        <v>7908</v>
      </c>
      <c r="AJ136" s="22">
        <v>0</v>
      </c>
      <c r="AK136" s="22">
        <v>8291325</v>
      </c>
      <c r="AL136" s="22">
        <v>10137874</v>
      </c>
    </row>
    <row r="137" spans="1:3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1911223</v>
      </c>
      <c r="F137" s="22">
        <v>117795</v>
      </c>
      <c r="G137" s="22">
        <v>87555</v>
      </c>
      <c r="H137" s="22">
        <v>-46172</v>
      </c>
      <c r="I137" s="22">
        <v>36135</v>
      </c>
      <c r="J137" s="22">
        <v>0</v>
      </c>
      <c r="K137" s="22">
        <v>324255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3000000</v>
      </c>
      <c r="S137" s="22">
        <v>0</v>
      </c>
      <c r="T137" s="22">
        <v>0</v>
      </c>
      <c r="U137" s="22">
        <v>5430791</v>
      </c>
      <c r="V137" s="22">
        <v>0</v>
      </c>
      <c r="W137" s="22">
        <v>0</v>
      </c>
      <c r="X137" s="22">
        <v>507362</v>
      </c>
      <c r="Y137" s="22">
        <v>506865</v>
      </c>
      <c r="Z137" s="22">
        <v>23485</v>
      </c>
      <c r="AA137" s="22">
        <v>2448536</v>
      </c>
      <c r="AB137" s="22">
        <v>0</v>
      </c>
      <c r="AC137" s="22">
        <v>0</v>
      </c>
      <c r="AD137" s="22">
        <v>0</v>
      </c>
      <c r="AE137" s="22">
        <v>3486248</v>
      </c>
      <c r="AF137" s="22">
        <v>1944543</v>
      </c>
      <c r="AG137" s="22">
        <v>20369569</v>
      </c>
      <c r="AH137" s="22">
        <v>500</v>
      </c>
      <c r="AI137" s="22">
        <v>44148</v>
      </c>
      <c r="AJ137" s="22">
        <v>0</v>
      </c>
      <c r="AK137" s="22">
        <v>20414217</v>
      </c>
      <c r="AL137" s="22">
        <v>22358760</v>
      </c>
    </row>
    <row r="138" spans="1:3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3987771</v>
      </c>
      <c r="F138" s="22">
        <v>35295</v>
      </c>
      <c r="G138" s="22">
        <v>11273</v>
      </c>
      <c r="H138" s="22">
        <v>0</v>
      </c>
      <c r="I138" s="22">
        <v>57259</v>
      </c>
      <c r="J138" s="22">
        <v>0</v>
      </c>
      <c r="K138" s="22">
        <v>33728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4125326</v>
      </c>
      <c r="V138" s="22">
        <v>0</v>
      </c>
      <c r="W138" s="22">
        <v>0</v>
      </c>
      <c r="X138" s="22">
        <v>238104</v>
      </c>
      <c r="Y138" s="22">
        <v>0</v>
      </c>
      <c r="Z138" s="22">
        <v>96574</v>
      </c>
      <c r="AA138" s="22">
        <v>602511</v>
      </c>
      <c r="AB138" s="22">
        <v>0</v>
      </c>
      <c r="AC138" s="22">
        <v>0</v>
      </c>
      <c r="AD138" s="22">
        <v>0</v>
      </c>
      <c r="AE138" s="22">
        <v>937189</v>
      </c>
      <c r="AF138" s="22">
        <v>3188137</v>
      </c>
      <c r="AG138" s="22">
        <v>10917604</v>
      </c>
      <c r="AH138" s="22">
        <v>0</v>
      </c>
      <c r="AI138" s="22">
        <v>6704</v>
      </c>
      <c r="AJ138" s="22">
        <v>0</v>
      </c>
      <c r="AK138" s="22">
        <v>10924308</v>
      </c>
      <c r="AL138" s="22">
        <v>14112445</v>
      </c>
    </row>
    <row r="139" spans="1:3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287097</v>
      </c>
      <c r="F139" s="22">
        <v>25336</v>
      </c>
      <c r="G139" s="22">
        <v>161570</v>
      </c>
      <c r="H139" s="22">
        <v>0</v>
      </c>
      <c r="I139" s="22">
        <v>36861</v>
      </c>
      <c r="J139" s="22">
        <v>0</v>
      </c>
      <c r="K139" s="22">
        <v>353195</v>
      </c>
      <c r="L139" s="22">
        <v>0</v>
      </c>
      <c r="M139" s="22">
        <v>784045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1648104</v>
      </c>
      <c r="V139" s="22">
        <v>0</v>
      </c>
      <c r="W139" s="22">
        <v>0</v>
      </c>
      <c r="X139" s="22">
        <v>761211</v>
      </c>
      <c r="Y139" s="22">
        <v>0</v>
      </c>
      <c r="Z139" s="22">
        <v>187552</v>
      </c>
      <c r="AA139" s="22">
        <v>1156789</v>
      </c>
      <c r="AB139" s="22">
        <v>0</v>
      </c>
      <c r="AC139" s="22">
        <v>0</v>
      </c>
      <c r="AD139" s="22">
        <v>0</v>
      </c>
      <c r="AE139" s="22">
        <v>2105552</v>
      </c>
      <c r="AF139" s="22">
        <v>-457448</v>
      </c>
      <c r="AG139" s="22">
        <v>29556347</v>
      </c>
      <c r="AH139" s="22">
        <v>133009</v>
      </c>
      <c r="AI139" s="22">
        <v>115918</v>
      </c>
      <c r="AJ139" s="22">
        <v>0</v>
      </c>
      <c r="AK139" s="22">
        <v>29805274</v>
      </c>
      <c r="AL139" s="22">
        <v>29347826</v>
      </c>
    </row>
    <row r="140" spans="1:3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1929978</v>
      </c>
      <c r="F140" s="22">
        <v>93925</v>
      </c>
      <c r="G140" s="22">
        <v>22127</v>
      </c>
      <c r="H140" s="22">
        <v>0</v>
      </c>
      <c r="I140" s="22">
        <v>603967</v>
      </c>
      <c r="J140" s="22">
        <v>0</v>
      </c>
      <c r="K140" s="22">
        <v>613670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90070</v>
      </c>
      <c r="S140" s="22">
        <v>0</v>
      </c>
      <c r="T140" s="22">
        <v>0</v>
      </c>
      <c r="U140" s="22">
        <v>3353737</v>
      </c>
      <c r="V140" s="22">
        <v>0</v>
      </c>
      <c r="W140" s="22">
        <v>0</v>
      </c>
      <c r="X140" s="22">
        <v>663632</v>
      </c>
      <c r="Y140" s="22">
        <v>2455</v>
      </c>
      <c r="Z140" s="22">
        <v>883204</v>
      </c>
      <c r="AA140" s="22">
        <v>1273704</v>
      </c>
      <c r="AB140" s="22">
        <v>0</v>
      </c>
      <c r="AC140" s="22">
        <v>0</v>
      </c>
      <c r="AD140" s="22">
        <v>0</v>
      </c>
      <c r="AE140" s="22">
        <v>2822995</v>
      </c>
      <c r="AF140" s="22">
        <v>530742</v>
      </c>
      <c r="AG140" s="22">
        <v>23029903</v>
      </c>
      <c r="AH140" s="22">
        <v>240902</v>
      </c>
      <c r="AI140" s="22">
        <v>99238</v>
      </c>
      <c r="AJ140" s="22">
        <v>0</v>
      </c>
      <c r="AK140" s="22">
        <v>23370043</v>
      </c>
      <c r="AL140" s="22">
        <v>23900785</v>
      </c>
    </row>
    <row r="141" spans="1:3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65349</v>
      </c>
      <c r="F141" s="22">
        <v>155068</v>
      </c>
      <c r="G141" s="22">
        <v>266286</v>
      </c>
      <c r="H141" s="22">
        <v>-173220</v>
      </c>
      <c r="I141" s="22">
        <v>197269</v>
      </c>
      <c r="J141" s="22">
        <v>0</v>
      </c>
      <c r="K141" s="22">
        <v>250217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727902</v>
      </c>
      <c r="U141" s="22">
        <v>1488871</v>
      </c>
      <c r="V141" s="22">
        <v>0</v>
      </c>
      <c r="W141" s="22">
        <v>24879</v>
      </c>
      <c r="X141" s="22">
        <v>389296</v>
      </c>
      <c r="Y141" s="22">
        <v>2575</v>
      </c>
      <c r="Z141" s="22">
        <v>410490</v>
      </c>
      <c r="AA141" s="22">
        <v>2638292</v>
      </c>
      <c r="AB141" s="22">
        <v>0</v>
      </c>
      <c r="AC141" s="22">
        <v>0</v>
      </c>
      <c r="AD141" s="22">
        <v>0</v>
      </c>
      <c r="AE141" s="22">
        <v>3465532</v>
      </c>
      <c r="AF141" s="22">
        <v>-1976661</v>
      </c>
      <c r="AG141" s="22">
        <v>28446381</v>
      </c>
      <c r="AH141" s="22">
        <v>142482</v>
      </c>
      <c r="AI141" s="22">
        <v>21040</v>
      </c>
      <c r="AJ141" s="22">
        <v>0</v>
      </c>
      <c r="AK141" s="22">
        <v>28609903</v>
      </c>
      <c r="AL141" s="22">
        <v>26633242</v>
      </c>
    </row>
    <row r="142" spans="1:3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1166556</v>
      </c>
      <c r="F142" s="22">
        <v>163715</v>
      </c>
      <c r="G142" s="22">
        <v>753670</v>
      </c>
      <c r="H142" s="22">
        <v>-339032</v>
      </c>
      <c r="I142" s="22">
        <v>0</v>
      </c>
      <c r="J142" s="22">
        <v>0</v>
      </c>
      <c r="K142" s="22">
        <v>565985</v>
      </c>
      <c r="L142" s="22">
        <v>0</v>
      </c>
      <c r="M142" s="22">
        <v>44694</v>
      </c>
      <c r="N142" s="22">
        <v>0</v>
      </c>
      <c r="O142" s="22">
        <v>0</v>
      </c>
      <c r="P142" s="22">
        <v>0</v>
      </c>
      <c r="Q142" s="22">
        <v>0</v>
      </c>
      <c r="R142" s="22">
        <v>1544</v>
      </c>
      <c r="S142" s="22">
        <v>0</v>
      </c>
      <c r="T142" s="22">
        <v>0</v>
      </c>
      <c r="U142" s="22">
        <v>2357132</v>
      </c>
      <c r="V142" s="22">
        <v>0</v>
      </c>
      <c r="W142" s="22">
        <v>7087</v>
      </c>
      <c r="X142" s="22">
        <v>216724</v>
      </c>
      <c r="Y142" s="22">
        <v>25004</v>
      </c>
      <c r="Z142" s="22">
        <v>198691</v>
      </c>
      <c r="AA142" s="22">
        <v>128600</v>
      </c>
      <c r="AB142" s="22">
        <v>0</v>
      </c>
      <c r="AC142" s="22">
        <v>0</v>
      </c>
      <c r="AD142" s="22">
        <v>0</v>
      </c>
      <c r="AE142" s="22">
        <v>576106</v>
      </c>
      <c r="AF142" s="22">
        <v>1781026</v>
      </c>
      <c r="AG142" s="22">
        <v>6158900</v>
      </c>
      <c r="AH142" s="22">
        <v>29842</v>
      </c>
      <c r="AI142" s="22">
        <v>62366</v>
      </c>
      <c r="AJ142" s="22">
        <v>0</v>
      </c>
      <c r="AK142" s="22">
        <v>6251108</v>
      </c>
      <c r="AL142" s="22">
        <v>8032134</v>
      </c>
    </row>
    <row r="143" spans="1:3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1447317</v>
      </c>
      <c r="F143" s="22">
        <v>48935</v>
      </c>
      <c r="G143" s="22">
        <v>24082</v>
      </c>
      <c r="H143" s="22">
        <v>-7377</v>
      </c>
      <c r="I143" s="22">
        <v>430463</v>
      </c>
      <c r="J143" s="22">
        <v>0</v>
      </c>
      <c r="K143" s="22">
        <v>44184</v>
      </c>
      <c r="L143" s="22">
        <v>0</v>
      </c>
      <c r="M143" s="22">
        <v>287538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2275142</v>
      </c>
      <c r="V143" s="22">
        <v>0</v>
      </c>
      <c r="W143" s="22">
        <v>0</v>
      </c>
      <c r="X143" s="22">
        <v>186725</v>
      </c>
      <c r="Y143" s="22">
        <v>0</v>
      </c>
      <c r="Z143" s="22">
        <v>44257</v>
      </c>
      <c r="AA143" s="22">
        <v>0</v>
      </c>
      <c r="AB143" s="22">
        <v>0</v>
      </c>
      <c r="AC143" s="22">
        <v>0</v>
      </c>
      <c r="AD143" s="22">
        <v>0</v>
      </c>
      <c r="AE143" s="22">
        <v>230982</v>
      </c>
      <c r="AF143" s="22">
        <v>2044160</v>
      </c>
      <c r="AG143" s="22">
        <v>12289488</v>
      </c>
      <c r="AH143" s="22">
        <v>64916</v>
      </c>
      <c r="AI143" s="22">
        <v>3882</v>
      </c>
      <c r="AJ143" s="22">
        <v>0</v>
      </c>
      <c r="AK143" s="22">
        <v>12358286</v>
      </c>
      <c r="AL143" s="22">
        <v>14402446</v>
      </c>
    </row>
    <row r="144" spans="1:3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2850985</v>
      </c>
      <c r="F144" s="22">
        <v>89055</v>
      </c>
      <c r="G144" s="22">
        <v>130155</v>
      </c>
      <c r="H144" s="22">
        <v>-48960</v>
      </c>
      <c r="I144" s="22">
        <v>263435</v>
      </c>
      <c r="J144" s="22">
        <v>0</v>
      </c>
      <c r="K144" s="22">
        <v>1465944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3773184</v>
      </c>
      <c r="S144" s="22">
        <v>0</v>
      </c>
      <c r="T144" s="22">
        <v>0</v>
      </c>
      <c r="U144" s="22">
        <v>8523798</v>
      </c>
      <c r="V144" s="22">
        <v>0</v>
      </c>
      <c r="W144" s="22">
        <v>13682</v>
      </c>
      <c r="X144" s="22">
        <v>1154716</v>
      </c>
      <c r="Y144" s="22">
        <v>15664</v>
      </c>
      <c r="Z144" s="22">
        <v>393474</v>
      </c>
      <c r="AA144" s="22">
        <v>1543769</v>
      </c>
      <c r="AB144" s="22">
        <v>0</v>
      </c>
      <c r="AC144" s="22">
        <v>0</v>
      </c>
      <c r="AD144" s="22">
        <v>1237000</v>
      </c>
      <c r="AE144" s="22">
        <v>4358305</v>
      </c>
      <c r="AF144" s="22">
        <v>4165493</v>
      </c>
      <c r="AG144" s="22">
        <v>23359217</v>
      </c>
      <c r="AH144" s="22">
        <v>12723</v>
      </c>
      <c r="AI144" s="22">
        <v>205324</v>
      </c>
      <c r="AJ144" s="22">
        <v>0</v>
      </c>
      <c r="AK144" s="22">
        <v>23577264</v>
      </c>
      <c r="AL144" s="22">
        <v>27742757</v>
      </c>
    </row>
    <row r="145" spans="1:3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9414946</v>
      </c>
      <c r="F145" s="22">
        <v>286493</v>
      </c>
      <c r="G145" s="22">
        <v>106671</v>
      </c>
      <c r="H145" s="22">
        <v>-30000</v>
      </c>
      <c r="I145" s="22">
        <v>320128</v>
      </c>
      <c r="J145" s="22">
        <v>648123</v>
      </c>
      <c r="K145" s="22">
        <v>1030432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11776793</v>
      </c>
      <c r="V145" s="22">
        <v>0</v>
      </c>
      <c r="W145" s="22">
        <v>0</v>
      </c>
      <c r="X145" s="22">
        <v>2909701</v>
      </c>
      <c r="Y145" s="22">
        <v>311360</v>
      </c>
      <c r="Z145" s="22">
        <v>910456</v>
      </c>
      <c r="AA145" s="22">
        <v>18243168</v>
      </c>
      <c r="AB145" s="22">
        <v>0</v>
      </c>
      <c r="AC145" s="22">
        <v>0</v>
      </c>
      <c r="AD145" s="22">
        <v>0</v>
      </c>
      <c r="AE145" s="22">
        <v>22374685</v>
      </c>
      <c r="AF145" s="22">
        <v>-10597892</v>
      </c>
      <c r="AG145" s="22">
        <v>142099046</v>
      </c>
      <c r="AH145" s="22">
        <v>0</v>
      </c>
      <c r="AI145" s="22">
        <v>72844</v>
      </c>
      <c r="AJ145" s="22">
        <v>0</v>
      </c>
      <c r="AK145" s="22">
        <v>142171890</v>
      </c>
      <c r="AL145" s="22">
        <v>131573998</v>
      </c>
    </row>
    <row r="146" spans="1:3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1419157</v>
      </c>
      <c r="F146" s="22">
        <v>146065</v>
      </c>
      <c r="G146" s="22">
        <v>218449</v>
      </c>
      <c r="H146" s="22">
        <v>-139935</v>
      </c>
      <c r="I146" s="22">
        <v>186969</v>
      </c>
      <c r="J146" s="22">
        <v>0</v>
      </c>
      <c r="K146" s="22">
        <v>68454</v>
      </c>
      <c r="L146" s="22">
        <v>0</v>
      </c>
      <c r="M146" s="22">
        <v>9164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1908323</v>
      </c>
      <c r="V146" s="22">
        <v>0</v>
      </c>
      <c r="W146" s="22">
        <v>0</v>
      </c>
      <c r="X146" s="22">
        <v>189740</v>
      </c>
      <c r="Y146" s="22">
        <v>8337</v>
      </c>
      <c r="Z146" s="22">
        <v>767031</v>
      </c>
      <c r="AA146" s="22">
        <v>1491757</v>
      </c>
      <c r="AB146" s="22">
        <v>0</v>
      </c>
      <c r="AC146" s="22">
        <v>0</v>
      </c>
      <c r="AD146" s="22">
        <v>297483</v>
      </c>
      <c r="AE146" s="22">
        <v>2754348</v>
      </c>
      <c r="AF146" s="22">
        <v>-846025</v>
      </c>
      <c r="AG146" s="22">
        <v>11276325</v>
      </c>
      <c r="AH146" s="22">
        <v>0</v>
      </c>
      <c r="AI146" s="22">
        <v>11338</v>
      </c>
      <c r="AJ146" s="22">
        <v>0</v>
      </c>
      <c r="AK146" s="22">
        <v>11287663</v>
      </c>
      <c r="AL146" s="22">
        <v>10441638</v>
      </c>
    </row>
    <row r="147" spans="1:3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5565418</v>
      </c>
      <c r="F147" s="22">
        <v>89647</v>
      </c>
      <c r="G147" s="22">
        <v>36148</v>
      </c>
      <c r="H147" s="22">
        <v>0</v>
      </c>
      <c r="I147" s="22">
        <v>299243</v>
      </c>
      <c r="J147" s="22">
        <v>0</v>
      </c>
      <c r="K147" s="22">
        <v>301826</v>
      </c>
      <c r="L147" s="22">
        <v>0</v>
      </c>
      <c r="M147" s="22">
        <v>278674</v>
      </c>
      <c r="N147" s="22">
        <v>0</v>
      </c>
      <c r="O147" s="22">
        <v>0</v>
      </c>
      <c r="P147" s="22">
        <v>0</v>
      </c>
      <c r="Q147" s="22">
        <v>0</v>
      </c>
      <c r="R147" s="22">
        <v>877856</v>
      </c>
      <c r="S147" s="22">
        <v>0</v>
      </c>
      <c r="T147" s="22">
        <v>0</v>
      </c>
      <c r="U147" s="22">
        <v>7448812</v>
      </c>
      <c r="V147" s="22">
        <v>0</v>
      </c>
      <c r="W147" s="22">
        <v>0</v>
      </c>
      <c r="X147" s="22">
        <v>364814</v>
      </c>
      <c r="Y147" s="22">
        <v>132494</v>
      </c>
      <c r="Z147" s="22">
        <v>224203</v>
      </c>
      <c r="AA147" s="22">
        <v>742969</v>
      </c>
      <c r="AB147" s="22">
        <v>0</v>
      </c>
      <c r="AC147" s="22">
        <v>0</v>
      </c>
      <c r="AD147" s="22">
        <v>0</v>
      </c>
      <c r="AE147" s="22">
        <v>1464480</v>
      </c>
      <c r="AF147" s="22">
        <v>5984332</v>
      </c>
      <c r="AG147" s="22">
        <v>37290650</v>
      </c>
      <c r="AH147" s="22">
        <v>0</v>
      </c>
      <c r="AI147" s="22">
        <v>121371</v>
      </c>
      <c r="AJ147" s="22">
        <v>0</v>
      </c>
      <c r="AK147" s="22">
        <v>37412021</v>
      </c>
      <c r="AL147" s="22">
        <v>43396353</v>
      </c>
    </row>
    <row r="148" spans="1:3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3290298</v>
      </c>
      <c r="F148" s="22">
        <v>17037</v>
      </c>
      <c r="G148" s="22">
        <v>11676</v>
      </c>
      <c r="H148" s="22">
        <v>0</v>
      </c>
      <c r="I148" s="22">
        <v>127520</v>
      </c>
      <c r="J148" s="22">
        <v>0</v>
      </c>
      <c r="K148" s="22">
        <v>131376</v>
      </c>
      <c r="L148" s="22">
        <v>0</v>
      </c>
      <c r="M148" s="22">
        <v>479491</v>
      </c>
      <c r="N148" s="22">
        <v>0</v>
      </c>
      <c r="O148" s="22">
        <v>0</v>
      </c>
      <c r="P148" s="22">
        <v>0</v>
      </c>
      <c r="Q148" s="22">
        <v>0</v>
      </c>
      <c r="R148" s="22">
        <v>980863</v>
      </c>
      <c r="S148" s="22">
        <v>0</v>
      </c>
      <c r="T148" s="22">
        <v>0</v>
      </c>
      <c r="U148" s="22">
        <v>5038261</v>
      </c>
      <c r="V148" s="22">
        <v>0</v>
      </c>
      <c r="W148" s="22">
        <v>0</v>
      </c>
      <c r="X148" s="22">
        <v>23510</v>
      </c>
      <c r="Y148" s="22">
        <v>0</v>
      </c>
      <c r="Z148" s="22">
        <v>68265</v>
      </c>
      <c r="AA148" s="22">
        <v>169295</v>
      </c>
      <c r="AB148" s="22">
        <v>0</v>
      </c>
      <c r="AC148" s="22">
        <v>0</v>
      </c>
      <c r="AD148" s="22">
        <v>0</v>
      </c>
      <c r="AE148" s="22">
        <v>261070</v>
      </c>
      <c r="AF148" s="22">
        <v>4777191</v>
      </c>
      <c r="AG148" s="22">
        <v>14113212</v>
      </c>
      <c r="AH148" s="22">
        <v>0</v>
      </c>
      <c r="AI148" s="22">
        <v>0</v>
      </c>
      <c r="AJ148" s="22">
        <v>0</v>
      </c>
      <c r="AK148" s="22">
        <v>14113212</v>
      </c>
      <c r="AL148" s="22">
        <v>18890403</v>
      </c>
    </row>
    <row r="149" spans="1:3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18382923</v>
      </c>
      <c r="F149" s="22">
        <v>1684342</v>
      </c>
      <c r="G149" s="22">
        <v>142727</v>
      </c>
      <c r="H149" s="22">
        <v>0</v>
      </c>
      <c r="I149" s="22">
        <v>2578922</v>
      </c>
      <c r="J149" s="22">
        <v>30000</v>
      </c>
      <c r="K149" s="22">
        <v>6739454</v>
      </c>
      <c r="L149" s="22">
        <v>0</v>
      </c>
      <c r="M149" s="22">
        <v>3638095</v>
      </c>
      <c r="N149" s="22">
        <v>98926</v>
      </c>
      <c r="O149" s="22">
        <v>0</v>
      </c>
      <c r="P149" s="22">
        <v>0</v>
      </c>
      <c r="Q149" s="22">
        <v>0</v>
      </c>
      <c r="R149" s="22">
        <v>55644362</v>
      </c>
      <c r="S149" s="22">
        <v>0</v>
      </c>
      <c r="T149" s="22">
        <v>0</v>
      </c>
      <c r="U149" s="22">
        <v>88939751</v>
      </c>
      <c r="V149" s="22">
        <v>0</v>
      </c>
      <c r="W149" s="22">
        <v>0</v>
      </c>
      <c r="X149" s="22">
        <v>11614420</v>
      </c>
      <c r="Y149" s="22">
        <v>1156609</v>
      </c>
      <c r="Z149" s="22">
        <v>2620157</v>
      </c>
      <c r="AA149" s="22">
        <v>22890654</v>
      </c>
      <c r="AB149" s="22">
        <v>0</v>
      </c>
      <c r="AC149" s="22">
        <v>0</v>
      </c>
      <c r="AD149" s="22">
        <v>0</v>
      </c>
      <c r="AE149" s="22">
        <v>38281840</v>
      </c>
      <c r="AF149" s="22">
        <v>50657911</v>
      </c>
      <c r="AG149" s="22">
        <v>404829948</v>
      </c>
      <c r="AH149" s="22">
        <v>45348</v>
      </c>
      <c r="AI149" s="22">
        <v>325271</v>
      </c>
      <c r="AJ149" s="22">
        <v>0</v>
      </c>
      <c r="AK149" s="22">
        <v>405200567</v>
      </c>
      <c r="AL149" s="22">
        <v>455858478</v>
      </c>
    </row>
    <row r="150" spans="1:3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1359140</v>
      </c>
      <c r="F150" s="22">
        <v>719665</v>
      </c>
      <c r="G150" s="22">
        <v>473357</v>
      </c>
      <c r="H150" s="22">
        <v>0</v>
      </c>
      <c r="I150" s="22">
        <v>191860</v>
      </c>
      <c r="J150" s="22">
        <v>14486166</v>
      </c>
      <c r="K150" s="22">
        <v>7710618</v>
      </c>
      <c r="L150" s="22">
        <v>0</v>
      </c>
      <c r="M150" s="22">
        <v>9061</v>
      </c>
      <c r="N150" s="22">
        <v>0</v>
      </c>
      <c r="O150" s="22">
        <v>0</v>
      </c>
      <c r="P150" s="22">
        <v>0</v>
      </c>
      <c r="Q150" s="22">
        <v>0</v>
      </c>
      <c r="R150" s="22">
        <v>6080001</v>
      </c>
      <c r="S150" s="22">
        <v>0</v>
      </c>
      <c r="T150" s="22">
        <v>0</v>
      </c>
      <c r="U150" s="22">
        <v>31029868</v>
      </c>
      <c r="V150" s="22">
        <v>0</v>
      </c>
      <c r="W150" s="22">
        <v>0</v>
      </c>
      <c r="X150" s="22">
        <v>3578225</v>
      </c>
      <c r="Y150" s="22">
        <v>816775</v>
      </c>
      <c r="Z150" s="22">
        <v>2668628</v>
      </c>
      <c r="AA150" s="22">
        <v>29344927</v>
      </c>
      <c r="AB150" s="22">
        <v>0</v>
      </c>
      <c r="AC150" s="22">
        <v>0</v>
      </c>
      <c r="AD150" s="22">
        <v>0</v>
      </c>
      <c r="AE150" s="22">
        <v>36408555</v>
      </c>
      <c r="AF150" s="22">
        <v>-5378687</v>
      </c>
      <c r="AG150" s="22">
        <v>101420490</v>
      </c>
      <c r="AH150" s="22">
        <v>0</v>
      </c>
      <c r="AI150" s="22">
        <v>37601</v>
      </c>
      <c r="AJ150" s="22">
        <v>0</v>
      </c>
      <c r="AK150" s="22">
        <v>101458091</v>
      </c>
      <c r="AL150" s="22">
        <v>96079404</v>
      </c>
    </row>
    <row r="151" spans="1:3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411732</v>
      </c>
      <c r="F151" s="22">
        <v>61193</v>
      </c>
      <c r="G151" s="22">
        <v>80822</v>
      </c>
      <c r="H151" s="22">
        <v>-21741</v>
      </c>
      <c r="I151" s="22">
        <v>240077</v>
      </c>
      <c r="J151" s="22">
        <v>0</v>
      </c>
      <c r="K151" s="22">
        <v>201757</v>
      </c>
      <c r="L151" s="22">
        <v>0</v>
      </c>
      <c r="M151" s="22">
        <v>203385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1177225</v>
      </c>
      <c r="V151" s="22">
        <v>0</v>
      </c>
      <c r="W151" s="22">
        <v>0</v>
      </c>
      <c r="X151" s="22">
        <v>443871</v>
      </c>
      <c r="Y151" s="22">
        <v>0</v>
      </c>
      <c r="Z151" s="22">
        <v>83822</v>
      </c>
      <c r="AA151" s="22">
        <v>1308943</v>
      </c>
      <c r="AB151" s="22">
        <v>0</v>
      </c>
      <c r="AC151" s="22">
        <v>0</v>
      </c>
      <c r="AD151" s="22">
        <v>0</v>
      </c>
      <c r="AE151" s="22">
        <v>1836636</v>
      </c>
      <c r="AF151" s="22">
        <v>-659411</v>
      </c>
      <c r="AG151" s="22">
        <v>11484530</v>
      </c>
      <c r="AH151" s="22">
        <v>0</v>
      </c>
      <c r="AI151" s="22">
        <v>5502</v>
      </c>
      <c r="AJ151" s="22">
        <v>0</v>
      </c>
      <c r="AK151" s="22">
        <v>11490032</v>
      </c>
      <c r="AL151" s="22">
        <v>10830621</v>
      </c>
    </row>
    <row r="152" spans="1:3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514404</v>
      </c>
      <c r="F152" s="22">
        <v>19559</v>
      </c>
      <c r="G152" s="22">
        <v>28177</v>
      </c>
      <c r="H152" s="22">
        <v>0</v>
      </c>
      <c r="I152" s="22">
        <v>0</v>
      </c>
      <c r="J152" s="22">
        <v>25000</v>
      </c>
      <c r="K152" s="22">
        <v>672109</v>
      </c>
      <c r="L152" s="22">
        <v>0</v>
      </c>
      <c r="M152" s="22">
        <v>307468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55762</v>
      </c>
      <c r="U152" s="22">
        <v>1622479</v>
      </c>
      <c r="V152" s="22">
        <v>0</v>
      </c>
      <c r="W152" s="22">
        <v>0</v>
      </c>
      <c r="X152" s="22">
        <v>105104</v>
      </c>
      <c r="Y152" s="22">
        <v>19789</v>
      </c>
      <c r="Z152" s="22">
        <v>840056</v>
      </c>
      <c r="AA152" s="22">
        <v>4013807</v>
      </c>
      <c r="AB152" s="22">
        <v>0</v>
      </c>
      <c r="AC152" s="22">
        <v>0</v>
      </c>
      <c r="AD152" s="22">
        <v>0</v>
      </c>
      <c r="AE152" s="22">
        <v>4978756</v>
      </c>
      <c r="AF152" s="22">
        <v>-3356277</v>
      </c>
      <c r="AG152" s="22">
        <v>25310720</v>
      </c>
      <c r="AH152" s="22">
        <v>0</v>
      </c>
      <c r="AI152" s="22">
        <v>0</v>
      </c>
      <c r="AJ152" s="22">
        <v>0</v>
      </c>
      <c r="AK152" s="22">
        <v>25310720</v>
      </c>
      <c r="AL152" s="22">
        <v>21954443</v>
      </c>
    </row>
    <row r="153" spans="1:3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10631244</v>
      </c>
      <c r="F153" s="22">
        <v>490070</v>
      </c>
      <c r="G153" s="22">
        <v>981669</v>
      </c>
      <c r="H153" s="22">
        <v>-540191</v>
      </c>
      <c r="I153" s="22">
        <v>6037049</v>
      </c>
      <c r="J153" s="22">
        <v>0</v>
      </c>
      <c r="K153" s="22">
        <v>2607914</v>
      </c>
      <c r="L153" s="22">
        <v>0</v>
      </c>
      <c r="M153" s="22">
        <v>28882</v>
      </c>
      <c r="N153" s="22">
        <v>0</v>
      </c>
      <c r="O153" s="22">
        <v>0</v>
      </c>
      <c r="P153" s="22">
        <v>0</v>
      </c>
      <c r="Q153" s="22">
        <v>0</v>
      </c>
      <c r="R153" s="22">
        <v>30</v>
      </c>
      <c r="S153" s="22">
        <v>1314583</v>
      </c>
      <c r="T153" s="22">
        <v>0</v>
      </c>
      <c r="U153" s="22">
        <v>21551250</v>
      </c>
      <c r="V153" s="22">
        <v>0</v>
      </c>
      <c r="W153" s="22">
        <v>232663</v>
      </c>
      <c r="X153" s="22">
        <v>5475319</v>
      </c>
      <c r="Y153" s="22">
        <v>72635</v>
      </c>
      <c r="Z153" s="22">
        <v>4942773</v>
      </c>
      <c r="AA153" s="22">
        <v>24735855</v>
      </c>
      <c r="AB153" s="22">
        <v>219744</v>
      </c>
      <c r="AC153" s="22">
        <v>0</v>
      </c>
      <c r="AD153" s="22">
        <v>3085356</v>
      </c>
      <c r="AE153" s="22">
        <v>38764345</v>
      </c>
      <c r="AF153" s="22">
        <v>-17213095</v>
      </c>
      <c r="AG153" s="22">
        <v>134782193</v>
      </c>
      <c r="AH153" s="22">
        <v>796893</v>
      </c>
      <c r="AI153" s="22">
        <v>121325</v>
      </c>
      <c r="AJ153" s="22">
        <v>0</v>
      </c>
      <c r="AK153" s="22">
        <v>135700411</v>
      </c>
      <c r="AL153" s="22">
        <v>118487316</v>
      </c>
    </row>
    <row r="154" spans="1:3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6956351</v>
      </c>
      <c r="F154" s="22">
        <v>211012</v>
      </c>
      <c r="G154" s="22">
        <v>50746</v>
      </c>
      <c r="H154" s="22">
        <v>0</v>
      </c>
      <c r="I154" s="22">
        <v>0</v>
      </c>
      <c r="J154" s="22">
        <v>0</v>
      </c>
      <c r="K154" s="22">
        <v>677688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7895797</v>
      </c>
      <c r="V154" s="22">
        <v>0</v>
      </c>
      <c r="W154" s="22">
        <v>0</v>
      </c>
      <c r="X154" s="22">
        <v>872403</v>
      </c>
      <c r="Y154" s="22">
        <v>0</v>
      </c>
      <c r="Z154" s="22">
        <v>859864</v>
      </c>
      <c r="AA154" s="22">
        <v>2664118</v>
      </c>
      <c r="AB154" s="22">
        <v>0</v>
      </c>
      <c r="AC154" s="22">
        <v>0</v>
      </c>
      <c r="AD154" s="22">
        <v>185812</v>
      </c>
      <c r="AE154" s="22">
        <v>4582197</v>
      </c>
      <c r="AF154" s="22">
        <v>3313600</v>
      </c>
      <c r="AG154" s="22">
        <v>48977890</v>
      </c>
      <c r="AH154" s="22">
        <v>0</v>
      </c>
      <c r="AI154" s="22">
        <v>6773</v>
      </c>
      <c r="AJ154" s="22">
        <v>0</v>
      </c>
      <c r="AK154" s="22">
        <v>48984663</v>
      </c>
      <c r="AL154" s="22">
        <v>52298263</v>
      </c>
    </row>
    <row r="155" spans="1:3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6154153</v>
      </c>
      <c r="F155" s="22">
        <v>53119</v>
      </c>
      <c r="G155" s="22">
        <v>15086</v>
      </c>
      <c r="H155" s="22">
        <v>0</v>
      </c>
      <c r="I155" s="22">
        <v>160000</v>
      </c>
      <c r="J155" s="22">
        <v>0</v>
      </c>
      <c r="K155" s="22">
        <v>285853</v>
      </c>
      <c r="L155" s="22">
        <v>0</v>
      </c>
      <c r="M155" s="22">
        <v>602017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7270228</v>
      </c>
      <c r="V155" s="22">
        <v>0</v>
      </c>
      <c r="W155" s="22">
        <v>0</v>
      </c>
      <c r="X155" s="22">
        <v>538405</v>
      </c>
      <c r="Y155" s="22">
        <v>19500</v>
      </c>
      <c r="Z155" s="22">
        <v>456721</v>
      </c>
      <c r="AA155" s="22">
        <v>2088344</v>
      </c>
      <c r="AB155" s="22">
        <v>0</v>
      </c>
      <c r="AC155" s="22">
        <v>0</v>
      </c>
      <c r="AD155" s="22">
        <v>0</v>
      </c>
      <c r="AE155" s="22">
        <v>3102970</v>
      </c>
      <c r="AF155" s="22">
        <v>4167258</v>
      </c>
      <c r="AG155" s="22">
        <v>26751284</v>
      </c>
      <c r="AH155" s="22">
        <v>21955</v>
      </c>
      <c r="AI155" s="22">
        <v>21690</v>
      </c>
      <c r="AJ155" s="22">
        <v>0</v>
      </c>
      <c r="AK155" s="22">
        <v>26794929</v>
      </c>
      <c r="AL155" s="22">
        <v>30962187</v>
      </c>
    </row>
    <row r="156" spans="1:3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4116709</v>
      </c>
      <c r="F156" s="22">
        <v>167541</v>
      </c>
      <c r="G156" s="22">
        <v>48949</v>
      </c>
      <c r="H156" s="22">
        <v>0</v>
      </c>
      <c r="I156" s="22">
        <v>0</v>
      </c>
      <c r="J156" s="22">
        <v>0</v>
      </c>
      <c r="K156" s="22">
        <v>1728028</v>
      </c>
      <c r="L156" s="22">
        <v>0</v>
      </c>
      <c r="M156" s="22">
        <v>384295</v>
      </c>
      <c r="N156" s="22">
        <v>0</v>
      </c>
      <c r="O156" s="22">
        <v>0</v>
      </c>
      <c r="P156" s="22">
        <v>0</v>
      </c>
      <c r="Q156" s="22">
        <v>0</v>
      </c>
      <c r="R156" s="22">
        <v>7133817</v>
      </c>
      <c r="S156" s="22">
        <v>0</v>
      </c>
      <c r="T156" s="22">
        <v>0</v>
      </c>
      <c r="U156" s="22">
        <v>13579339</v>
      </c>
      <c r="V156" s="22">
        <v>0</v>
      </c>
      <c r="W156" s="22">
        <v>0</v>
      </c>
      <c r="X156" s="22">
        <v>1747755</v>
      </c>
      <c r="Y156" s="22">
        <v>118466</v>
      </c>
      <c r="Z156" s="22">
        <v>1014318</v>
      </c>
      <c r="AA156" s="22">
        <v>3498137</v>
      </c>
      <c r="AB156" s="22">
        <v>0</v>
      </c>
      <c r="AC156" s="22">
        <v>0</v>
      </c>
      <c r="AD156" s="22">
        <v>0</v>
      </c>
      <c r="AE156" s="22">
        <v>6378676</v>
      </c>
      <c r="AF156" s="22">
        <v>7200663</v>
      </c>
      <c r="AG156" s="22">
        <v>51077535</v>
      </c>
      <c r="AH156" s="22">
        <v>267786</v>
      </c>
      <c r="AI156" s="22">
        <v>117685</v>
      </c>
      <c r="AJ156" s="22">
        <v>0</v>
      </c>
      <c r="AK156" s="22">
        <v>51463006</v>
      </c>
      <c r="AL156" s="22">
        <v>58663669</v>
      </c>
    </row>
    <row r="157" spans="1:3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9363583</v>
      </c>
      <c r="F157" s="22">
        <v>389685</v>
      </c>
      <c r="G157" s="22">
        <v>34901</v>
      </c>
      <c r="H157" s="22">
        <v>-7242</v>
      </c>
      <c r="I157" s="22">
        <v>0</v>
      </c>
      <c r="J157" s="22">
        <v>0</v>
      </c>
      <c r="K157" s="22">
        <v>2294355</v>
      </c>
      <c r="L157" s="22">
        <v>0</v>
      </c>
      <c r="M157" s="22">
        <v>885652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175000</v>
      </c>
      <c r="T157" s="22">
        <v>0</v>
      </c>
      <c r="U157" s="22">
        <v>13135934</v>
      </c>
      <c r="V157" s="22">
        <v>0</v>
      </c>
      <c r="W157" s="22">
        <v>0</v>
      </c>
      <c r="X157" s="22">
        <v>2342557</v>
      </c>
      <c r="Y157" s="22">
        <v>187592</v>
      </c>
      <c r="Z157" s="22">
        <v>804218</v>
      </c>
      <c r="AA157" s="22">
        <v>13642093</v>
      </c>
      <c r="AB157" s="22">
        <v>0</v>
      </c>
      <c r="AC157" s="22">
        <v>0</v>
      </c>
      <c r="AD157" s="22">
        <v>0</v>
      </c>
      <c r="AE157" s="22">
        <v>16976460</v>
      </c>
      <c r="AF157" s="22">
        <v>-3840526</v>
      </c>
      <c r="AG157" s="22">
        <v>68925574</v>
      </c>
      <c r="AH157" s="22">
        <v>494469</v>
      </c>
      <c r="AI157" s="22">
        <v>173633</v>
      </c>
      <c r="AJ157" s="22">
        <v>0</v>
      </c>
      <c r="AK157" s="22">
        <v>69593676</v>
      </c>
      <c r="AL157" s="22">
        <v>65753150</v>
      </c>
    </row>
    <row r="158" spans="1:3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7313145</v>
      </c>
      <c r="F158" s="22">
        <v>178917</v>
      </c>
      <c r="G158" s="22">
        <v>181090</v>
      </c>
      <c r="H158" s="22">
        <v>-23457</v>
      </c>
      <c r="I158" s="22">
        <v>774496</v>
      </c>
      <c r="J158" s="22">
        <v>75098</v>
      </c>
      <c r="K158" s="22">
        <v>260102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20</v>
      </c>
      <c r="U158" s="22">
        <v>8759411</v>
      </c>
      <c r="V158" s="22">
        <v>0</v>
      </c>
      <c r="W158" s="22">
        <v>112442</v>
      </c>
      <c r="X158" s="22">
        <v>423183</v>
      </c>
      <c r="Y158" s="22">
        <v>94293</v>
      </c>
      <c r="Z158" s="22">
        <v>597781</v>
      </c>
      <c r="AA158" s="22">
        <v>596543</v>
      </c>
      <c r="AB158" s="22">
        <v>233709</v>
      </c>
      <c r="AC158" s="22">
        <v>0</v>
      </c>
      <c r="AD158" s="22">
        <v>0</v>
      </c>
      <c r="AE158" s="22">
        <v>2057951</v>
      </c>
      <c r="AF158" s="22">
        <v>6701460</v>
      </c>
      <c r="AG158" s="22">
        <v>37439969</v>
      </c>
      <c r="AH158" s="22">
        <v>15528</v>
      </c>
      <c r="AI158" s="22">
        <v>13133</v>
      </c>
      <c r="AJ158" s="22">
        <v>2625887</v>
      </c>
      <c r="AK158" s="22">
        <v>40094517</v>
      </c>
      <c r="AL158" s="22">
        <v>46795977</v>
      </c>
    </row>
    <row r="159" spans="1:3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43312</v>
      </c>
      <c r="F159" s="22">
        <v>0</v>
      </c>
      <c r="G159" s="22">
        <v>160310</v>
      </c>
      <c r="H159" s="22">
        <v>-120783</v>
      </c>
      <c r="I159" s="22">
        <v>0</v>
      </c>
      <c r="J159" s="22">
        <v>0</v>
      </c>
      <c r="K159" s="22">
        <v>409357</v>
      </c>
      <c r="L159" s="22">
        <v>0</v>
      </c>
      <c r="M159" s="22">
        <v>219406</v>
      </c>
      <c r="N159" s="22">
        <v>0</v>
      </c>
      <c r="O159" s="22">
        <v>0</v>
      </c>
      <c r="P159" s="22">
        <v>398343</v>
      </c>
      <c r="Q159" s="22">
        <v>0</v>
      </c>
      <c r="R159" s="22">
        <v>2209845</v>
      </c>
      <c r="S159" s="22">
        <v>0</v>
      </c>
      <c r="T159" s="22">
        <v>0</v>
      </c>
      <c r="U159" s="22">
        <v>3319790</v>
      </c>
      <c r="V159" s="22">
        <v>0</v>
      </c>
      <c r="W159" s="22">
        <v>0</v>
      </c>
      <c r="X159" s="22">
        <v>249565</v>
      </c>
      <c r="Y159" s="22">
        <v>71312</v>
      </c>
      <c r="Z159" s="22">
        <v>83042</v>
      </c>
      <c r="AA159" s="22">
        <v>661443</v>
      </c>
      <c r="AB159" s="22">
        <v>215549</v>
      </c>
      <c r="AC159" s="22">
        <v>0</v>
      </c>
      <c r="AD159" s="22">
        <v>0</v>
      </c>
      <c r="AE159" s="22">
        <v>1280911</v>
      </c>
      <c r="AF159" s="22">
        <v>2038879</v>
      </c>
      <c r="AG159" s="22">
        <v>33202062</v>
      </c>
      <c r="AH159" s="22">
        <v>5409</v>
      </c>
      <c r="AI159" s="22">
        <v>142765</v>
      </c>
      <c r="AJ159" s="22">
        <v>0</v>
      </c>
      <c r="AK159" s="22">
        <v>33350236</v>
      </c>
      <c r="AL159" s="22">
        <v>35389115</v>
      </c>
    </row>
    <row r="160" spans="1:3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2480538</v>
      </c>
      <c r="F160" s="22">
        <v>232524</v>
      </c>
      <c r="G160" s="22">
        <v>77919</v>
      </c>
      <c r="H160" s="22">
        <v>0</v>
      </c>
      <c r="I160" s="22">
        <v>0</v>
      </c>
      <c r="J160" s="22">
        <v>0</v>
      </c>
      <c r="K160" s="22">
        <v>434900</v>
      </c>
      <c r="L160" s="22">
        <v>0</v>
      </c>
      <c r="M160" s="22">
        <v>129596</v>
      </c>
      <c r="N160" s="22">
        <v>0</v>
      </c>
      <c r="O160" s="22">
        <v>0</v>
      </c>
      <c r="P160" s="22">
        <v>0</v>
      </c>
      <c r="Q160" s="22">
        <v>0</v>
      </c>
      <c r="R160" s="22">
        <v>30424</v>
      </c>
      <c r="S160" s="22">
        <v>0</v>
      </c>
      <c r="T160" s="22">
        <v>0</v>
      </c>
      <c r="U160" s="22">
        <v>3385901</v>
      </c>
      <c r="V160" s="22">
        <v>0</v>
      </c>
      <c r="W160" s="22">
        <v>0</v>
      </c>
      <c r="X160" s="22">
        <v>703161</v>
      </c>
      <c r="Y160" s="22">
        <v>0</v>
      </c>
      <c r="Z160" s="22">
        <v>1948082</v>
      </c>
      <c r="AA160" s="22">
        <v>7867902</v>
      </c>
      <c r="AB160" s="22">
        <v>0</v>
      </c>
      <c r="AC160" s="22">
        <v>0</v>
      </c>
      <c r="AD160" s="22">
        <v>0</v>
      </c>
      <c r="AE160" s="22">
        <v>10519145</v>
      </c>
      <c r="AF160" s="22">
        <v>-7133244</v>
      </c>
      <c r="AG160" s="22">
        <v>33976254</v>
      </c>
      <c r="AH160" s="22">
        <v>67730</v>
      </c>
      <c r="AI160" s="22">
        <v>0</v>
      </c>
      <c r="AJ160" s="22">
        <v>0</v>
      </c>
      <c r="AK160" s="22">
        <v>34043984</v>
      </c>
      <c r="AL160" s="22">
        <v>26910740</v>
      </c>
    </row>
    <row r="161" spans="1:3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3998987</v>
      </c>
      <c r="F161" s="22">
        <v>268150</v>
      </c>
      <c r="G161" s="22">
        <v>133805</v>
      </c>
      <c r="H161" s="22">
        <v>0</v>
      </c>
      <c r="I161" s="22">
        <v>2460970</v>
      </c>
      <c r="J161" s="22">
        <v>715196</v>
      </c>
      <c r="K161" s="22">
        <v>23</v>
      </c>
      <c r="L161" s="22">
        <v>0</v>
      </c>
      <c r="M161" s="22">
        <v>861533</v>
      </c>
      <c r="N161" s="22">
        <v>0</v>
      </c>
      <c r="O161" s="22">
        <v>0</v>
      </c>
      <c r="P161" s="22">
        <v>0</v>
      </c>
      <c r="Q161" s="22">
        <v>0</v>
      </c>
      <c r="R161" s="22">
        <v>27196798</v>
      </c>
      <c r="S161" s="22">
        <v>23396</v>
      </c>
      <c r="T161" s="22">
        <v>0</v>
      </c>
      <c r="U161" s="22">
        <v>35658835</v>
      </c>
      <c r="V161" s="22">
        <v>0</v>
      </c>
      <c r="W161" s="22">
        <v>0</v>
      </c>
      <c r="X161" s="22">
        <v>950365</v>
      </c>
      <c r="Y161" s="22">
        <v>0</v>
      </c>
      <c r="Z161" s="22">
        <v>3013546</v>
      </c>
      <c r="AA161" s="22">
        <v>4620773</v>
      </c>
      <c r="AB161" s="22">
        <v>182298</v>
      </c>
      <c r="AC161" s="22">
        <v>0</v>
      </c>
      <c r="AD161" s="22">
        <v>0</v>
      </c>
      <c r="AE161" s="22">
        <v>8766982</v>
      </c>
      <c r="AF161" s="22">
        <v>26891853</v>
      </c>
      <c r="AG161" s="22">
        <v>79941864</v>
      </c>
      <c r="AH161" s="22">
        <v>421850</v>
      </c>
      <c r="AI161" s="22">
        <v>67300</v>
      </c>
      <c r="AJ161" s="22">
        <v>0</v>
      </c>
      <c r="AK161" s="22">
        <v>80431014</v>
      </c>
      <c r="AL161" s="22">
        <v>107322867</v>
      </c>
    </row>
    <row r="162" spans="1:3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4011147</v>
      </c>
      <c r="F162" s="22">
        <v>382699</v>
      </c>
      <c r="G162" s="22">
        <v>509577</v>
      </c>
      <c r="H162" s="22">
        <v>-21869</v>
      </c>
      <c r="I162" s="22">
        <v>83091</v>
      </c>
      <c r="J162" s="22">
        <v>0</v>
      </c>
      <c r="K162" s="22">
        <v>740009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39608</v>
      </c>
      <c r="S162" s="22">
        <v>0</v>
      </c>
      <c r="T162" s="22">
        <v>4822</v>
      </c>
      <c r="U162" s="22">
        <v>5749084</v>
      </c>
      <c r="V162" s="22">
        <v>0</v>
      </c>
      <c r="W162" s="22">
        <v>264882</v>
      </c>
      <c r="X162" s="22">
        <v>697461</v>
      </c>
      <c r="Y162" s="22">
        <v>106834</v>
      </c>
      <c r="Z162" s="22">
        <v>48159</v>
      </c>
      <c r="AA162" s="22">
        <v>3948409</v>
      </c>
      <c r="AB162" s="22">
        <v>0</v>
      </c>
      <c r="AC162" s="22">
        <v>0</v>
      </c>
      <c r="AD162" s="22">
        <v>4822</v>
      </c>
      <c r="AE162" s="22">
        <v>5070567</v>
      </c>
      <c r="AF162" s="22">
        <v>678517</v>
      </c>
      <c r="AG162" s="22">
        <v>28923225</v>
      </c>
      <c r="AH162" s="22">
        <v>85978</v>
      </c>
      <c r="AI162" s="22">
        <v>59503</v>
      </c>
      <c r="AJ162" s="22">
        <v>0</v>
      </c>
      <c r="AK162" s="22">
        <v>29068706</v>
      </c>
      <c r="AL162" s="22">
        <v>29747223</v>
      </c>
    </row>
    <row r="163" spans="1:3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4260051</v>
      </c>
      <c r="F163" s="22">
        <v>51531</v>
      </c>
      <c r="G163" s="22">
        <v>934</v>
      </c>
      <c r="H163" s="22">
        <v>0</v>
      </c>
      <c r="I163" s="22">
        <v>51935</v>
      </c>
      <c r="J163" s="22">
        <v>40000</v>
      </c>
      <c r="K163" s="22">
        <v>197731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2527</v>
      </c>
      <c r="U163" s="22">
        <v>4604709</v>
      </c>
      <c r="V163" s="22">
        <v>0</v>
      </c>
      <c r="W163" s="22">
        <v>0</v>
      </c>
      <c r="X163" s="22">
        <v>484613</v>
      </c>
      <c r="Y163" s="22">
        <v>136090</v>
      </c>
      <c r="Z163" s="22">
        <v>983269</v>
      </c>
      <c r="AA163" s="22">
        <v>1389388</v>
      </c>
      <c r="AB163" s="22">
        <v>0</v>
      </c>
      <c r="AC163" s="22">
        <v>0</v>
      </c>
      <c r="AD163" s="22">
        <v>31340</v>
      </c>
      <c r="AE163" s="22">
        <v>3024700</v>
      </c>
      <c r="AF163" s="22">
        <v>1580009</v>
      </c>
      <c r="AG163" s="22">
        <v>33173217</v>
      </c>
      <c r="AH163" s="22">
        <v>0</v>
      </c>
      <c r="AI163" s="22">
        <v>117514</v>
      </c>
      <c r="AJ163" s="22">
        <v>190457</v>
      </c>
      <c r="AK163" s="22">
        <v>33481188</v>
      </c>
      <c r="AL163" s="22">
        <v>35061197</v>
      </c>
    </row>
    <row r="164" spans="1:3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21400538</v>
      </c>
      <c r="F164" s="22">
        <v>245885</v>
      </c>
      <c r="G164" s="22">
        <v>47096</v>
      </c>
      <c r="H164" s="22">
        <v>0</v>
      </c>
      <c r="I164" s="22">
        <v>2645879</v>
      </c>
      <c r="J164" s="22">
        <v>616901</v>
      </c>
      <c r="K164" s="22">
        <v>937670</v>
      </c>
      <c r="L164" s="22">
        <v>0</v>
      </c>
      <c r="M164" s="22">
        <v>1848140</v>
      </c>
      <c r="N164" s="22">
        <v>0</v>
      </c>
      <c r="O164" s="22">
        <v>0</v>
      </c>
      <c r="P164" s="22">
        <v>15000000</v>
      </c>
      <c r="Q164" s="22">
        <v>0</v>
      </c>
      <c r="R164" s="22">
        <v>0</v>
      </c>
      <c r="S164" s="22">
        <v>2145</v>
      </c>
      <c r="T164" s="22">
        <v>2006271</v>
      </c>
      <c r="U164" s="22">
        <v>44750525</v>
      </c>
      <c r="V164" s="22">
        <v>2032365</v>
      </c>
      <c r="W164" s="22">
        <v>1704948</v>
      </c>
      <c r="X164" s="22">
        <v>2594738</v>
      </c>
      <c r="Y164" s="22">
        <v>162837</v>
      </c>
      <c r="Z164" s="22">
        <v>8366818</v>
      </c>
      <c r="AA164" s="22">
        <v>9332020</v>
      </c>
      <c r="AB164" s="22">
        <v>194100</v>
      </c>
      <c r="AC164" s="22">
        <v>847487</v>
      </c>
      <c r="AD164" s="22">
        <v>0</v>
      </c>
      <c r="AE164" s="22">
        <v>25235313</v>
      </c>
      <c r="AF164" s="22">
        <v>19515212</v>
      </c>
      <c r="AG164" s="22">
        <v>96879166</v>
      </c>
      <c r="AH164" s="22">
        <v>126797</v>
      </c>
      <c r="AI164" s="22">
        <v>88225</v>
      </c>
      <c r="AJ164" s="22">
        <v>0</v>
      </c>
      <c r="AK164" s="22">
        <v>97094188</v>
      </c>
      <c r="AL164" s="22">
        <v>116609400</v>
      </c>
    </row>
    <row r="165" spans="1:3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2117326</v>
      </c>
      <c r="F165" s="22">
        <v>30606</v>
      </c>
      <c r="G165" s="22">
        <v>29638</v>
      </c>
      <c r="H165" s="22">
        <v>-2153</v>
      </c>
      <c r="I165" s="22">
        <v>314852</v>
      </c>
      <c r="J165" s="22">
        <v>0</v>
      </c>
      <c r="K165" s="22">
        <v>291017</v>
      </c>
      <c r="L165" s="22">
        <v>0</v>
      </c>
      <c r="M165" s="22">
        <v>397066</v>
      </c>
      <c r="N165" s="22">
        <v>6234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101555</v>
      </c>
      <c r="U165" s="22">
        <v>3286141</v>
      </c>
      <c r="V165" s="22">
        <v>0</v>
      </c>
      <c r="W165" s="22">
        <v>0</v>
      </c>
      <c r="X165" s="22">
        <v>340254</v>
      </c>
      <c r="Y165" s="22">
        <v>0</v>
      </c>
      <c r="Z165" s="22">
        <v>245957</v>
      </c>
      <c r="AA165" s="22">
        <v>1197185</v>
      </c>
      <c r="AB165" s="22">
        <v>0</v>
      </c>
      <c r="AC165" s="22">
        <v>0</v>
      </c>
      <c r="AD165" s="22">
        <v>0</v>
      </c>
      <c r="AE165" s="22">
        <v>1783396</v>
      </c>
      <c r="AF165" s="22">
        <v>1502745</v>
      </c>
      <c r="AG165" s="22">
        <v>13094836</v>
      </c>
      <c r="AH165" s="22">
        <v>0</v>
      </c>
      <c r="AI165" s="22">
        <v>87564</v>
      </c>
      <c r="AJ165" s="22">
        <v>0</v>
      </c>
      <c r="AK165" s="22">
        <v>13182400</v>
      </c>
      <c r="AL165" s="22">
        <v>14685145</v>
      </c>
    </row>
    <row r="166" spans="1:3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3893399</v>
      </c>
      <c r="F166" s="22">
        <v>12992</v>
      </c>
      <c r="G166" s="22">
        <v>97950</v>
      </c>
      <c r="H166" s="22">
        <v>0</v>
      </c>
      <c r="I166" s="22">
        <v>1298152</v>
      </c>
      <c r="J166" s="22">
        <v>0</v>
      </c>
      <c r="K166" s="22">
        <v>1038525</v>
      </c>
      <c r="L166" s="22">
        <v>0</v>
      </c>
      <c r="M166" s="22">
        <v>76223</v>
      </c>
      <c r="N166" s="22">
        <v>0</v>
      </c>
      <c r="O166" s="22">
        <v>0</v>
      </c>
      <c r="P166" s="22">
        <v>0</v>
      </c>
      <c r="Q166" s="22">
        <v>0</v>
      </c>
      <c r="R166" s="22">
        <v>15672163</v>
      </c>
      <c r="S166" s="22">
        <v>2675</v>
      </c>
      <c r="T166" s="22">
        <v>0</v>
      </c>
      <c r="U166" s="22">
        <v>22092079</v>
      </c>
      <c r="V166" s="22">
        <v>0</v>
      </c>
      <c r="W166" s="22">
        <v>0</v>
      </c>
      <c r="X166" s="22">
        <v>321113</v>
      </c>
      <c r="Y166" s="22">
        <v>0</v>
      </c>
      <c r="Z166" s="22">
        <v>106467</v>
      </c>
      <c r="AA166" s="22">
        <v>4123872</v>
      </c>
      <c r="AB166" s="22">
        <v>0</v>
      </c>
      <c r="AC166" s="22">
        <v>0</v>
      </c>
      <c r="AD166" s="22">
        <v>20027</v>
      </c>
      <c r="AE166" s="22">
        <v>4571479</v>
      </c>
      <c r="AF166" s="22">
        <v>17520600</v>
      </c>
      <c r="AG166" s="22">
        <v>28222381</v>
      </c>
      <c r="AH166" s="22">
        <v>0</v>
      </c>
      <c r="AI166" s="22">
        <v>159849</v>
      </c>
      <c r="AJ166" s="22">
        <v>0</v>
      </c>
      <c r="AK166" s="22">
        <v>28382230</v>
      </c>
      <c r="AL166" s="22">
        <v>45902830</v>
      </c>
    </row>
    <row r="167" spans="1:3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9912329</v>
      </c>
      <c r="F167" s="22">
        <v>586815</v>
      </c>
      <c r="G167" s="22">
        <v>605753</v>
      </c>
      <c r="H167" s="22">
        <v>-498235</v>
      </c>
      <c r="I167" s="22">
        <v>0</v>
      </c>
      <c r="J167" s="22">
        <v>0</v>
      </c>
      <c r="K167" s="22">
        <v>4099907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11605536</v>
      </c>
      <c r="S167" s="22">
        <v>0</v>
      </c>
      <c r="T167" s="22">
        <v>0</v>
      </c>
      <c r="U167" s="22">
        <v>26312105</v>
      </c>
      <c r="V167" s="22">
        <v>0</v>
      </c>
      <c r="W167" s="22">
        <v>0</v>
      </c>
      <c r="X167" s="22">
        <v>2885114</v>
      </c>
      <c r="Y167" s="22">
        <v>341491</v>
      </c>
      <c r="Z167" s="22">
        <v>4600472</v>
      </c>
      <c r="AA167" s="22">
        <v>23389480</v>
      </c>
      <c r="AB167" s="22">
        <v>244790</v>
      </c>
      <c r="AC167" s="22">
        <v>0</v>
      </c>
      <c r="AD167" s="22">
        <v>308494</v>
      </c>
      <c r="AE167" s="22">
        <v>31769841</v>
      </c>
      <c r="AF167" s="22">
        <v>-5457736</v>
      </c>
      <c r="AG167" s="22">
        <v>172871773</v>
      </c>
      <c r="AH167" s="22">
        <v>290768</v>
      </c>
      <c r="AI167" s="22">
        <v>169346</v>
      </c>
      <c r="AJ167" s="22">
        <v>0</v>
      </c>
      <c r="AK167" s="22">
        <v>173331887</v>
      </c>
      <c r="AL167" s="22">
        <v>167874151</v>
      </c>
    </row>
    <row r="168" spans="1:3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1080180</v>
      </c>
      <c r="F168" s="22">
        <v>109597</v>
      </c>
      <c r="G168" s="22">
        <v>91694</v>
      </c>
      <c r="H168" s="22">
        <v>0</v>
      </c>
      <c r="I168" s="22">
        <v>1373824</v>
      </c>
      <c r="J168" s="22">
        <v>820606</v>
      </c>
      <c r="K168" s="22">
        <v>452949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4644</v>
      </c>
      <c r="U168" s="22">
        <v>3933494</v>
      </c>
      <c r="V168" s="22">
        <v>0</v>
      </c>
      <c r="W168" s="22">
        <v>0</v>
      </c>
      <c r="X168" s="22">
        <v>552044</v>
      </c>
      <c r="Y168" s="22">
        <v>50</v>
      </c>
      <c r="Z168" s="22">
        <v>939097</v>
      </c>
      <c r="AA168" s="22">
        <v>501207</v>
      </c>
      <c r="AB168" s="22">
        <v>0</v>
      </c>
      <c r="AC168" s="22">
        <v>0</v>
      </c>
      <c r="AD168" s="22">
        <v>39950</v>
      </c>
      <c r="AE168" s="22">
        <v>2032348</v>
      </c>
      <c r="AF168" s="22">
        <v>1901146</v>
      </c>
      <c r="AG168" s="22">
        <v>8855717</v>
      </c>
      <c r="AH168" s="22">
        <v>102923</v>
      </c>
      <c r="AI168" s="22">
        <v>21190</v>
      </c>
      <c r="AJ168" s="22">
        <v>0</v>
      </c>
      <c r="AK168" s="22">
        <v>8979830</v>
      </c>
      <c r="AL168" s="22">
        <v>10880976</v>
      </c>
    </row>
    <row r="169" spans="1:3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3305300</v>
      </c>
      <c r="F169" s="22">
        <v>115587</v>
      </c>
      <c r="G169" s="22">
        <v>187330</v>
      </c>
      <c r="H169" s="22">
        <v>-109936</v>
      </c>
      <c r="I169" s="22">
        <v>2396316</v>
      </c>
      <c r="J169" s="22">
        <v>0</v>
      </c>
      <c r="K169" s="22">
        <v>698120</v>
      </c>
      <c r="L169" s="22">
        <v>0</v>
      </c>
      <c r="M169" s="22">
        <v>395839</v>
      </c>
      <c r="N169" s="22">
        <v>36816</v>
      </c>
      <c r="O169" s="22">
        <v>206080</v>
      </c>
      <c r="P169" s="22">
        <v>242938</v>
      </c>
      <c r="Q169" s="22">
        <v>0</v>
      </c>
      <c r="R169" s="22">
        <v>1683404</v>
      </c>
      <c r="S169" s="22">
        <v>0</v>
      </c>
      <c r="T169" s="22">
        <v>0</v>
      </c>
      <c r="U169" s="22">
        <v>9157794</v>
      </c>
      <c r="V169" s="22">
        <v>0</v>
      </c>
      <c r="W169" s="22">
        <v>0</v>
      </c>
      <c r="X169" s="22">
        <v>983279</v>
      </c>
      <c r="Y169" s="22">
        <v>45890</v>
      </c>
      <c r="Z169" s="22">
        <v>1420414</v>
      </c>
      <c r="AA169" s="22">
        <v>677550</v>
      </c>
      <c r="AB169" s="22">
        <v>0</v>
      </c>
      <c r="AC169" s="22">
        <v>0</v>
      </c>
      <c r="AD169" s="22">
        <v>3575</v>
      </c>
      <c r="AE169" s="22">
        <v>3130708</v>
      </c>
      <c r="AF169" s="22">
        <v>6027086</v>
      </c>
      <c r="AG169" s="22">
        <v>21259205</v>
      </c>
      <c r="AH169" s="22">
        <v>0</v>
      </c>
      <c r="AI169" s="22">
        <v>101821</v>
      </c>
      <c r="AJ169" s="22">
        <v>0</v>
      </c>
      <c r="AK169" s="22">
        <v>21361026</v>
      </c>
      <c r="AL169" s="22">
        <v>27388112</v>
      </c>
    </row>
    <row r="170" spans="1:3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171432</v>
      </c>
      <c r="F170" s="22">
        <v>336935</v>
      </c>
      <c r="G170" s="22">
        <v>187812</v>
      </c>
      <c r="H170" s="22">
        <v>-12000</v>
      </c>
      <c r="I170" s="22">
        <v>432628</v>
      </c>
      <c r="J170" s="22">
        <v>359544</v>
      </c>
      <c r="K170" s="22">
        <v>1359572</v>
      </c>
      <c r="L170" s="22">
        <v>0</v>
      </c>
      <c r="M170" s="22">
        <v>2068732</v>
      </c>
      <c r="N170" s="22">
        <v>35611</v>
      </c>
      <c r="O170" s="22">
        <v>0</v>
      </c>
      <c r="P170" s="22">
        <v>0</v>
      </c>
      <c r="Q170" s="22">
        <v>0</v>
      </c>
      <c r="R170" s="22">
        <v>21679</v>
      </c>
      <c r="S170" s="22">
        <v>0</v>
      </c>
      <c r="T170" s="22">
        <v>0</v>
      </c>
      <c r="U170" s="22">
        <v>4961945</v>
      </c>
      <c r="V170" s="22">
        <v>217292</v>
      </c>
      <c r="W170" s="22">
        <v>0</v>
      </c>
      <c r="X170" s="22">
        <v>1956193</v>
      </c>
      <c r="Y170" s="22">
        <v>22399</v>
      </c>
      <c r="Z170" s="22">
        <v>725643</v>
      </c>
      <c r="AA170" s="22">
        <v>8591389</v>
      </c>
      <c r="AB170" s="22">
        <v>0</v>
      </c>
      <c r="AC170" s="22">
        <v>0</v>
      </c>
      <c r="AD170" s="22">
        <v>0</v>
      </c>
      <c r="AE170" s="22">
        <v>11512916</v>
      </c>
      <c r="AF170" s="22">
        <v>-6550971</v>
      </c>
      <c r="AG170" s="22">
        <v>78047738</v>
      </c>
      <c r="AH170" s="22">
        <v>135516</v>
      </c>
      <c r="AI170" s="22">
        <v>70702</v>
      </c>
      <c r="AJ170" s="22">
        <v>0</v>
      </c>
      <c r="AK170" s="22">
        <v>78253956</v>
      </c>
      <c r="AL170" s="22">
        <v>71702985</v>
      </c>
    </row>
    <row r="171" spans="1:3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1173271</v>
      </c>
      <c r="F171" s="22">
        <v>113941</v>
      </c>
      <c r="G171" s="22">
        <v>1162</v>
      </c>
      <c r="H171" s="22">
        <v>0</v>
      </c>
      <c r="I171" s="22">
        <v>755118</v>
      </c>
      <c r="J171" s="22">
        <v>0</v>
      </c>
      <c r="K171" s="22">
        <v>55268</v>
      </c>
      <c r="L171" s="22">
        <v>0</v>
      </c>
      <c r="M171" s="22">
        <v>435112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2533872</v>
      </c>
      <c r="V171" s="22">
        <v>0</v>
      </c>
      <c r="W171" s="22">
        <v>0</v>
      </c>
      <c r="X171" s="22">
        <v>36641</v>
      </c>
      <c r="Y171" s="22">
        <v>37106</v>
      </c>
      <c r="Z171" s="22">
        <v>990412</v>
      </c>
      <c r="AA171" s="22">
        <v>240715</v>
      </c>
      <c r="AB171" s="22">
        <v>0</v>
      </c>
      <c r="AC171" s="22">
        <v>0</v>
      </c>
      <c r="AD171" s="22">
        <v>0</v>
      </c>
      <c r="AE171" s="22">
        <v>1304874</v>
      </c>
      <c r="AF171" s="22">
        <v>1228998</v>
      </c>
      <c r="AG171" s="22">
        <v>5505422</v>
      </c>
      <c r="AH171" s="22">
        <v>0</v>
      </c>
      <c r="AI171" s="22">
        <v>0</v>
      </c>
      <c r="AJ171" s="22">
        <v>0</v>
      </c>
      <c r="AK171" s="22">
        <v>5505422</v>
      </c>
      <c r="AL171" s="22">
        <v>6734420</v>
      </c>
    </row>
    <row r="172" spans="1:3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12957478</v>
      </c>
      <c r="F172" s="22">
        <v>209263</v>
      </c>
      <c r="G172" s="22">
        <v>139465</v>
      </c>
      <c r="H172" s="22">
        <v>-12511</v>
      </c>
      <c r="I172" s="22">
        <v>1722741</v>
      </c>
      <c r="J172" s="22">
        <v>0</v>
      </c>
      <c r="K172" s="22">
        <v>1062623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33011</v>
      </c>
      <c r="S172" s="22">
        <v>0</v>
      </c>
      <c r="T172" s="22">
        <v>964363</v>
      </c>
      <c r="U172" s="22">
        <v>17076433</v>
      </c>
      <c r="V172" s="22">
        <v>0</v>
      </c>
      <c r="W172" s="22">
        <v>110779</v>
      </c>
      <c r="X172" s="22">
        <v>1260651</v>
      </c>
      <c r="Y172" s="22">
        <v>28900</v>
      </c>
      <c r="Z172" s="22">
        <v>2225070</v>
      </c>
      <c r="AA172" s="22">
        <v>4016317</v>
      </c>
      <c r="AB172" s="22">
        <v>6340</v>
      </c>
      <c r="AC172" s="22">
        <v>0</v>
      </c>
      <c r="AD172" s="22">
        <v>105359</v>
      </c>
      <c r="AE172" s="22">
        <v>7753416</v>
      </c>
      <c r="AF172" s="22">
        <v>9323017</v>
      </c>
      <c r="AG172" s="22">
        <v>86136186</v>
      </c>
      <c r="AH172" s="22">
        <v>0</v>
      </c>
      <c r="AI172" s="22">
        <v>92799</v>
      </c>
      <c r="AJ172" s="22">
        <v>733882</v>
      </c>
      <c r="AK172" s="22">
        <v>86962867</v>
      </c>
      <c r="AL172" s="22">
        <v>96285884</v>
      </c>
    </row>
    <row r="173" spans="1:3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15015174</v>
      </c>
      <c r="F173" s="22">
        <v>621243</v>
      </c>
      <c r="G173" s="22">
        <v>229595</v>
      </c>
      <c r="H173" s="22">
        <v>0</v>
      </c>
      <c r="I173" s="22">
        <v>503590</v>
      </c>
      <c r="J173" s="22">
        <v>0</v>
      </c>
      <c r="K173" s="22">
        <v>5395482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23357498</v>
      </c>
      <c r="S173" s="22">
        <v>0</v>
      </c>
      <c r="T173" s="22">
        <v>0</v>
      </c>
      <c r="U173" s="22">
        <v>45122582</v>
      </c>
      <c r="V173" s="22">
        <v>0</v>
      </c>
      <c r="W173" s="22">
        <v>0</v>
      </c>
      <c r="X173" s="22">
        <v>8208789</v>
      </c>
      <c r="Y173" s="22">
        <v>1813831</v>
      </c>
      <c r="Z173" s="22">
        <v>8575757</v>
      </c>
      <c r="AA173" s="22">
        <v>31604118</v>
      </c>
      <c r="AB173" s="22">
        <v>0</v>
      </c>
      <c r="AC173" s="22">
        <v>0</v>
      </c>
      <c r="AD173" s="22">
        <v>0</v>
      </c>
      <c r="AE173" s="22">
        <v>50202495</v>
      </c>
      <c r="AF173" s="22">
        <v>-5079913</v>
      </c>
      <c r="AG173" s="22">
        <v>249776188</v>
      </c>
      <c r="AH173" s="22">
        <v>150540</v>
      </c>
      <c r="AI173" s="22">
        <v>283496</v>
      </c>
      <c r="AJ173" s="22">
        <v>0</v>
      </c>
      <c r="AK173" s="22">
        <v>250210224</v>
      </c>
      <c r="AL173" s="22">
        <v>245130311</v>
      </c>
    </row>
    <row r="174" spans="1:3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3386297</v>
      </c>
      <c r="F174" s="22">
        <v>618424</v>
      </c>
      <c r="G174" s="22">
        <v>162492</v>
      </c>
      <c r="H174" s="22">
        <v>0</v>
      </c>
      <c r="I174" s="22">
        <v>317224</v>
      </c>
      <c r="J174" s="22">
        <v>0</v>
      </c>
      <c r="K174" s="22">
        <v>1795711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11728839</v>
      </c>
      <c r="S174" s="22">
        <v>0</v>
      </c>
      <c r="T174" s="22">
        <v>0</v>
      </c>
      <c r="U174" s="22">
        <v>18008987</v>
      </c>
      <c r="V174" s="22">
        <v>0</v>
      </c>
      <c r="W174" s="22">
        <v>0</v>
      </c>
      <c r="X174" s="22">
        <v>4851715</v>
      </c>
      <c r="Y174" s="22">
        <v>875251</v>
      </c>
      <c r="Z174" s="22">
        <v>410661</v>
      </c>
      <c r="AA174" s="22">
        <v>18718724</v>
      </c>
      <c r="AB174" s="22">
        <v>0</v>
      </c>
      <c r="AC174" s="22">
        <v>0</v>
      </c>
      <c r="AD174" s="22">
        <v>0</v>
      </c>
      <c r="AE174" s="22">
        <v>24856351</v>
      </c>
      <c r="AF174" s="22">
        <v>-6847364</v>
      </c>
      <c r="AG174" s="22">
        <v>219790827</v>
      </c>
      <c r="AH174" s="22">
        <v>102063</v>
      </c>
      <c r="AI174" s="22">
        <v>146303</v>
      </c>
      <c r="AJ174" s="22">
        <v>0</v>
      </c>
      <c r="AK174" s="22">
        <v>220039193</v>
      </c>
      <c r="AL174" s="22">
        <v>213191829</v>
      </c>
    </row>
    <row r="175" spans="1:3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10537876</v>
      </c>
      <c r="F175" s="22">
        <v>435257</v>
      </c>
      <c r="G175" s="22">
        <v>259933</v>
      </c>
      <c r="H175" s="22">
        <v>0</v>
      </c>
      <c r="I175" s="22">
        <v>0</v>
      </c>
      <c r="J175" s="22">
        <v>0</v>
      </c>
      <c r="K175" s="22">
        <v>899899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27754</v>
      </c>
      <c r="S175" s="22">
        <v>0</v>
      </c>
      <c r="T175" s="22">
        <v>0</v>
      </c>
      <c r="U175" s="22">
        <v>12160719</v>
      </c>
      <c r="V175" s="22">
        <v>0</v>
      </c>
      <c r="W175" s="22">
        <v>0</v>
      </c>
      <c r="X175" s="22">
        <v>1086578</v>
      </c>
      <c r="Y175" s="22">
        <v>161710</v>
      </c>
      <c r="Z175" s="22">
        <v>1223012</v>
      </c>
      <c r="AA175" s="22">
        <v>5042168</v>
      </c>
      <c r="AB175" s="22">
        <v>0</v>
      </c>
      <c r="AC175" s="22">
        <v>0</v>
      </c>
      <c r="AD175" s="22">
        <v>0</v>
      </c>
      <c r="AE175" s="22">
        <v>7513468</v>
      </c>
      <c r="AF175" s="22">
        <v>4647251</v>
      </c>
      <c r="AG175" s="22">
        <v>41537889</v>
      </c>
      <c r="AH175" s="22">
        <v>38963</v>
      </c>
      <c r="AI175" s="22">
        <v>54666</v>
      </c>
      <c r="AJ175" s="22">
        <v>0</v>
      </c>
      <c r="AK175" s="22">
        <v>41631518</v>
      </c>
      <c r="AL175" s="22">
        <v>46278769</v>
      </c>
    </row>
    <row r="176" spans="1:3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4117237</v>
      </c>
      <c r="F176" s="22">
        <v>192086</v>
      </c>
      <c r="G176" s="22">
        <v>228279</v>
      </c>
      <c r="H176" s="22">
        <v>-18397</v>
      </c>
      <c r="I176" s="22">
        <v>0</v>
      </c>
      <c r="J176" s="22">
        <v>0</v>
      </c>
      <c r="K176" s="22">
        <v>171664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4690869</v>
      </c>
      <c r="V176" s="22">
        <v>0</v>
      </c>
      <c r="W176" s="22">
        <v>0</v>
      </c>
      <c r="X176" s="22">
        <v>258729</v>
      </c>
      <c r="Y176" s="22">
        <v>526024</v>
      </c>
      <c r="Z176" s="22">
        <v>481229</v>
      </c>
      <c r="AA176" s="22">
        <v>444769</v>
      </c>
      <c r="AB176" s="22">
        <v>0</v>
      </c>
      <c r="AC176" s="22">
        <v>0</v>
      </c>
      <c r="AD176" s="22">
        <v>0</v>
      </c>
      <c r="AE176" s="22">
        <v>1710751</v>
      </c>
      <c r="AF176" s="22">
        <v>2980118</v>
      </c>
      <c r="AG176" s="22">
        <v>20186768</v>
      </c>
      <c r="AH176" s="22">
        <v>214500</v>
      </c>
      <c r="AI176" s="22">
        <v>0</v>
      </c>
      <c r="AJ176" s="22">
        <v>0</v>
      </c>
      <c r="AK176" s="22">
        <v>20401268</v>
      </c>
      <c r="AL176" s="22">
        <v>23381386</v>
      </c>
    </row>
    <row r="177" spans="1:3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10199919</v>
      </c>
      <c r="F177" s="22">
        <v>403234</v>
      </c>
      <c r="G177" s="22">
        <v>269650</v>
      </c>
      <c r="H177" s="22">
        <v>0</v>
      </c>
      <c r="I177" s="22">
        <v>0</v>
      </c>
      <c r="J177" s="22">
        <v>0</v>
      </c>
      <c r="K177" s="22">
        <v>3313541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14186344</v>
      </c>
      <c r="V177" s="22">
        <v>0</v>
      </c>
      <c r="W177" s="22">
        <v>0</v>
      </c>
      <c r="X177" s="22">
        <v>4237948</v>
      </c>
      <c r="Y177" s="22">
        <v>663113</v>
      </c>
      <c r="Z177" s="22">
        <v>1281692</v>
      </c>
      <c r="AA177" s="22">
        <v>27518651</v>
      </c>
      <c r="AB177" s="22">
        <v>0</v>
      </c>
      <c r="AC177" s="22">
        <v>4922786</v>
      </c>
      <c r="AD177" s="22">
        <v>0</v>
      </c>
      <c r="AE177" s="22">
        <v>38624190</v>
      </c>
      <c r="AF177" s="22">
        <v>-24437846</v>
      </c>
      <c r="AG177" s="22">
        <v>225985578</v>
      </c>
      <c r="AH177" s="22">
        <v>840446</v>
      </c>
      <c r="AI177" s="22">
        <v>459775</v>
      </c>
      <c r="AJ177" s="22">
        <v>0</v>
      </c>
      <c r="AK177" s="22">
        <v>227285799</v>
      </c>
      <c r="AL177" s="22">
        <v>202847953</v>
      </c>
    </row>
    <row r="178" spans="1:3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18938513</v>
      </c>
      <c r="F178" s="22">
        <v>670921</v>
      </c>
      <c r="G178" s="22">
        <v>216882</v>
      </c>
      <c r="H178" s="22">
        <v>0</v>
      </c>
      <c r="I178" s="22">
        <v>293247</v>
      </c>
      <c r="J178" s="22">
        <v>11093</v>
      </c>
      <c r="K178" s="22">
        <v>1475830</v>
      </c>
      <c r="L178" s="22">
        <v>1290804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1445191</v>
      </c>
      <c r="S178" s="22">
        <v>1119</v>
      </c>
      <c r="T178" s="22">
        <v>0</v>
      </c>
      <c r="U178" s="22">
        <v>24343600</v>
      </c>
      <c r="V178" s="22">
        <v>0</v>
      </c>
      <c r="W178" s="22">
        <v>92981</v>
      </c>
      <c r="X178" s="22">
        <v>2489998</v>
      </c>
      <c r="Y178" s="22">
        <v>710148</v>
      </c>
      <c r="Z178" s="22">
        <v>3141171</v>
      </c>
      <c r="AA178" s="22">
        <v>13112233</v>
      </c>
      <c r="AB178" s="22">
        <v>0</v>
      </c>
      <c r="AC178" s="22">
        <v>0</v>
      </c>
      <c r="AD178" s="22">
        <v>252399</v>
      </c>
      <c r="AE178" s="22">
        <v>19798930</v>
      </c>
      <c r="AF178" s="22">
        <v>4544670</v>
      </c>
      <c r="AG178" s="22">
        <v>143250974</v>
      </c>
      <c r="AH178" s="22">
        <v>270945</v>
      </c>
      <c r="AI178" s="22">
        <v>42122</v>
      </c>
      <c r="AJ178" s="22">
        <v>5388017</v>
      </c>
      <c r="AK178" s="22">
        <v>148952058</v>
      </c>
      <c r="AL178" s="22">
        <v>153496728</v>
      </c>
    </row>
    <row r="179" spans="1:3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1531071</v>
      </c>
      <c r="F179" s="22">
        <v>78534</v>
      </c>
      <c r="G179" s="22">
        <v>111628</v>
      </c>
      <c r="H179" s="22">
        <v>0</v>
      </c>
      <c r="I179" s="22">
        <v>1066827</v>
      </c>
      <c r="J179" s="22">
        <v>0</v>
      </c>
      <c r="K179" s="22">
        <v>322192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3110252</v>
      </c>
      <c r="V179" s="22">
        <v>0</v>
      </c>
      <c r="W179" s="22">
        <v>0</v>
      </c>
      <c r="X179" s="22">
        <v>236899</v>
      </c>
      <c r="Y179" s="22">
        <v>0</v>
      </c>
      <c r="Z179" s="22">
        <v>1331557</v>
      </c>
      <c r="AA179" s="22">
        <v>2583884</v>
      </c>
      <c r="AB179" s="22">
        <v>0</v>
      </c>
      <c r="AC179" s="22">
        <v>0</v>
      </c>
      <c r="AD179" s="22">
        <v>0</v>
      </c>
      <c r="AE179" s="22">
        <v>4152340</v>
      </c>
      <c r="AF179" s="22">
        <v>-1042088</v>
      </c>
      <c r="AG179" s="22">
        <v>15654582</v>
      </c>
      <c r="AH179" s="22">
        <v>0</v>
      </c>
      <c r="AI179" s="22">
        <v>23820</v>
      </c>
      <c r="AJ179" s="22">
        <v>0</v>
      </c>
      <c r="AK179" s="22">
        <v>15678402</v>
      </c>
      <c r="AL179" s="22">
        <v>14636314</v>
      </c>
    </row>
    <row r="180" spans="1:3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9742521</v>
      </c>
      <c r="F180" s="22">
        <v>96348</v>
      </c>
      <c r="G180" s="22">
        <v>150263</v>
      </c>
      <c r="H180" s="22">
        <v>0</v>
      </c>
      <c r="I180" s="22">
        <v>1902242</v>
      </c>
      <c r="J180" s="22">
        <v>323891</v>
      </c>
      <c r="K180" s="22">
        <v>2074933</v>
      </c>
      <c r="L180" s="22">
        <v>0</v>
      </c>
      <c r="M180" s="22">
        <v>689990</v>
      </c>
      <c r="N180" s="22">
        <v>365224</v>
      </c>
      <c r="O180" s="22">
        <v>0</v>
      </c>
      <c r="P180" s="22">
        <v>0</v>
      </c>
      <c r="Q180" s="22">
        <v>0</v>
      </c>
      <c r="R180" s="22">
        <v>50</v>
      </c>
      <c r="S180" s="22">
        <v>0</v>
      </c>
      <c r="T180" s="22">
        <v>0</v>
      </c>
      <c r="U180" s="22">
        <v>15345462</v>
      </c>
      <c r="V180" s="22">
        <v>0</v>
      </c>
      <c r="W180" s="22">
        <v>0</v>
      </c>
      <c r="X180" s="22">
        <v>771643</v>
      </c>
      <c r="Y180" s="22">
        <v>63051</v>
      </c>
      <c r="Z180" s="22">
        <v>2983601</v>
      </c>
      <c r="AA180" s="22">
        <v>7355139</v>
      </c>
      <c r="AB180" s="22">
        <v>0</v>
      </c>
      <c r="AC180" s="22">
        <v>326798</v>
      </c>
      <c r="AD180" s="22">
        <v>0</v>
      </c>
      <c r="AE180" s="22">
        <v>11500232</v>
      </c>
      <c r="AF180" s="22">
        <v>3845230</v>
      </c>
      <c r="AG180" s="22">
        <v>55801049</v>
      </c>
      <c r="AH180" s="22">
        <v>138950</v>
      </c>
      <c r="AI180" s="22">
        <v>34676</v>
      </c>
      <c r="AJ180" s="22">
        <v>0</v>
      </c>
      <c r="AK180" s="22">
        <v>55974675</v>
      </c>
      <c r="AL180" s="22">
        <v>59819905</v>
      </c>
    </row>
    <row r="181" spans="1:3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1903206</v>
      </c>
      <c r="F181" s="22">
        <v>103656</v>
      </c>
      <c r="G181" s="22">
        <v>165856</v>
      </c>
      <c r="H181" s="22">
        <v>0</v>
      </c>
      <c r="I181" s="22">
        <v>193082</v>
      </c>
      <c r="J181" s="22">
        <v>0</v>
      </c>
      <c r="K181" s="22">
        <v>201657</v>
      </c>
      <c r="L181" s="22">
        <v>0</v>
      </c>
      <c r="M181" s="22">
        <v>255000</v>
      </c>
      <c r="N181" s="22">
        <v>0</v>
      </c>
      <c r="O181" s="22">
        <v>0</v>
      </c>
      <c r="P181" s="22">
        <v>0</v>
      </c>
      <c r="Q181" s="22">
        <v>0</v>
      </c>
      <c r="R181" s="22">
        <v>1301685</v>
      </c>
      <c r="S181" s="22">
        <v>1670757</v>
      </c>
      <c r="T181" s="22">
        <v>0</v>
      </c>
      <c r="U181" s="22">
        <v>5794899</v>
      </c>
      <c r="V181" s="22">
        <v>0</v>
      </c>
      <c r="W181" s="22">
        <v>0</v>
      </c>
      <c r="X181" s="22">
        <v>388173</v>
      </c>
      <c r="Y181" s="22">
        <v>439900</v>
      </c>
      <c r="Z181" s="22">
        <v>43426</v>
      </c>
      <c r="AA181" s="22">
        <v>4316613</v>
      </c>
      <c r="AB181" s="22">
        <v>0</v>
      </c>
      <c r="AC181" s="22">
        <v>0</v>
      </c>
      <c r="AD181" s="22">
        <v>0</v>
      </c>
      <c r="AE181" s="22">
        <v>5188112</v>
      </c>
      <c r="AF181" s="22">
        <v>606787</v>
      </c>
      <c r="AG181" s="22">
        <v>22703854</v>
      </c>
      <c r="AH181" s="22">
        <v>0</v>
      </c>
      <c r="AI181" s="22">
        <v>23336</v>
      </c>
      <c r="AJ181" s="22">
        <v>0</v>
      </c>
      <c r="AK181" s="22">
        <v>22727190</v>
      </c>
      <c r="AL181" s="22">
        <v>23333977</v>
      </c>
    </row>
    <row r="182" spans="1:3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965186</v>
      </c>
      <c r="F182" s="22">
        <v>89390</v>
      </c>
      <c r="G182" s="22">
        <v>37478</v>
      </c>
      <c r="H182" s="22">
        <v>0</v>
      </c>
      <c r="I182" s="22">
        <v>490724</v>
      </c>
      <c r="J182" s="22">
        <v>0</v>
      </c>
      <c r="K182" s="22">
        <v>252493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1835271</v>
      </c>
      <c r="V182" s="22">
        <v>0</v>
      </c>
      <c r="W182" s="22">
        <v>11979</v>
      </c>
      <c r="X182" s="22">
        <v>350843</v>
      </c>
      <c r="Y182" s="22">
        <v>554941</v>
      </c>
      <c r="Z182" s="22">
        <v>340948</v>
      </c>
      <c r="AA182" s="22">
        <v>631965</v>
      </c>
      <c r="AB182" s="22">
        <v>0</v>
      </c>
      <c r="AC182" s="22">
        <v>0</v>
      </c>
      <c r="AD182" s="22">
        <v>0</v>
      </c>
      <c r="AE182" s="22">
        <v>1890676</v>
      </c>
      <c r="AF182" s="22">
        <v>-55405</v>
      </c>
      <c r="AG182" s="22">
        <v>11198776</v>
      </c>
      <c r="AH182" s="22">
        <v>41913</v>
      </c>
      <c r="AI182" s="22">
        <v>22625</v>
      </c>
      <c r="AJ182" s="22">
        <v>1368267</v>
      </c>
      <c r="AK182" s="22">
        <v>12631581</v>
      </c>
      <c r="AL182" s="22">
        <v>12576176</v>
      </c>
    </row>
    <row r="183" spans="1:3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265314</v>
      </c>
      <c r="F183" s="22">
        <v>339118</v>
      </c>
      <c r="G183" s="22">
        <v>438621</v>
      </c>
      <c r="H183" s="22">
        <v>0</v>
      </c>
      <c r="I183" s="22">
        <v>598560</v>
      </c>
      <c r="J183" s="22">
        <v>0</v>
      </c>
      <c r="K183" s="22">
        <v>138963</v>
      </c>
      <c r="L183" s="22">
        <v>0</v>
      </c>
      <c r="M183" s="22">
        <v>64377</v>
      </c>
      <c r="N183" s="22">
        <v>0</v>
      </c>
      <c r="O183" s="22">
        <v>0</v>
      </c>
      <c r="P183" s="22">
        <v>0</v>
      </c>
      <c r="Q183" s="22">
        <v>0</v>
      </c>
      <c r="R183" s="22">
        <v>5883</v>
      </c>
      <c r="S183" s="22">
        <v>0</v>
      </c>
      <c r="T183" s="22">
        <v>0</v>
      </c>
      <c r="U183" s="22">
        <v>1850836</v>
      </c>
      <c r="V183" s="22">
        <v>354578</v>
      </c>
      <c r="W183" s="22">
        <v>0</v>
      </c>
      <c r="X183" s="22">
        <v>238876</v>
      </c>
      <c r="Y183" s="22">
        <v>37876</v>
      </c>
      <c r="Z183" s="22">
        <v>122234</v>
      </c>
      <c r="AA183" s="22">
        <v>3442320</v>
      </c>
      <c r="AB183" s="22">
        <v>112956</v>
      </c>
      <c r="AC183" s="22">
        <v>0</v>
      </c>
      <c r="AD183" s="22">
        <v>0</v>
      </c>
      <c r="AE183" s="22">
        <v>4308840</v>
      </c>
      <c r="AF183" s="22">
        <v>-2458004</v>
      </c>
      <c r="AG183" s="22">
        <v>16548362</v>
      </c>
      <c r="AH183" s="22">
        <v>28870</v>
      </c>
      <c r="AI183" s="22">
        <v>0</v>
      </c>
      <c r="AJ183" s="22">
        <v>1422392</v>
      </c>
      <c r="AK183" s="22">
        <v>17999624</v>
      </c>
      <c r="AL183" s="22">
        <v>15541620</v>
      </c>
    </row>
    <row r="184" spans="1:3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4137116</v>
      </c>
      <c r="F184" s="22">
        <v>214596</v>
      </c>
      <c r="G184" s="22">
        <v>17524</v>
      </c>
      <c r="H184" s="22">
        <v>0</v>
      </c>
      <c r="I184" s="22">
        <v>237664</v>
      </c>
      <c r="J184" s="22">
        <v>0</v>
      </c>
      <c r="K184" s="22">
        <v>782580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4438806</v>
      </c>
      <c r="S184" s="22">
        <v>0</v>
      </c>
      <c r="T184" s="22">
        <v>0</v>
      </c>
      <c r="U184" s="22">
        <v>9828286</v>
      </c>
      <c r="V184" s="22">
        <v>0</v>
      </c>
      <c r="W184" s="22">
        <v>0</v>
      </c>
      <c r="X184" s="22">
        <v>577010</v>
      </c>
      <c r="Y184" s="22">
        <v>818347</v>
      </c>
      <c r="Z184" s="22">
        <v>3621505</v>
      </c>
      <c r="AA184" s="22">
        <v>1210790</v>
      </c>
      <c r="AB184" s="22">
        <v>0</v>
      </c>
      <c r="AC184" s="22">
        <v>0</v>
      </c>
      <c r="AD184" s="22">
        <v>0</v>
      </c>
      <c r="AE184" s="22">
        <v>6227652</v>
      </c>
      <c r="AF184" s="22">
        <v>3600634</v>
      </c>
      <c r="AG184" s="22">
        <v>43124773</v>
      </c>
      <c r="AH184" s="22">
        <v>24734</v>
      </c>
      <c r="AI184" s="22">
        <v>93761</v>
      </c>
      <c r="AJ184" s="22">
        <v>0</v>
      </c>
      <c r="AK184" s="22">
        <v>43243268</v>
      </c>
      <c r="AL184" s="22">
        <v>46843902</v>
      </c>
    </row>
    <row r="185" spans="1:3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7532951</v>
      </c>
      <c r="F185" s="22">
        <v>55430</v>
      </c>
      <c r="G185" s="22">
        <v>40646</v>
      </c>
      <c r="H185" s="22">
        <v>0</v>
      </c>
      <c r="I185" s="22">
        <v>17178</v>
      </c>
      <c r="J185" s="22">
        <v>0</v>
      </c>
      <c r="K185" s="22">
        <v>1283053</v>
      </c>
      <c r="L185" s="22">
        <v>0</v>
      </c>
      <c r="M185" s="22">
        <v>1034180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9963438</v>
      </c>
      <c r="V185" s="22">
        <v>0</v>
      </c>
      <c r="W185" s="22">
        <v>0</v>
      </c>
      <c r="X185" s="22">
        <v>836562</v>
      </c>
      <c r="Y185" s="22">
        <v>33445</v>
      </c>
      <c r="Z185" s="22">
        <v>12537</v>
      </c>
      <c r="AA185" s="22">
        <v>600869</v>
      </c>
      <c r="AB185" s="22">
        <v>271074</v>
      </c>
      <c r="AC185" s="22">
        <v>0</v>
      </c>
      <c r="AD185" s="22">
        <v>0</v>
      </c>
      <c r="AE185" s="22">
        <v>1754487</v>
      </c>
      <c r="AF185" s="22">
        <v>8208951</v>
      </c>
      <c r="AG185" s="22">
        <v>36267980</v>
      </c>
      <c r="AH185" s="22">
        <v>189588</v>
      </c>
      <c r="AI185" s="22">
        <v>171249</v>
      </c>
      <c r="AJ185" s="22">
        <v>0</v>
      </c>
      <c r="AK185" s="22">
        <v>36628817</v>
      </c>
      <c r="AL185" s="22">
        <v>44837768</v>
      </c>
    </row>
    <row r="186" spans="1:3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3044216</v>
      </c>
      <c r="F186" s="22">
        <v>28785</v>
      </c>
      <c r="G186" s="22">
        <v>6688</v>
      </c>
      <c r="H186" s="22">
        <v>0</v>
      </c>
      <c r="I186" s="22">
        <v>1407526</v>
      </c>
      <c r="J186" s="22">
        <v>0</v>
      </c>
      <c r="K186" s="22">
        <v>118063</v>
      </c>
      <c r="L186" s="22">
        <v>0</v>
      </c>
      <c r="M186" s="22">
        <v>22241</v>
      </c>
      <c r="N186" s="22">
        <v>0</v>
      </c>
      <c r="O186" s="22">
        <v>0</v>
      </c>
      <c r="P186" s="22">
        <v>0</v>
      </c>
      <c r="Q186" s="22">
        <v>0</v>
      </c>
      <c r="R186" s="22">
        <v>29279</v>
      </c>
      <c r="S186" s="22">
        <v>0</v>
      </c>
      <c r="T186" s="22">
        <v>0</v>
      </c>
      <c r="U186" s="22">
        <v>4656798</v>
      </c>
      <c r="V186" s="22">
        <v>0</v>
      </c>
      <c r="W186" s="22">
        <v>0</v>
      </c>
      <c r="X186" s="22">
        <v>124650</v>
      </c>
      <c r="Y186" s="22">
        <v>670</v>
      </c>
      <c r="Z186" s="22">
        <v>1875123</v>
      </c>
      <c r="AA186" s="22">
        <v>360655</v>
      </c>
      <c r="AB186" s="22">
        <v>0</v>
      </c>
      <c r="AC186" s="22">
        <v>0</v>
      </c>
      <c r="AD186" s="22">
        <v>0</v>
      </c>
      <c r="AE186" s="22">
        <v>2361098</v>
      </c>
      <c r="AF186" s="22">
        <v>2295700</v>
      </c>
      <c r="AG186" s="22">
        <v>7105606</v>
      </c>
      <c r="AH186" s="22">
        <v>41569</v>
      </c>
      <c r="AI186" s="22">
        <v>20837</v>
      </c>
      <c r="AJ186" s="22">
        <v>0</v>
      </c>
      <c r="AK186" s="22">
        <v>7168012</v>
      </c>
      <c r="AL186" s="22">
        <v>9463712</v>
      </c>
    </row>
    <row r="187" spans="1:3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9611621</v>
      </c>
      <c r="F187" s="22">
        <v>289007</v>
      </c>
      <c r="G187" s="22">
        <v>397919</v>
      </c>
      <c r="H187" s="22">
        <v>-3987</v>
      </c>
      <c r="I187" s="22">
        <v>661422</v>
      </c>
      <c r="J187" s="22">
        <v>0</v>
      </c>
      <c r="K187" s="22">
        <v>632989</v>
      </c>
      <c r="L187" s="22">
        <v>0</v>
      </c>
      <c r="M187" s="22">
        <v>1196359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12785330</v>
      </c>
      <c r="V187" s="22">
        <v>0</v>
      </c>
      <c r="W187" s="22">
        <v>104618</v>
      </c>
      <c r="X187" s="22">
        <v>3088648</v>
      </c>
      <c r="Y187" s="22">
        <v>0</v>
      </c>
      <c r="Z187" s="22">
        <v>2280101</v>
      </c>
      <c r="AA187" s="22">
        <v>10773023</v>
      </c>
      <c r="AB187" s="22">
        <v>0</v>
      </c>
      <c r="AC187" s="22">
        <v>1339862</v>
      </c>
      <c r="AD187" s="22">
        <v>0</v>
      </c>
      <c r="AE187" s="22">
        <v>17586252</v>
      </c>
      <c r="AF187" s="22">
        <v>-4800922</v>
      </c>
      <c r="AG187" s="22">
        <v>61575204</v>
      </c>
      <c r="AH187" s="22">
        <v>104739</v>
      </c>
      <c r="AI187" s="22">
        <v>64833</v>
      </c>
      <c r="AJ187" s="22">
        <v>189154</v>
      </c>
      <c r="AK187" s="22">
        <v>61933930</v>
      </c>
      <c r="AL187" s="22">
        <v>57133008</v>
      </c>
    </row>
    <row r="188" spans="1:3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2532183</v>
      </c>
      <c r="F188" s="22">
        <v>157877</v>
      </c>
      <c r="G188" s="22">
        <v>80255</v>
      </c>
      <c r="H188" s="22">
        <v>-5000</v>
      </c>
      <c r="I188" s="22">
        <v>1430583</v>
      </c>
      <c r="J188" s="22">
        <v>950941</v>
      </c>
      <c r="K188" s="22">
        <v>1131337</v>
      </c>
      <c r="L188" s="22">
        <v>0</v>
      </c>
      <c r="M188" s="22">
        <v>4714801</v>
      </c>
      <c r="N188" s="22">
        <v>0</v>
      </c>
      <c r="O188" s="22">
        <v>0</v>
      </c>
      <c r="P188" s="22">
        <v>0</v>
      </c>
      <c r="Q188" s="22">
        <v>0</v>
      </c>
      <c r="R188" s="22">
        <v>2143635</v>
      </c>
      <c r="S188" s="22">
        <v>0</v>
      </c>
      <c r="T188" s="22">
        <v>0</v>
      </c>
      <c r="U188" s="22">
        <v>13136612</v>
      </c>
      <c r="V188" s="22">
        <v>0</v>
      </c>
      <c r="W188" s="22">
        <v>232672</v>
      </c>
      <c r="X188" s="22">
        <v>530741</v>
      </c>
      <c r="Y188" s="22">
        <v>16650</v>
      </c>
      <c r="Z188" s="22">
        <v>2392625</v>
      </c>
      <c r="AA188" s="22">
        <v>9692343</v>
      </c>
      <c r="AB188" s="22">
        <v>233228</v>
      </c>
      <c r="AC188" s="22">
        <v>0</v>
      </c>
      <c r="AD188" s="22">
        <v>0</v>
      </c>
      <c r="AE188" s="22">
        <v>13098259</v>
      </c>
      <c r="AF188" s="22">
        <v>38353</v>
      </c>
      <c r="AG188" s="22">
        <v>71548433</v>
      </c>
      <c r="AH188" s="22">
        <v>172407</v>
      </c>
      <c r="AI188" s="22">
        <v>998359</v>
      </c>
      <c r="AJ188" s="22">
        <v>0</v>
      </c>
      <c r="AK188" s="22">
        <v>72719199</v>
      </c>
      <c r="AL188" s="22">
        <v>72757552</v>
      </c>
    </row>
    <row r="189" spans="1:3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1659495</v>
      </c>
      <c r="F189" s="22">
        <v>81289</v>
      </c>
      <c r="G189" s="22">
        <v>111116</v>
      </c>
      <c r="H189" s="22">
        <v>0</v>
      </c>
      <c r="I189" s="22">
        <v>557456</v>
      </c>
      <c r="J189" s="22">
        <v>0</v>
      </c>
      <c r="K189" s="22">
        <v>728332</v>
      </c>
      <c r="L189" s="22">
        <v>0</v>
      </c>
      <c r="M189" s="22">
        <v>226826</v>
      </c>
      <c r="N189" s="22">
        <v>8215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3372729</v>
      </c>
      <c r="V189" s="22">
        <v>0</v>
      </c>
      <c r="W189" s="22">
        <v>0</v>
      </c>
      <c r="X189" s="22">
        <v>252247</v>
      </c>
      <c r="Y189" s="22">
        <v>1446</v>
      </c>
      <c r="Z189" s="22">
        <v>513121</v>
      </c>
      <c r="AA189" s="22">
        <v>1739256</v>
      </c>
      <c r="AB189" s="22">
        <v>0</v>
      </c>
      <c r="AC189" s="22">
        <v>0</v>
      </c>
      <c r="AD189" s="22">
        <v>0</v>
      </c>
      <c r="AE189" s="22">
        <v>2506070</v>
      </c>
      <c r="AF189" s="22">
        <v>866659</v>
      </c>
      <c r="AG189" s="22">
        <v>19086591</v>
      </c>
      <c r="AH189" s="22">
        <v>0</v>
      </c>
      <c r="AI189" s="22">
        <v>10172</v>
      </c>
      <c r="AJ189" s="22">
        <v>0</v>
      </c>
      <c r="AK189" s="22">
        <v>19096763</v>
      </c>
      <c r="AL189" s="22">
        <v>19963422</v>
      </c>
    </row>
    <row r="190" spans="1:3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3263539</v>
      </c>
      <c r="F190" s="22">
        <v>166879</v>
      </c>
      <c r="G190" s="22">
        <v>52100</v>
      </c>
      <c r="H190" s="22">
        <v>0</v>
      </c>
      <c r="I190" s="22">
        <v>60363</v>
      </c>
      <c r="J190" s="22">
        <v>0</v>
      </c>
      <c r="K190" s="22">
        <v>288592</v>
      </c>
      <c r="L190" s="22">
        <v>0</v>
      </c>
      <c r="M190" s="22">
        <v>1062514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4893987</v>
      </c>
      <c r="V190" s="22">
        <v>0</v>
      </c>
      <c r="W190" s="22">
        <v>0</v>
      </c>
      <c r="X190" s="22">
        <v>162793</v>
      </c>
      <c r="Y190" s="22">
        <v>92835</v>
      </c>
      <c r="Z190" s="22">
        <v>377299</v>
      </c>
      <c r="AA190" s="22">
        <v>4554155</v>
      </c>
      <c r="AB190" s="22">
        <v>115693</v>
      </c>
      <c r="AC190" s="22">
        <v>0</v>
      </c>
      <c r="AD190" s="22">
        <v>0</v>
      </c>
      <c r="AE190" s="22">
        <v>5302775</v>
      </c>
      <c r="AF190" s="22">
        <v>-408788</v>
      </c>
      <c r="AG190" s="22">
        <v>25790687</v>
      </c>
      <c r="AH190" s="22">
        <v>160795</v>
      </c>
      <c r="AI190" s="22">
        <v>78337</v>
      </c>
      <c r="AJ190" s="22">
        <v>0</v>
      </c>
      <c r="AK190" s="22">
        <v>26029819</v>
      </c>
      <c r="AL190" s="22">
        <v>25621031</v>
      </c>
    </row>
    <row r="191" spans="1:3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7109663</v>
      </c>
      <c r="F191" s="22">
        <v>122446</v>
      </c>
      <c r="G191" s="22">
        <v>89310</v>
      </c>
      <c r="H191" s="22">
        <v>0</v>
      </c>
      <c r="I191" s="22">
        <v>3344278</v>
      </c>
      <c r="J191" s="22">
        <v>67500</v>
      </c>
      <c r="K191" s="22">
        <v>1970030</v>
      </c>
      <c r="L191" s="22">
        <v>0</v>
      </c>
      <c r="M191" s="22">
        <v>6685866</v>
      </c>
      <c r="N191" s="22">
        <v>4181</v>
      </c>
      <c r="O191" s="22">
        <v>0</v>
      </c>
      <c r="P191" s="22">
        <v>0</v>
      </c>
      <c r="Q191" s="22">
        <v>0</v>
      </c>
      <c r="R191" s="22">
        <v>746</v>
      </c>
      <c r="S191" s="22">
        <v>0</v>
      </c>
      <c r="T191" s="22">
        <v>14000000</v>
      </c>
      <c r="U191" s="22">
        <v>33394020</v>
      </c>
      <c r="V191" s="22">
        <v>0</v>
      </c>
      <c r="W191" s="22">
        <v>790197</v>
      </c>
      <c r="X191" s="22">
        <v>1552314</v>
      </c>
      <c r="Y191" s="22">
        <v>16843</v>
      </c>
      <c r="Z191" s="22">
        <v>2119362</v>
      </c>
      <c r="AA191" s="22">
        <v>2750000</v>
      </c>
      <c r="AB191" s="22">
        <v>498252</v>
      </c>
      <c r="AC191" s="22">
        <v>0</v>
      </c>
      <c r="AD191" s="22">
        <v>0</v>
      </c>
      <c r="AE191" s="22">
        <v>7726968</v>
      </c>
      <c r="AF191" s="22">
        <v>25667052</v>
      </c>
      <c r="AG191" s="22">
        <v>84528983</v>
      </c>
      <c r="AH191" s="22">
        <v>0</v>
      </c>
      <c r="AI191" s="22">
        <v>254534</v>
      </c>
      <c r="AJ191" s="22">
        <v>0</v>
      </c>
      <c r="AK191" s="22">
        <v>84783517</v>
      </c>
      <c r="AL191" s="22">
        <v>110450569</v>
      </c>
    </row>
    <row r="192" spans="1:3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4158199</v>
      </c>
      <c r="F192" s="22">
        <v>145333</v>
      </c>
      <c r="G192" s="22">
        <v>71198</v>
      </c>
      <c r="H192" s="22">
        <v>0</v>
      </c>
      <c r="I192" s="22">
        <v>223059</v>
      </c>
      <c r="J192" s="22">
        <v>0</v>
      </c>
      <c r="K192" s="22">
        <v>983432</v>
      </c>
      <c r="L192" s="22">
        <v>0</v>
      </c>
      <c r="M192" s="22">
        <v>0</v>
      </c>
      <c r="N192" s="22">
        <v>0</v>
      </c>
      <c r="O192" s="22">
        <v>0</v>
      </c>
      <c r="P192" s="22">
        <v>182</v>
      </c>
      <c r="Q192" s="22">
        <v>0</v>
      </c>
      <c r="R192" s="22">
        <v>735408</v>
      </c>
      <c r="S192" s="22">
        <v>0</v>
      </c>
      <c r="T192" s="22">
        <v>0</v>
      </c>
      <c r="U192" s="22">
        <v>6316811</v>
      </c>
      <c r="V192" s="22">
        <v>0</v>
      </c>
      <c r="W192" s="22">
        <v>0</v>
      </c>
      <c r="X192" s="22">
        <v>2701570</v>
      </c>
      <c r="Y192" s="22">
        <v>0</v>
      </c>
      <c r="Z192" s="22">
        <v>633140</v>
      </c>
      <c r="AA192" s="22">
        <v>650743</v>
      </c>
      <c r="AB192" s="22">
        <v>19605</v>
      </c>
      <c r="AC192" s="22">
        <v>18737</v>
      </c>
      <c r="AD192" s="22">
        <v>0</v>
      </c>
      <c r="AE192" s="22">
        <v>4023795</v>
      </c>
      <c r="AF192" s="22">
        <v>2293016</v>
      </c>
      <c r="AG192" s="22">
        <v>34904024</v>
      </c>
      <c r="AH192" s="22">
        <v>0</v>
      </c>
      <c r="AI192" s="22">
        <v>0</v>
      </c>
      <c r="AJ192" s="22">
        <v>0</v>
      </c>
      <c r="AK192" s="22">
        <v>34904024</v>
      </c>
      <c r="AL192" s="22">
        <v>37197040</v>
      </c>
    </row>
    <row r="193" spans="1:3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8915914</v>
      </c>
      <c r="F193" s="22">
        <v>215712</v>
      </c>
      <c r="G193" s="22">
        <v>291916</v>
      </c>
      <c r="H193" s="22">
        <v>-288257</v>
      </c>
      <c r="I193" s="22">
        <v>882739</v>
      </c>
      <c r="J193" s="22">
        <v>0</v>
      </c>
      <c r="K193" s="22">
        <v>2765188</v>
      </c>
      <c r="L193" s="22">
        <v>0</v>
      </c>
      <c r="M193" s="22">
        <v>519888</v>
      </c>
      <c r="N193" s="22">
        <v>0</v>
      </c>
      <c r="O193" s="22">
        <v>0</v>
      </c>
      <c r="P193" s="22">
        <v>0</v>
      </c>
      <c r="Q193" s="22">
        <v>0</v>
      </c>
      <c r="R193" s="22">
        <v>3552348</v>
      </c>
      <c r="S193" s="22">
        <v>0</v>
      </c>
      <c r="T193" s="22">
        <v>0</v>
      </c>
      <c r="U193" s="22">
        <v>16855448</v>
      </c>
      <c r="V193" s="22">
        <v>0</v>
      </c>
      <c r="W193" s="22">
        <v>852930</v>
      </c>
      <c r="X193" s="22">
        <v>4095218</v>
      </c>
      <c r="Y193" s="22">
        <v>99403</v>
      </c>
      <c r="Z193" s="22">
        <v>3051761</v>
      </c>
      <c r="AA193" s="22">
        <v>8189934</v>
      </c>
      <c r="AB193" s="22">
        <v>0</v>
      </c>
      <c r="AC193" s="22">
        <v>0</v>
      </c>
      <c r="AD193" s="22">
        <v>0</v>
      </c>
      <c r="AE193" s="22">
        <v>16289246</v>
      </c>
      <c r="AF193" s="22">
        <v>566202</v>
      </c>
      <c r="AG193" s="22">
        <v>60079323</v>
      </c>
      <c r="AH193" s="22">
        <v>492087</v>
      </c>
      <c r="AI193" s="22">
        <v>31691</v>
      </c>
      <c r="AJ193" s="22">
        <v>0</v>
      </c>
      <c r="AK193" s="22">
        <v>60603101</v>
      </c>
      <c r="AL193" s="22">
        <v>61169303</v>
      </c>
    </row>
    <row r="194" spans="1:3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47627459</v>
      </c>
      <c r="F194" s="22">
        <v>424765</v>
      </c>
      <c r="G194" s="22">
        <v>277609</v>
      </c>
      <c r="H194" s="22">
        <v>0</v>
      </c>
      <c r="I194" s="22">
        <v>6238492</v>
      </c>
      <c r="J194" s="22">
        <v>1399760</v>
      </c>
      <c r="K194" s="22">
        <v>4148173</v>
      </c>
      <c r="L194" s="22">
        <v>0</v>
      </c>
      <c r="M194" s="22">
        <v>1281183</v>
      </c>
      <c r="N194" s="22">
        <v>15704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61413145</v>
      </c>
      <c r="V194" s="22">
        <v>0</v>
      </c>
      <c r="W194" s="22">
        <v>0</v>
      </c>
      <c r="X194" s="22">
        <v>6304876</v>
      </c>
      <c r="Y194" s="22">
        <v>332499</v>
      </c>
      <c r="Z194" s="22">
        <v>16681137</v>
      </c>
      <c r="AA194" s="22">
        <v>11318758</v>
      </c>
      <c r="AB194" s="22">
        <v>0</v>
      </c>
      <c r="AC194" s="22">
        <v>0</v>
      </c>
      <c r="AD194" s="22">
        <v>0</v>
      </c>
      <c r="AE194" s="22">
        <v>34637270</v>
      </c>
      <c r="AF194" s="22">
        <v>26775875</v>
      </c>
      <c r="AG194" s="22">
        <v>148973962</v>
      </c>
      <c r="AH194" s="22">
        <v>829759</v>
      </c>
      <c r="AI194" s="22">
        <v>195288</v>
      </c>
      <c r="AJ194" s="22">
        <v>0</v>
      </c>
      <c r="AK194" s="22">
        <v>149999009</v>
      </c>
      <c r="AL194" s="22">
        <v>176774884</v>
      </c>
    </row>
    <row r="195" spans="1:3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1110068</v>
      </c>
      <c r="F195" s="22">
        <v>36349</v>
      </c>
      <c r="G195" s="22">
        <v>0</v>
      </c>
      <c r="H195" s="22">
        <v>0</v>
      </c>
      <c r="I195" s="22">
        <v>252670</v>
      </c>
      <c r="J195" s="22">
        <v>0</v>
      </c>
      <c r="K195" s="22">
        <v>100881</v>
      </c>
      <c r="L195" s="22">
        <v>0</v>
      </c>
      <c r="M195" s="22">
        <v>201888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1701856</v>
      </c>
      <c r="V195" s="22">
        <v>0</v>
      </c>
      <c r="W195" s="22">
        <v>0</v>
      </c>
      <c r="X195" s="22">
        <v>94266</v>
      </c>
      <c r="Y195" s="22">
        <v>25237</v>
      </c>
      <c r="Z195" s="22">
        <v>808569</v>
      </c>
      <c r="AA195" s="22">
        <v>1906729</v>
      </c>
      <c r="AB195" s="22">
        <v>0</v>
      </c>
      <c r="AC195" s="22">
        <v>0</v>
      </c>
      <c r="AD195" s="22">
        <v>0</v>
      </c>
      <c r="AE195" s="22">
        <v>2834801</v>
      </c>
      <c r="AF195" s="22">
        <v>-1132945</v>
      </c>
      <c r="AG195" s="22">
        <v>9136545</v>
      </c>
      <c r="AH195" s="22">
        <v>0</v>
      </c>
      <c r="AI195" s="22">
        <v>0</v>
      </c>
      <c r="AJ195" s="22">
        <v>0</v>
      </c>
      <c r="AK195" s="22">
        <v>9136545</v>
      </c>
      <c r="AL195" s="22">
        <v>8003600</v>
      </c>
    </row>
    <row r="196" spans="1:3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1533829</v>
      </c>
      <c r="F196" s="22">
        <v>149242</v>
      </c>
      <c r="G196" s="22">
        <v>100689</v>
      </c>
      <c r="H196" s="22">
        <v>0</v>
      </c>
      <c r="I196" s="22">
        <v>0</v>
      </c>
      <c r="J196" s="22">
        <v>0</v>
      </c>
      <c r="K196" s="22">
        <v>326762</v>
      </c>
      <c r="L196" s="22">
        <v>0</v>
      </c>
      <c r="M196" s="22">
        <v>0</v>
      </c>
      <c r="N196" s="22">
        <v>11943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2122465</v>
      </c>
      <c r="V196" s="22">
        <v>0</v>
      </c>
      <c r="W196" s="22">
        <v>0</v>
      </c>
      <c r="X196" s="22">
        <v>101544</v>
      </c>
      <c r="Y196" s="22">
        <v>17942</v>
      </c>
      <c r="Z196" s="22">
        <v>178612</v>
      </c>
      <c r="AA196" s="22">
        <v>0</v>
      </c>
      <c r="AB196" s="22">
        <v>0</v>
      </c>
      <c r="AC196" s="22">
        <v>0</v>
      </c>
      <c r="AD196" s="22">
        <v>0</v>
      </c>
      <c r="AE196" s="22">
        <v>298098</v>
      </c>
      <c r="AF196" s="22">
        <v>1824367</v>
      </c>
      <c r="AG196" s="22">
        <v>7033782</v>
      </c>
      <c r="AH196" s="22">
        <v>0</v>
      </c>
      <c r="AI196" s="22">
        <v>58388</v>
      </c>
      <c r="AJ196" s="22">
        <v>0</v>
      </c>
      <c r="AK196" s="22">
        <v>7092170</v>
      </c>
      <c r="AL196" s="22">
        <v>8916537</v>
      </c>
    </row>
    <row r="197" spans="1:3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2277829</v>
      </c>
      <c r="F197" s="22">
        <v>126895</v>
      </c>
      <c r="G197" s="22">
        <v>62797</v>
      </c>
      <c r="H197" s="22">
        <v>0</v>
      </c>
      <c r="I197" s="22">
        <v>838631</v>
      </c>
      <c r="J197" s="22">
        <v>0</v>
      </c>
      <c r="K197" s="22">
        <v>87795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3393947</v>
      </c>
      <c r="V197" s="22">
        <v>0</v>
      </c>
      <c r="W197" s="22">
        <v>55829</v>
      </c>
      <c r="X197" s="22">
        <v>117029</v>
      </c>
      <c r="Y197" s="22">
        <v>0</v>
      </c>
      <c r="Z197" s="22">
        <v>1304958</v>
      </c>
      <c r="AA197" s="22">
        <v>2578405</v>
      </c>
      <c r="AB197" s="22">
        <v>11308</v>
      </c>
      <c r="AC197" s="22">
        <v>0</v>
      </c>
      <c r="AD197" s="22">
        <v>0</v>
      </c>
      <c r="AE197" s="22">
        <v>4067529</v>
      </c>
      <c r="AF197" s="22">
        <v>-673582</v>
      </c>
      <c r="AG197" s="22">
        <v>11413987</v>
      </c>
      <c r="AH197" s="22">
        <v>36968</v>
      </c>
      <c r="AI197" s="22">
        <v>3005</v>
      </c>
      <c r="AJ197" s="22">
        <v>40000</v>
      </c>
      <c r="AK197" s="22">
        <v>11493960</v>
      </c>
      <c r="AL197" s="22">
        <v>10820378</v>
      </c>
    </row>
    <row r="198" spans="1:3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400801</v>
      </c>
      <c r="F198" s="22">
        <v>22557</v>
      </c>
      <c r="G198" s="22">
        <v>25082</v>
      </c>
      <c r="H198" s="22">
        <v>-3856</v>
      </c>
      <c r="I198" s="22">
        <v>394927</v>
      </c>
      <c r="J198" s="22">
        <v>0</v>
      </c>
      <c r="K198" s="22">
        <v>23730</v>
      </c>
      <c r="L198" s="22">
        <v>0</v>
      </c>
      <c r="M198" s="22">
        <v>20400</v>
      </c>
      <c r="N198" s="22">
        <v>0</v>
      </c>
      <c r="O198" s="22">
        <v>0</v>
      </c>
      <c r="P198" s="22">
        <v>0</v>
      </c>
      <c r="Q198" s="22">
        <v>0</v>
      </c>
      <c r="R198" s="22">
        <v>20000</v>
      </c>
      <c r="S198" s="22">
        <v>10562</v>
      </c>
      <c r="T198" s="22">
        <v>0</v>
      </c>
      <c r="U198" s="22">
        <v>914203</v>
      </c>
      <c r="V198" s="22">
        <v>0</v>
      </c>
      <c r="W198" s="22">
        <v>0</v>
      </c>
      <c r="X198" s="22">
        <v>34437</v>
      </c>
      <c r="Y198" s="22">
        <v>0</v>
      </c>
      <c r="Z198" s="22">
        <v>657440</v>
      </c>
      <c r="AA198" s="22">
        <v>127500</v>
      </c>
      <c r="AB198" s="22">
        <v>0</v>
      </c>
      <c r="AC198" s="22">
        <v>0</v>
      </c>
      <c r="AD198" s="22">
        <v>0</v>
      </c>
      <c r="AE198" s="22">
        <v>819377</v>
      </c>
      <c r="AF198" s="22">
        <v>94826</v>
      </c>
      <c r="AG198" s="22">
        <v>4531400</v>
      </c>
      <c r="AH198" s="22">
        <v>0</v>
      </c>
      <c r="AI198" s="22">
        <v>875</v>
      </c>
      <c r="AJ198" s="22">
        <v>0</v>
      </c>
      <c r="AK198" s="22">
        <v>4532275</v>
      </c>
      <c r="AL198" s="22">
        <v>4627101</v>
      </c>
    </row>
    <row r="199" spans="1:3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433530</v>
      </c>
      <c r="F199" s="22">
        <v>35741</v>
      </c>
      <c r="G199" s="22">
        <v>17290</v>
      </c>
      <c r="H199" s="22">
        <v>-4944</v>
      </c>
      <c r="I199" s="22">
        <v>116457</v>
      </c>
      <c r="J199" s="22">
        <v>0</v>
      </c>
      <c r="K199" s="22">
        <v>18908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896</v>
      </c>
      <c r="U199" s="22">
        <v>617878</v>
      </c>
      <c r="V199" s="22">
        <v>0</v>
      </c>
      <c r="W199" s="22">
        <v>0</v>
      </c>
      <c r="X199" s="22">
        <v>26108</v>
      </c>
      <c r="Y199" s="22">
        <v>450</v>
      </c>
      <c r="Z199" s="22">
        <v>4359</v>
      </c>
      <c r="AA199" s="22">
        <v>0</v>
      </c>
      <c r="AB199" s="22">
        <v>0</v>
      </c>
      <c r="AC199" s="22">
        <v>0</v>
      </c>
      <c r="AD199" s="22">
        <v>0</v>
      </c>
      <c r="AE199" s="22">
        <v>30917</v>
      </c>
      <c r="AF199" s="22">
        <v>586961</v>
      </c>
      <c r="AG199" s="22">
        <v>2951439</v>
      </c>
      <c r="AH199" s="22">
        <v>0</v>
      </c>
      <c r="AI199" s="22">
        <v>0</v>
      </c>
      <c r="AJ199" s="22">
        <v>0</v>
      </c>
      <c r="AK199" s="22">
        <v>2951439</v>
      </c>
      <c r="AL199" s="22">
        <v>3538400</v>
      </c>
    </row>
    <row r="200" spans="1:3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2124389</v>
      </c>
      <c r="F200" s="22">
        <v>38758</v>
      </c>
      <c r="G200" s="22">
        <v>13391</v>
      </c>
      <c r="H200" s="22">
        <v>0</v>
      </c>
      <c r="I200" s="22">
        <v>124814</v>
      </c>
      <c r="J200" s="22">
        <v>0</v>
      </c>
      <c r="K200" s="22">
        <v>81518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2382870</v>
      </c>
      <c r="V200" s="22">
        <v>0</v>
      </c>
      <c r="W200" s="22">
        <v>0</v>
      </c>
      <c r="X200" s="22">
        <v>80852</v>
      </c>
      <c r="Y200" s="22">
        <v>33112</v>
      </c>
      <c r="Z200" s="22">
        <v>121690</v>
      </c>
      <c r="AA200" s="22">
        <v>286283</v>
      </c>
      <c r="AB200" s="22">
        <v>0</v>
      </c>
      <c r="AC200" s="22">
        <v>0</v>
      </c>
      <c r="AD200" s="22">
        <v>0</v>
      </c>
      <c r="AE200" s="22">
        <v>521937</v>
      </c>
      <c r="AF200" s="22">
        <v>1860933</v>
      </c>
      <c r="AG200" s="22">
        <v>9236546</v>
      </c>
      <c r="AH200" s="22">
        <v>29713</v>
      </c>
      <c r="AI200" s="22">
        <v>0</v>
      </c>
      <c r="AJ200" s="22">
        <v>0</v>
      </c>
      <c r="AK200" s="22">
        <v>9266259</v>
      </c>
      <c r="AL200" s="22">
        <v>11127192</v>
      </c>
    </row>
    <row r="201" spans="1:3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503960</v>
      </c>
      <c r="F201" s="22">
        <v>34853</v>
      </c>
      <c r="G201" s="22">
        <v>12431</v>
      </c>
      <c r="H201" s="22">
        <v>0</v>
      </c>
      <c r="I201" s="22">
        <v>553310</v>
      </c>
      <c r="J201" s="22">
        <v>0</v>
      </c>
      <c r="K201" s="22">
        <v>75437</v>
      </c>
      <c r="L201" s="22">
        <v>0</v>
      </c>
      <c r="M201" s="22">
        <v>728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1180719</v>
      </c>
      <c r="V201" s="22">
        <v>0</v>
      </c>
      <c r="W201" s="22">
        <v>0</v>
      </c>
      <c r="X201" s="22">
        <v>2492</v>
      </c>
      <c r="Y201" s="22">
        <v>17745</v>
      </c>
      <c r="Z201" s="22">
        <v>823900</v>
      </c>
      <c r="AA201" s="22">
        <v>68616</v>
      </c>
      <c r="AB201" s="22">
        <v>0</v>
      </c>
      <c r="AC201" s="22">
        <v>0</v>
      </c>
      <c r="AD201" s="22">
        <v>0</v>
      </c>
      <c r="AE201" s="22">
        <v>912753</v>
      </c>
      <c r="AF201" s="22">
        <v>267966</v>
      </c>
      <c r="AG201" s="22">
        <v>2612783</v>
      </c>
      <c r="AH201" s="22">
        <v>0</v>
      </c>
      <c r="AI201" s="22">
        <v>17226</v>
      </c>
      <c r="AJ201" s="22">
        <v>0</v>
      </c>
      <c r="AK201" s="22">
        <v>2630009</v>
      </c>
      <c r="AL201" s="22">
        <v>2897975</v>
      </c>
    </row>
    <row r="202" spans="1:3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1428244</v>
      </c>
      <c r="F202" s="22">
        <v>26096</v>
      </c>
      <c r="G202" s="22">
        <v>1350</v>
      </c>
      <c r="H202" s="22">
        <v>0</v>
      </c>
      <c r="I202" s="22">
        <v>118556</v>
      </c>
      <c r="J202" s="22">
        <v>0</v>
      </c>
      <c r="K202" s="22">
        <v>46470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183141</v>
      </c>
      <c r="R202" s="22">
        <v>1011</v>
      </c>
      <c r="S202" s="22">
        <v>0</v>
      </c>
      <c r="T202" s="22">
        <v>0</v>
      </c>
      <c r="U202" s="22">
        <v>1804868</v>
      </c>
      <c r="V202" s="22">
        <v>0</v>
      </c>
      <c r="W202" s="22">
        <v>0</v>
      </c>
      <c r="X202" s="22">
        <v>58305</v>
      </c>
      <c r="Y202" s="22">
        <v>0</v>
      </c>
      <c r="Z202" s="22">
        <v>576294</v>
      </c>
      <c r="AA202" s="22">
        <v>136297</v>
      </c>
      <c r="AB202" s="22">
        <v>2173</v>
      </c>
      <c r="AC202" s="22">
        <v>0</v>
      </c>
      <c r="AD202" s="22">
        <v>0</v>
      </c>
      <c r="AE202" s="22">
        <v>773069</v>
      </c>
      <c r="AF202" s="22">
        <v>1031799</v>
      </c>
      <c r="AG202" s="22">
        <v>4881967</v>
      </c>
      <c r="AH202" s="22">
        <v>0</v>
      </c>
      <c r="AI202" s="22">
        <v>0</v>
      </c>
      <c r="AJ202" s="22">
        <v>187001</v>
      </c>
      <c r="AK202" s="22">
        <v>5068968</v>
      </c>
      <c r="AL202" s="22">
        <v>6100767</v>
      </c>
    </row>
    <row r="203" spans="1:3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342525</v>
      </c>
      <c r="F203" s="22">
        <v>167101</v>
      </c>
      <c r="G203" s="22">
        <v>27034</v>
      </c>
      <c r="H203" s="22">
        <v>0</v>
      </c>
      <c r="I203" s="22">
        <v>118720</v>
      </c>
      <c r="J203" s="22">
        <v>0</v>
      </c>
      <c r="K203" s="22">
        <v>102763</v>
      </c>
      <c r="L203" s="22">
        <v>0</v>
      </c>
      <c r="M203" s="22">
        <v>5787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56711</v>
      </c>
      <c r="T203" s="22">
        <v>0</v>
      </c>
      <c r="U203" s="22">
        <v>820641</v>
      </c>
      <c r="V203" s="22">
        <v>0</v>
      </c>
      <c r="W203" s="22">
        <v>0</v>
      </c>
      <c r="X203" s="22">
        <v>88914</v>
      </c>
      <c r="Y203" s="22">
        <v>0</v>
      </c>
      <c r="Z203" s="22">
        <v>179952</v>
      </c>
      <c r="AA203" s="22">
        <v>1216644</v>
      </c>
      <c r="AB203" s="22">
        <v>0</v>
      </c>
      <c r="AC203" s="22">
        <v>0</v>
      </c>
      <c r="AD203" s="22">
        <v>0</v>
      </c>
      <c r="AE203" s="22">
        <v>1485510</v>
      </c>
      <c r="AF203" s="22">
        <v>-664869</v>
      </c>
      <c r="AG203" s="22">
        <v>10792264</v>
      </c>
      <c r="AH203" s="22">
        <v>0</v>
      </c>
      <c r="AI203" s="22">
        <v>0</v>
      </c>
      <c r="AJ203" s="22">
        <v>0</v>
      </c>
      <c r="AK203" s="22">
        <v>10792264</v>
      </c>
      <c r="AL203" s="22">
        <v>10127395</v>
      </c>
    </row>
    <row r="204" spans="1:3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590228</v>
      </c>
      <c r="F204" s="22">
        <v>143513</v>
      </c>
      <c r="G204" s="22">
        <v>70004</v>
      </c>
      <c r="H204" s="22">
        <v>-9334</v>
      </c>
      <c r="I204" s="22">
        <v>32725</v>
      </c>
      <c r="J204" s="22">
        <v>0</v>
      </c>
      <c r="K204" s="22">
        <v>537347</v>
      </c>
      <c r="L204" s="22">
        <v>0</v>
      </c>
      <c r="M204" s="22">
        <v>34154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1398637</v>
      </c>
      <c r="V204" s="22">
        <v>0</v>
      </c>
      <c r="W204" s="22">
        <v>0</v>
      </c>
      <c r="X204" s="22">
        <v>135140</v>
      </c>
      <c r="Y204" s="22">
        <v>12818</v>
      </c>
      <c r="Z204" s="22">
        <v>850885</v>
      </c>
      <c r="AA204" s="22">
        <v>0</v>
      </c>
      <c r="AB204" s="22">
        <v>0</v>
      </c>
      <c r="AC204" s="22">
        <v>0</v>
      </c>
      <c r="AD204" s="22">
        <v>0</v>
      </c>
      <c r="AE204" s="22">
        <v>998843</v>
      </c>
      <c r="AF204" s="22">
        <v>399794</v>
      </c>
      <c r="AG204" s="22">
        <v>3011361</v>
      </c>
      <c r="AH204" s="22">
        <v>0</v>
      </c>
      <c r="AI204" s="22">
        <v>8530</v>
      </c>
      <c r="AJ204" s="22">
        <v>0</v>
      </c>
      <c r="AK204" s="22">
        <v>3019891</v>
      </c>
      <c r="AL204" s="22">
        <v>3419685</v>
      </c>
    </row>
    <row r="205" spans="1:3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817742</v>
      </c>
      <c r="F205" s="22">
        <v>10165</v>
      </c>
      <c r="G205" s="22">
        <v>0</v>
      </c>
      <c r="H205" s="22">
        <v>0</v>
      </c>
      <c r="I205" s="22">
        <v>227657</v>
      </c>
      <c r="J205" s="22">
        <v>0</v>
      </c>
      <c r="K205" s="22">
        <v>41061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1096625</v>
      </c>
      <c r="V205" s="22">
        <v>0</v>
      </c>
      <c r="W205" s="22">
        <v>0</v>
      </c>
      <c r="X205" s="22">
        <v>43027</v>
      </c>
      <c r="Y205" s="22">
        <v>5395</v>
      </c>
      <c r="Z205" s="22">
        <v>538493</v>
      </c>
      <c r="AA205" s="22">
        <v>0</v>
      </c>
      <c r="AB205" s="22">
        <v>0</v>
      </c>
      <c r="AC205" s="22">
        <v>0</v>
      </c>
      <c r="AD205" s="22">
        <v>0</v>
      </c>
      <c r="AE205" s="22">
        <v>586915</v>
      </c>
      <c r="AF205" s="22">
        <v>509710</v>
      </c>
      <c r="AG205" s="22">
        <v>5018159</v>
      </c>
      <c r="AH205" s="22">
        <v>0</v>
      </c>
      <c r="AI205" s="22">
        <v>0</v>
      </c>
      <c r="AJ205" s="22">
        <v>0</v>
      </c>
      <c r="AK205" s="22">
        <v>5018159</v>
      </c>
      <c r="AL205" s="22">
        <v>5527869</v>
      </c>
    </row>
    <row r="206" spans="1:3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3437194</v>
      </c>
      <c r="F206" s="22">
        <v>77871</v>
      </c>
      <c r="G206" s="22">
        <v>40753</v>
      </c>
      <c r="H206" s="22">
        <v>0</v>
      </c>
      <c r="I206" s="22">
        <v>218584</v>
      </c>
      <c r="J206" s="22">
        <v>0</v>
      </c>
      <c r="K206" s="22">
        <v>474644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32792</v>
      </c>
      <c r="S206" s="22">
        <v>0</v>
      </c>
      <c r="T206" s="22">
        <v>0</v>
      </c>
      <c r="U206" s="22">
        <v>4281838</v>
      </c>
      <c r="V206" s="22">
        <v>0</v>
      </c>
      <c r="W206" s="22">
        <v>0</v>
      </c>
      <c r="X206" s="22">
        <v>177202</v>
      </c>
      <c r="Y206" s="22">
        <v>0</v>
      </c>
      <c r="Z206" s="22">
        <v>68274</v>
      </c>
      <c r="AA206" s="22">
        <v>3707012</v>
      </c>
      <c r="AB206" s="22">
        <v>0</v>
      </c>
      <c r="AC206" s="22">
        <v>0</v>
      </c>
      <c r="AD206" s="22">
        <v>0</v>
      </c>
      <c r="AE206" s="22">
        <v>3952488</v>
      </c>
      <c r="AF206" s="22">
        <v>329350</v>
      </c>
      <c r="AG206" s="22">
        <v>15065916</v>
      </c>
      <c r="AH206" s="22">
        <v>19475</v>
      </c>
      <c r="AI206" s="22">
        <v>36608</v>
      </c>
      <c r="AJ206" s="22">
        <v>0</v>
      </c>
      <c r="AK206" s="22">
        <v>15121999</v>
      </c>
      <c r="AL206" s="22">
        <v>15451349</v>
      </c>
    </row>
    <row r="207" spans="1:3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2361810</v>
      </c>
      <c r="F207" s="22">
        <v>66898</v>
      </c>
      <c r="G207" s="22">
        <v>20144</v>
      </c>
      <c r="H207" s="22">
        <v>0</v>
      </c>
      <c r="I207" s="22">
        <v>318666</v>
      </c>
      <c r="J207" s="22">
        <v>0</v>
      </c>
      <c r="K207" s="22">
        <v>27292</v>
      </c>
      <c r="L207" s="22">
        <v>0</v>
      </c>
      <c r="M207" s="22">
        <v>114934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2909744</v>
      </c>
      <c r="V207" s="22">
        <v>0</v>
      </c>
      <c r="W207" s="22">
        <v>0</v>
      </c>
      <c r="X207" s="22">
        <v>114603</v>
      </c>
      <c r="Y207" s="22">
        <v>8892</v>
      </c>
      <c r="Z207" s="22">
        <v>667680</v>
      </c>
      <c r="AA207" s="22">
        <v>0</v>
      </c>
      <c r="AB207" s="22">
        <v>0</v>
      </c>
      <c r="AC207" s="22">
        <v>0</v>
      </c>
      <c r="AD207" s="22">
        <v>0</v>
      </c>
      <c r="AE207" s="22">
        <v>791175</v>
      </c>
      <c r="AF207" s="22">
        <v>2118569</v>
      </c>
      <c r="AG207" s="22">
        <v>7835201</v>
      </c>
      <c r="AH207" s="22">
        <v>0</v>
      </c>
      <c r="AI207" s="22">
        <v>0</v>
      </c>
      <c r="AJ207" s="22">
        <v>0</v>
      </c>
      <c r="AK207" s="22">
        <v>7835201</v>
      </c>
      <c r="AL207" s="22">
        <v>9953770</v>
      </c>
    </row>
    <row r="208" spans="1:3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63896</v>
      </c>
      <c r="F208" s="22">
        <v>7707</v>
      </c>
      <c r="G208" s="22">
        <v>1967</v>
      </c>
      <c r="H208" s="22">
        <v>0</v>
      </c>
      <c r="I208" s="22">
        <v>0</v>
      </c>
      <c r="J208" s="22">
        <v>0</v>
      </c>
      <c r="K208" s="22">
        <v>67229</v>
      </c>
      <c r="L208" s="22">
        <v>0</v>
      </c>
      <c r="M208" s="22">
        <v>24057</v>
      </c>
      <c r="N208" s="22">
        <v>0</v>
      </c>
      <c r="O208" s="22">
        <v>0</v>
      </c>
      <c r="P208" s="22">
        <v>0</v>
      </c>
      <c r="Q208" s="22">
        <v>0</v>
      </c>
      <c r="R208" s="22">
        <v>87238</v>
      </c>
      <c r="S208" s="22">
        <v>0</v>
      </c>
      <c r="T208" s="22">
        <v>6704</v>
      </c>
      <c r="U208" s="22">
        <v>258798</v>
      </c>
      <c r="V208" s="22">
        <v>0</v>
      </c>
      <c r="W208" s="22">
        <v>0</v>
      </c>
      <c r="X208" s="22">
        <v>70150</v>
      </c>
      <c r="Y208" s="22">
        <v>5433</v>
      </c>
      <c r="Z208" s="22">
        <v>91985</v>
      </c>
      <c r="AA208" s="22">
        <v>204043</v>
      </c>
      <c r="AB208" s="22">
        <v>0</v>
      </c>
      <c r="AC208" s="22">
        <v>0</v>
      </c>
      <c r="AD208" s="22">
        <v>9750</v>
      </c>
      <c r="AE208" s="22">
        <v>381361</v>
      </c>
      <c r="AF208" s="22">
        <v>-122563</v>
      </c>
      <c r="AG208" s="22">
        <v>5659577</v>
      </c>
      <c r="AH208" s="22">
        <v>0</v>
      </c>
      <c r="AI208" s="22">
        <v>21000</v>
      </c>
      <c r="AJ208" s="22">
        <v>20029</v>
      </c>
      <c r="AK208" s="22">
        <v>5700606</v>
      </c>
      <c r="AL208" s="22">
        <v>5578043</v>
      </c>
    </row>
    <row r="209" spans="1:3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290605</v>
      </c>
      <c r="F209" s="22">
        <v>38041</v>
      </c>
      <c r="G209" s="22">
        <v>0</v>
      </c>
      <c r="H209" s="22">
        <v>0</v>
      </c>
      <c r="I209" s="22">
        <v>1228059</v>
      </c>
      <c r="J209" s="22">
        <v>0</v>
      </c>
      <c r="K209" s="22">
        <v>10023</v>
      </c>
      <c r="L209" s="22">
        <v>0</v>
      </c>
      <c r="M209" s="22">
        <v>11061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1577789</v>
      </c>
      <c r="V209" s="22">
        <v>0</v>
      </c>
      <c r="W209" s="22">
        <v>0</v>
      </c>
      <c r="X209" s="22">
        <v>25638</v>
      </c>
      <c r="Y209" s="22">
        <v>12156</v>
      </c>
      <c r="Z209" s="22">
        <v>1457925</v>
      </c>
      <c r="AA209" s="22">
        <v>0</v>
      </c>
      <c r="AB209" s="22">
        <v>0</v>
      </c>
      <c r="AC209" s="22">
        <v>0</v>
      </c>
      <c r="AD209" s="22">
        <v>0</v>
      </c>
      <c r="AE209" s="22">
        <v>1495719</v>
      </c>
      <c r="AF209" s="22">
        <v>82070</v>
      </c>
      <c r="AG209" s="22">
        <v>3561949</v>
      </c>
      <c r="AH209" s="22">
        <v>0</v>
      </c>
      <c r="AI209" s="22">
        <v>0</v>
      </c>
      <c r="AJ209" s="22">
        <v>0</v>
      </c>
      <c r="AK209" s="22">
        <v>3561949</v>
      </c>
      <c r="AL209" s="22">
        <v>3644019</v>
      </c>
    </row>
    <row r="210" spans="1:3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884555</v>
      </c>
      <c r="F210" s="22">
        <v>63540</v>
      </c>
      <c r="G210" s="22">
        <v>58463</v>
      </c>
      <c r="H210" s="22">
        <v>0</v>
      </c>
      <c r="I210" s="22">
        <v>158118</v>
      </c>
      <c r="J210" s="22">
        <v>0</v>
      </c>
      <c r="K210" s="22">
        <v>125250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1289926</v>
      </c>
      <c r="V210" s="22">
        <v>0</v>
      </c>
      <c r="W210" s="22">
        <v>0</v>
      </c>
      <c r="X210" s="22">
        <v>135854</v>
      </c>
      <c r="Y210" s="22">
        <v>0</v>
      </c>
      <c r="Z210" s="22">
        <v>253336</v>
      </c>
      <c r="AA210" s="22">
        <v>148496</v>
      </c>
      <c r="AB210" s="22">
        <v>0</v>
      </c>
      <c r="AC210" s="22">
        <v>0</v>
      </c>
      <c r="AD210" s="22">
        <v>0</v>
      </c>
      <c r="AE210" s="22">
        <v>537686</v>
      </c>
      <c r="AF210" s="22">
        <v>752240</v>
      </c>
      <c r="AG210" s="22">
        <v>7683527</v>
      </c>
      <c r="AH210" s="22">
        <v>0</v>
      </c>
      <c r="AI210" s="22">
        <v>0</v>
      </c>
      <c r="AJ210" s="22">
        <v>0</v>
      </c>
      <c r="AK210" s="22">
        <v>7683527</v>
      </c>
      <c r="AL210" s="22">
        <v>8435767</v>
      </c>
    </row>
    <row r="211" spans="1:3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622422</v>
      </c>
      <c r="F211" s="22">
        <v>21102</v>
      </c>
      <c r="G211" s="22">
        <v>66002</v>
      </c>
      <c r="H211" s="22">
        <v>0</v>
      </c>
      <c r="I211" s="22">
        <v>30820</v>
      </c>
      <c r="J211" s="22">
        <v>0</v>
      </c>
      <c r="K211" s="22">
        <v>44329</v>
      </c>
      <c r="L211" s="22">
        <v>0</v>
      </c>
      <c r="M211" s="22">
        <v>38403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823078</v>
      </c>
      <c r="V211" s="22">
        <v>0</v>
      </c>
      <c r="W211" s="22">
        <v>0</v>
      </c>
      <c r="X211" s="22">
        <v>43301</v>
      </c>
      <c r="Y211" s="22">
        <v>0</v>
      </c>
      <c r="Z211" s="22">
        <v>147223</v>
      </c>
      <c r="AA211" s="22">
        <v>0</v>
      </c>
      <c r="AB211" s="22">
        <v>0</v>
      </c>
      <c r="AC211" s="22">
        <v>0</v>
      </c>
      <c r="AD211" s="22">
        <v>0</v>
      </c>
      <c r="AE211" s="22">
        <v>190524</v>
      </c>
      <c r="AF211" s="22">
        <v>632554</v>
      </c>
      <c r="AG211" s="22">
        <v>5962211</v>
      </c>
      <c r="AH211" s="22">
        <v>0</v>
      </c>
      <c r="AI211" s="22">
        <v>0</v>
      </c>
      <c r="AJ211" s="22">
        <v>0</v>
      </c>
      <c r="AK211" s="22">
        <v>5962211</v>
      </c>
      <c r="AL211" s="22">
        <v>6594765</v>
      </c>
    </row>
    <row r="212" spans="1:3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2215160</v>
      </c>
      <c r="F212" s="22">
        <v>28576</v>
      </c>
      <c r="G212" s="22">
        <v>73298</v>
      </c>
      <c r="H212" s="22">
        <v>-17840</v>
      </c>
      <c r="I212" s="22">
        <v>157929</v>
      </c>
      <c r="J212" s="22">
        <v>0</v>
      </c>
      <c r="K212" s="22">
        <v>89153</v>
      </c>
      <c r="L212" s="22">
        <v>0</v>
      </c>
      <c r="M212" s="22">
        <v>55582</v>
      </c>
      <c r="N212" s="22">
        <v>3007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10588</v>
      </c>
      <c r="U212" s="22">
        <v>2615453</v>
      </c>
      <c r="V212" s="22">
        <v>0</v>
      </c>
      <c r="W212" s="22">
        <v>0</v>
      </c>
      <c r="X212" s="22">
        <v>104972</v>
      </c>
      <c r="Y212" s="22">
        <v>700</v>
      </c>
      <c r="Z212" s="22">
        <v>217974</v>
      </c>
      <c r="AA212" s="22">
        <v>0</v>
      </c>
      <c r="AB212" s="22">
        <v>0</v>
      </c>
      <c r="AC212" s="22">
        <v>0</v>
      </c>
      <c r="AD212" s="22">
        <v>0</v>
      </c>
      <c r="AE212" s="22">
        <v>323646</v>
      </c>
      <c r="AF212" s="22">
        <v>2291807</v>
      </c>
      <c r="AG212" s="22">
        <v>4872765</v>
      </c>
      <c r="AH212" s="22">
        <v>0</v>
      </c>
      <c r="AI212" s="22">
        <v>51667</v>
      </c>
      <c r="AJ212" s="22">
        <v>0</v>
      </c>
      <c r="AK212" s="22">
        <v>4924432</v>
      </c>
      <c r="AL212" s="22">
        <v>7216239</v>
      </c>
    </row>
    <row r="213" spans="1:3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1457584</v>
      </c>
      <c r="F213" s="22">
        <v>71273</v>
      </c>
      <c r="G213" s="22">
        <v>20519</v>
      </c>
      <c r="H213" s="22">
        <v>0</v>
      </c>
      <c r="I213" s="22">
        <v>0</v>
      </c>
      <c r="J213" s="22">
        <v>0</v>
      </c>
      <c r="K213" s="22">
        <v>36643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1586018</v>
      </c>
      <c r="V213" s="22">
        <v>0</v>
      </c>
      <c r="W213" s="22">
        <v>0</v>
      </c>
      <c r="X213" s="22">
        <v>115053</v>
      </c>
      <c r="Y213" s="22">
        <v>10638</v>
      </c>
      <c r="Z213" s="22">
        <v>694855</v>
      </c>
      <c r="AA213" s="22">
        <v>347738</v>
      </c>
      <c r="AB213" s="22">
        <v>0</v>
      </c>
      <c r="AC213" s="22">
        <v>0</v>
      </c>
      <c r="AD213" s="22">
        <v>0</v>
      </c>
      <c r="AE213" s="22">
        <v>1168284</v>
      </c>
      <c r="AF213" s="22">
        <v>417734</v>
      </c>
      <c r="AG213" s="22">
        <v>4063731</v>
      </c>
      <c r="AH213" s="22">
        <v>0</v>
      </c>
      <c r="AI213" s="22">
        <v>27875</v>
      </c>
      <c r="AJ213" s="22">
        <v>0</v>
      </c>
      <c r="AK213" s="22">
        <v>4091606</v>
      </c>
      <c r="AL213" s="22">
        <v>4509340</v>
      </c>
    </row>
    <row r="214" spans="1:3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1517889</v>
      </c>
      <c r="F214" s="22">
        <v>36394</v>
      </c>
      <c r="G214" s="22">
        <v>15295</v>
      </c>
      <c r="H214" s="22">
        <v>0</v>
      </c>
      <c r="I214" s="22">
        <v>0</v>
      </c>
      <c r="J214" s="22">
        <v>0</v>
      </c>
      <c r="K214" s="22">
        <v>357766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575</v>
      </c>
      <c r="U214" s="22">
        <v>1927919</v>
      </c>
      <c r="V214" s="22">
        <v>0</v>
      </c>
      <c r="W214" s="22">
        <v>0</v>
      </c>
      <c r="X214" s="22">
        <v>182093</v>
      </c>
      <c r="Y214" s="22">
        <v>0</v>
      </c>
      <c r="Z214" s="22">
        <v>349165</v>
      </c>
      <c r="AA214" s="22">
        <v>15008</v>
      </c>
      <c r="AB214" s="22">
        <v>86977</v>
      </c>
      <c r="AC214" s="22">
        <v>0</v>
      </c>
      <c r="AD214" s="22">
        <v>0</v>
      </c>
      <c r="AE214" s="22">
        <v>633243</v>
      </c>
      <c r="AF214" s="22">
        <v>1294676</v>
      </c>
      <c r="AG214" s="22">
        <v>5536072</v>
      </c>
      <c r="AH214" s="22">
        <v>0</v>
      </c>
      <c r="AI214" s="22">
        <v>0</v>
      </c>
      <c r="AJ214" s="22">
        <v>0</v>
      </c>
      <c r="AK214" s="22">
        <v>5536072</v>
      </c>
      <c r="AL214" s="22">
        <v>6830748</v>
      </c>
    </row>
    <row r="215" spans="1:3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1175055</v>
      </c>
      <c r="F215" s="22">
        <v>58418</v>
      </c>
      <c r="G215" s="22">
        <v>14745</v>
      </c>
      <c r="H215" s="22">
        <v>0</v>
      </c>
      <c r="I215" s="22">
        <v>179560</v>
      </c>
      <c r="J215" s="22">
        <v>0</v>
      </c>
      <c r="K215" s="22">
        <v>77232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1505010</v>
      </c>
      <c r="V215" s="22">
        <v>0</v>
      </c>
      <c r="W215" s="22">
        <v>0</v>
      </c>
      <c r="X215" s="22">
        <v>98949</v>
      </c>
      <c r="Y215" s="22">
        <v>0</v>
      </c>
      <c r="Z215" s="22">
        <v>165206</v>
      </c>
      <c r="AA215" s="22">
        <v>0</v>
      </c>
      <c r="AB215" s="22">
        <v>0</v>
      </c>
      <c r="AC215" s="22">
        <v>0</v>
      </c>
      <c r="AD215" s="22">
        <v>0</v>
      </c>
      <c r="AE215" s="22">
        <v>264155</v>
      </c>
      <c r="AF215" s="22">
        <v>1240855</v>
      </c>
      <c r="AG215" s="22">
        <v>4437382</v>
      </c>
      <c r="AH215" s="22">
        <v>20579</v>
      </c>
      <c r="AI215" s="22">
        <v>8428</v>
      </c>
      <c r="AJ215" s="22">
        <v>0</v>
      </c>
      <c r="AK215" s="22">
        <v>4466389</v>
      </c>
      <c r="AL215" s="22">
        <v>5707244</v>
      </c>
    </row>
    <row r="216" spans="1:3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920782</v>
      </c>
      <c r="F216" s="22">
        <v>103297</v>
      </c>
      <c r="G216" s="22">
        <v>30069</v>
      </c>
      <c r="H216" s="22">
        <v>0</v>
      </c>
      <c r="I216" s="22">
        <v>276996</v>
      </c>
      <c r="J216" s="22">
        <v>0</v>
      </c>
      <c r="K216" s="22">
        <v>102194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330415</v>
      </c>
      <c r="S216" s="22">
        <v>0</v>
      </c>
      <c r="T216" s="22">
        <v>0</v>
      </c>
      <c r="U216" s="22">
        <v>1763753</v>
      </c>
      <c r="V216" s="22">
        <v>0</v>
      </c>
      <c r="W216" s="22">
        <v>0</v>
      </c>
      <c r="X216" s="22">
        <v>205575</v>
      </c>
      <c r="Y216" s="22">
        <v>75</v>
      </c>
      <c r="Z216" s="22">
        <v>396633</v>
      </c>
      <c r="AA216" s="22">
        <v>3284816</v>
      </c>
      <c r="AB216" s="22">
        <v>0</v>
      </c>
      <c r="AC216" s="22">
        <v>0</v>
      </c>
      <c r="AD216" s="22">
        <v>0</v>
      </c>
      <c r="AE216" s="22">
        <v>3887099</v>
      </c>
      <c r="AF216" s="22">
        <v>-2123346</v>
      </c>
      <c r="AG216" s="22">
        <v>24070824</v>
      </c>
      <c r="AH216" s="22">
        <v>0</v>
      </c>
      <c r="AI216" s="22">
        <v>0</v>
      </c>
      <c r="AJ216" s="22">
        <v>112776</v>
      </c>
      <c r="AK216" s="22">
        <v>24183600</v>
      </c>
      <c r="AL216" s="22">
        <v>22060254</v>
      </c>
    </row>
    <row r="217" spans="1:3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607429</v>
      </c>
      <c r="F217" s="22">
        <v>30310</v>
      </c>
      <c r="G217" s="22">
        <v>89593</v>
      </c>
      <c r="H217" s="22">
        <v>0</v>
      </c>
      <c r="I217" s="22">
        <v>0</v>
      </c>
      <c r="J217" s="22">
        <v>0</v>
      </c>
      <c r="K217" s="22">
        <v>28590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43294</v>
      </c>
      <c r="S217" s="22">
        <v>0</v>
      </c>
      <c r="T217" s="22">
        <v>0</v>
      </c>
      <c r="U217" s="22">
        <v>799216</v>
      </c>
      <c r="V217" s="22">
        <v>0</v>
      </c>
      <c r="W217" s="22">
        <v>0</v>
      </c>
      <c r="X217" s="22">
        <v>26623</v>
      </c>
      <c r="Y217" s="22">
        <v>0</v>
      </c>
      <c r="Z217" s="22">
        <v>7309</v>
      </c>
      <c r="AA217" s="22">
        <v>0</v>
      </c>
      <c r="AB217" s="22">
        <v>0</v>
      </c>
      <c r="AC217" s="22">
        <v>0</v>
      </c>
      <c r="AD217" s="22">
        <v>0</v>
      </c>
      <c r="AE217" s="22">
        <v>33932</v>
      </c>
      <c r="AF217" s="22">
        <v>765284</v>
      </c>
      <c r="AG217" s="22">
        <v>6062632</v>
      </c>
      <c r="AH217" s="22">
        <v>13475</v>
      </c>
      <c r="AI217" s="22">
        <v>0</v>
      </c>
      <c r="AJ217" s="22">
        <v>0</v>
      </c>
      <c r="AK217" s="22">
        <v>6076107</v>
      </c>
      <c r="AL217" s="22">
        <v>6841391</v>
      </c>
    </row>
    <row r="218" spans="1:3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1013312</v>
      </c>
      <c r="F218" s="22">
        <v>8852</v>
      </c>
      <c r="G218" s="22">
        <v>5198</v>
      </c>
      <c r="H218" s="22">
        <v>0</v>
      </c>
      <c r="I218" s="22">
        <v>37810</v>
      </c>
      <c r="J218" s="22">
        <v>126000</v>
      </c>
      <c r="K218" s="22">
        <v>18999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1210171</v>
      </c>
      <c r="V218" s="22">
        <v>0</v>
      </c>
      <c r="W218" s="22">
        <v>0</v>
      </c>
      <c r="X218" s="22">
        <v>49318</v>
      </c>
      <c r="Y218" s="22">
        <v>0</v>
      </c>
      <c r="Z218" s="22">
        <v>214602</v>
      </c>
      <c r="AA218" s="22">
        <v>0</v>
      </c>
      <c r="AB218" s="22">
        <v>0</v>
      </c>
      <c r="AC218" s="22">
        <v>0</v>
      </c>
      <c r="AD218" s="22">
        <v>0</v>
      </c>
      <c r="AE218" s="22">
        <v>263920</v>
      </c>
      <c r="AF218" s="22">
        <v>946251</v>
      </c>
      <c r="AG218" s="22">
        <v>3172665</v>
      </c>
      <c r="AH218" s="22">
        <v>0</v>
      </c>
      <c r="AI218" s="22">
        <v>0</v>
      </c>
      <c r="AJ218" s="22">
        <v>0</v>
      </c>
      <c r="AK218" s="22">
        <v>3172665</v>
      </c>
      <c r="AL218" s="22">
        <v>4118916</v>
      </c>
    </row>
    <row r="219" spans="1:3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197281</v>
      </c>
      <c r="F219" s="22">
        <v>17557</v>
      </c>
      <c r="G219" s="22">
        <v>7688</v>
      </c>
      <c r="H219" s="22">
        <v>-2135</v>
      </c>
      <c r="I219" s="22">
        <v>0</v>
      </c>
      <c r="J219" s="22">
        <v>0</v>
      </c>
      <c r="K219" s="22">
        <v>68211</v>
      </c>
      <c r="L219" s="22">
        <v>0</v>
      </c>
      <c r="M219" s="22">
        <v>0</v>
      </c>
      <c r="N219" s="22">
        <v>13552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302154</v>
      </c>
      <c r="V219" s="22">
        <v>0</v>
      </c>
      <c r="W219" s="22">
        <v>0</v>
      </c>
      <c r="X219" s="22">
        <v>103505</v>
      </c>
      <c r="Y219" s="22">
        <v>2550</v>
      </c>
      <c r="Z219" s="22">
        <v>34548</v>
      </c>
      <c r="AA219" s="22">
        <v>355982</v>
      </c>
      <c r="AB219" s="22">
        <v>0</v>
      </c>
      <c r="AC219" s="22">
        <v>0</v>
      </c>
      <c r="AD219" s="22">
        <v>0</v>
      </c>
      <c r="AE219" s="22">
        <v>496585</v>
      </c>
      <c r="AF219" s="22">
        <v>-194431</v>
      </c>
      <c r="AG219" s="22">
        <v>6775211</v>
      </c>
      <c r="AH219" s="22">
        <v>0</v>
      </c>
      <c r="AI219" s="22">
        <v>0</v>
      </c>
      <c r="AJ219" s="22">
        <v>24398</v>
      </c>
      <c r="AK219" s="22">
        <v>6799609</v>
      </c>
      <c r="AL219" s="22">
        <v>6605178</v>
      </c>
    </row>
    <row r="220" spans="1:3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353067</v>
      </c>
      <c r="F220" s="22">
        <v>3045</v>
      </c>
      <c r="G220" s="22">
        <v>1903</v>
      </c>
      <c r="H220" s="22">
        <v>0</v>
      </c>
      <c r="I220" s="22">
        <v>244384</v>
      </c>
      <c r="J220" s="22">
        <v>0</v>
      </c>
      <c r="K220" s="22">
        <v>5851</v>
      </c>
      <c r="L220" s="22">
        <v>0</v>
      </c>
      <c r="M220" s="22">
        <v>1195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984</v>
      </c>
      <c r="U220" s="22">
        <v>610429</v>
      </c>
      <c r="V220" s="22">
        <v>0</v>
      </c>
      <c r="W220" s="22">
        <v>0</v>
      </c>
      <c r="X220" s="22">
        <v>27414</v>
      </c>
      <c r="Y220" s="22">
        <v>0</v>
      </c>
      <c r="Z220" s="22">
        <v>164002</v>
      </c>
      <c r="AA220" s="22">
        <v>0</v>
      </c>
      <c r="AB220" s="22">
        <v>0</v>
      </c>
      <c r="AC220" s="22">
        <v>0</v>
      </c>
      <c r="AD220" s="22">
        <v>0</v>
      </c>
      <c r="AE220" s="22">
        <v>191416</v>
      </c>
      <c r="AF220" s="22">
        <v>419013</v>
      </c>
      <c r="AG220" s="22">
        <v>3448090</v>
      </c>
      <c r="AH220" s="22">
        <v>0</v>
      </c>
      <c r="AI220" s="22">
        <v>0</v>
      </c>
      <c r="AJ220" s="22">
        <v>0</v>
      </c>
      <c r="AK220" s="22">
        <v>3448090</v>
      </c>
      <c r="AL220" s="22">
        <v>3867103</v>
      </c>
    </row>
    <row r="221" spans="1:3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1414438</v>
      </c>
      <c r="F221" s="22">
        <v>127077</v>
      </c>
      <c r="G221" s="22">
        <v>83728</v>
      </c>
      <c r="H221" s="22">
        <v>0</v>
      </c>
      <c r="I221" s="22">
        <v>169245</v>
      </c>
      <c r="J221" s="22">
        <v>0</v>
      </c>
      <c r="K221" s="22">
        <v>55006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1763</v>
      </c>
      <c r="S221" s="22">
        <v>80</v>
      </c>
      <c r="T221" s="22">
        <v>5047</v>
      </c>
      <c r="U221" s="22">
        <v>1856384</v>
      </c>
      <c r="V221" s="22">
        <v>0</v>
      </c>
      <c r="W221" s="22">
        <v>0</v>
      </c>
      <c r="X221" s="22">
        <v>164842</v>
      </c>
      <c r="Y221" s="22">
        <v>1645</v>
      </c>
      <c r="Z221" s="22">
        <v>250599</v>
      </c>
      <c r="AA221" s="22">
        <v>481101</v>
      </c>
      <c r="AB221" s="22">
        <v>942</v>
      </c>
      <c r="AC221" s="22">
        <v>0</v>
      </c>
      <c r="AD221" s="22">
        <v>0</v>
      </c>
      <c r="AE221" s="22">
        <v>899129</v>
      </c>
      <c r="AF221" s="22">
        <v>957255</v>
      </c>
      <c r="AG221" s="22">
        <v>8863663</v>
      </c>
      <c r="AH221" s="22">
        <v>18953</v>
      </c>
      <c r="AI221" s="22">
        <v>25158</v>
      </c>
      <c r="AJ221" s="22">
        <v>106229</v>
      </c>
      <c r="AK221" s="22">
        <v>9014003</v>
      </c>
      <c r="AL221" s="22">
        <v>9971258</v>
      </c>
    </row>
    <row r="222" spans="1:3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623470</v>
      </c>
      <c r="F222" s="22">
        <v>40499</v>
      </c>
      <c r="G222" s="22">
        <v>15492</v>
      </c>
      <c r="H222" s="22">
        <v>0</v>
      </c>
      <c r="I222" s="22">
        <v>386399</v>
      </c>
      <c r="J222" s="22">
        <v>0</v>
      </c>
      <c r="K222" s="22">
        <v>21057</v>
      </c>
      <c r="L222" s="22">
        <v>0</v>
      </c>
      <c r="M222" s="22">
        <v>8550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1095467</v>
      </c>
      <c r="V222" s="22">
        <v>0</v>
      </c>
      <c r="W222" s="22">
        <v>0</v>
      </c>
      <c r="X222" s="22">
        <v>33314</v>
      </c>
      <c r="Y222" s="22">
        <v>0</v>
      </c>
      <c r="Z222" s="22">
        <v>817573</v>
      </c>
      <c r="AA222" s="22">
        <v>0</v>
      </c>
      <c r="AB222" s="22">
        <v>0</v>
      </c>
      <c r="AC222" s="22">
        <v>0</v>
      </c>
      <c r="AD222" s="22">
        <v>0</v>
      </c>
      <c r="AE222" s="22">
        <v>850887</v>
      </c>
      <c r="AF222" s="22">
        <v>244580</v>
      </c>
      <c r="AG222" s="22">
        <v>2118626</v>
      </c>
      <c r="AH222" s="22">
        <v>0</v>
      </c>
      <c r="AI222" s="22">
        <v>0</v>
      </c>
      <c r="AJ222" s="22">
        <v>0</v>
      </c>
      <c r="AK222" s="22">
        <v>2118626</v>
      </c>
      <c r="AL222" s="22">
        <v>2363206</v>
      </c>
    </row>
    <row r="223" spans="1:3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1810919</v>
      </c>
      <c r="F223" s="22">
        <v>28196</v>
      </c>
      <c r="G223" s="22">
        <v>70700</v>
      </c>
      <c r="H223" s="22">
        <v>0</v>
      </c>
      <c r="I223" s="22">
        <v>324475</v>
      </c>
      <c r="J223" s="22">
        <v>0</v>
      </c>
      <c r="K223" s="22">
        <v>266874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2489</v>
      </c>
      <c r="S223" s="22">
        <v>0</v>
      </c>
      <c r="T223" s="22">
        <v>0</v>
      </c>
      <c r="U223" s="22">
        <v>2503653</v>
      </c>
      <c r="V223" s="22">
        <v>0</v>
      </c>
      <c r="W223" s="22">
        <v>0</v>
      </c>
      <c r="X223" s="22">
        <v>198946</v>
      </c>
      <c r="Y223" s="22">
        <v>3331</v>
      </c>
      <c r="Z223" s="22">
        <v>553247</v>
      </c>
      <c r="AA223" s="22">
        <v>234896</v>
      </c>
      <c r="AB223" s="22">
        <v>0</v>
      </c>
      <c r="AC223" s="22">
        <v>0</v>
      </c>
      <c r="AD223" s="22">
        <v>7360</v>
      </c>
      <c r="AE223" s="22">
        <v>997780</v>
      </c>
      <c r="AF223" s="22">
        <v>1505873</v>
      </c>
      <c r="AG223" s="22">
        <v>3664718</v>
      </c>
      <c r="AH223" s="22">
        <v>0</v>
      </c>
      <c r="AI223" s="22">
        <v>0</v>
      </c>
      <c r="AJ223" s="22">
        <v>8720</v>
      </c>
      <c r="AK223" s="22">
        <v>3673438</v>
      </c>
      <c r="AL223" s="22">
        <v>5179311</v>
      </c>
    </row>
    <row r="224" spans="1:3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2107090</v>
      </c>
      <c r="F224" s="22">
        <v>60855</v>
      </c>
      <c r="G224" s="22">
        <v>8582</v>
      </c>
      <c r="H224" s="22">
        <v>0</v>
      </c>
      <c r="I224" s="22">
        <v>87962</v>
      </c>
      <c r="J224" s="22">
        <v>0</v>
      </c>
      <c r="K224" s="22">
        <v>129104</v>
      </c>
      <c r="L224" s="22">
        <v>0</v>
      </c>
      <c r="M224" s="22">
        <v>242430</v>
      </c>
      <c r="N224" s="22">
        <v>0</v>
      </c>
      <c r="O224" s="22">
        <v>0</v>
      </c>
      <c r="P224" s="22">
        <v>0</v>
      </c>
      <c r="Q224" s="22">
        <v>10</v>
      </c>
      <c r="R224" s="22">
        <v>3606</v>
      </c>
      <c r="S224" s="22">
        <v>0</v>
      </c>
      <c r="T224" s="22">
        <v>0</v>
      </c>
      <c r="U224" s="22">
        <v>2639639</v>
      </c>
      <c r="V224" s="22">
        <v>0</v>
      </c>
      <c r="W224" s="22">
        <v>29152</v>
      </c>
      <c r="X224" s="22">
        <v>81114</v>
      </c>
      <c r="Y224" s="22">
        <v>400</v>
      </c>
      <c r="Z224" s="22">
        <v>97347</v>
      </c>
      <c r="AA224" s="22">
        <v>0</v>
      </c>
      <c r="AB224" s="22">
        <v>0</v>
      </c>
      <c r="AC224" s="22">
        <v>0</v>
      </c>
      <c r="AD224" s="22">
        <v>0</v>
      </c>
      <c r="AE224" s="22">
        <v>208013</v>
      </c>
      <c r="AF224" s="22">
        <v>2431626</v>
      </c>
      <c r="AG224" s="22">
        <v>15678641</v>
      </c>
      <c r="AH224" s="22">
        <v>0</v>
      </c>
      <c r="AI224" s="22">
        <v>52866</v>
      </c>
      <c r="AJ224" s="22">
        <v>0</v>
      </c>
      <c r="AK224" s="22">
        <v>15731507</v>
      </c>
      <c r="AL224" s="22">
        <v>18163133</v>
      </c>
    </row>
    <row r="225" spans="1:3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642186</v>
      </c>
      <c r="F225" s="22">
        <v>12107</v>
      </c>
      <c r="G225" s="22">
        <v>19432</v>
      </c>
      <c r="H225" s="22">
        <v>0</v>
      </c>
      <c r="I225" s="22">
        <v>112740</v>
      </c>
      <c r="J225" s="22">
        <v>0</v>
      </c>
      <c r="K225" s="22">
        <v>8852</v>
      </c>
      <c r="L225" s="22">
        <v>0</v>
      </c>
      <c r="M225" s="22">
        <v>1500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796817</v>
      </c>
      <c r="V225" s="22">
        <v>0</v>
      </c>
      <c r="W225" s="22">
        <v>0</v>
      </c>
      <c r="X225" s="22">
        <v>20172</v>
      </c>
      <c r="Y225" s="22">
        <v>0</v>
      </c>
      <c r="Z225" s="22">
        <v>277273</v>
      </c>
      <c r="AA225" s="22">
        <v>0</v>
      </c>
      <c r="AB225" s="22">
        <v>0</v>
      </c>
      <c r="AC225" s="22">
        <v>0</v>
      </c>
      <c r="AD225" s="22">
        <v>0</v>
      </c>
      <c r="AE225" s="22">
        <v>297445</v>
      </c>
      <c r="AF225" s="22">
        <v>499372</v>
      </c>
      <c r="AG225" s="22">
        <v>2927943</v>
      </c>
      <c r="AH225" s="22">
        <v>0</v>
      </c>
      <c r="AI225" s="22">
        <v>0</v>
      </c>
      <c r="AJ225" s="22">
        <v>0</v>
      </c>
      <c r="AK225" s="22">
        <v>2927943</v>
      </c>
      <c r="AL225" s="22">
        <v>3427315</v>
      </c>
    </row>
    <row r="226" spans="1:3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763649</v>
      </c>
      <c r="F226" s="22">
        <v>70916</v>
      </c>
      <c r="G226" s="22">
        <v>29707</v>
      </c>
      <c r="H226" s="22">
        <v>0</v>
      </c>
      <c r="I226" s="22">
        <v>509507</v>
      </c>
      <c r="J226" s="22">
        <v>0</v>
      </c>
      <c r="K226" s="22">
        <v>13324</v>
      </c>
      <c r="L226" s="22">
        <v>0</v>
      </c>
      <c r="M226" s="22">
        <v>284950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1252</v>
      </c>
      <c r="U226" s="22">
        <v>1673305</v>
      </c>
      <c r="V226" s="22">
        <v>0</v>
      </c>
      <c r="W226" s="22">
        <v>0</v>
      </c>
      <c r="X226" s="22">
        <v>232666</v>
      </c>
      <c r="Y226" s="22">
        <v>1285</v>
      </c>
      <c r="Z226" s="22">
        <v>437043</v>
      </c>
      <c r="AA226" s="22">
        <v>30000</v>
      </c>
      <c r="AB226" s="22">
        <v>0</v>
      </c>
      <c r="AC226" s="22">
        <v>0</v>
      </c>
      <c r="AD226" s="22">
        <v>0</v>
      </c>
      <c r="AE226" s="22">
        <v>700994</v>
      </c>
      <c r="AF226" s="22">
        <v>972311</v>
      </c>
      <c r="AG226" s="22">
        <v>5985955</v>
      </c>
      <c r="AH226" s="22">
        <v>0</v>
      </c>
      <c r="AI226" s="22">
        <v>74102</v>
      </c>
      <c r="AJ226" s="22">
        <v>0</v>
      </c>
      <c r="AK226" s="22">
        <v>6060057</v>
      </c>
      <c r="AL226" s="22">
        <v>7032368</v>
      </c>
    </row>
    <row r="227" spans="1:3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269635</v>
      </c>
      <c r="F227" s="22">
        <v>30680</v>
      </c>
      <c r="G227" s="22">
        <v>26484</v>
      </c>
      <c r="H227" s="22">
        <v>-7884</v>
      </c>
      <c r="I227" s="22">
        <v>1262552</v>
      </c>
      <c r="J227" s="22">
        <v>0</v>
      </c>
      <c r="K227" s="22">
        <v>2800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3916</v>
      </c>
      <c r="S227" s="22">
        <v>0</v>
      </c>
      <c r="T227" s="22">
        <v>0</v>
      </c>
      <c r="U227" s="22">
        <v>1588183</v>
      </c>
      <c r="V227" s="22">
        <v>0</v>
      </c>
      <c r="W227" s="22">
        <v>7868</v>
      </c>
      <c r="X227" s="22">
        <v>99128</v>
      </c>
      <c r="Y227" s="22">
        <v>100</v>
      </c>
      <c r="Z227" s="22">
        <v>1297808</v>
      </c>
      <c r="AA227" s="22">
        <v>0</v>
      </c>
      <c r="AB227" s="22">
        <v>0</v>
      </c>
      <c r="AC227" s="22">
        <v>0</v>
      </c>
      <c r="AD227" s="22">
        <v>0</v>
      </c>
      <c r="AE227" s="22">
        <v>1404904</v>
      </c>
      <c r="AF227" s="22">
        <v>183279</v>
      </c>
      <c r="AG227" s="22">
        <v>2504791</v>
      </c>
      <c r="AH227" s="22">
        <v>0</v>
      </c>
      <c r="AI227" s="22">
        <v>2627</v>
      </c>
      <c r="AJ227" s="22">
        <v>139663</v>
      </c>
      <c r="AK227" s="22">
        <v>2647081</v>
      </c>
      <c r="AL227" s="22">
        <v>2830360</v>
      </c>
    </row>
    <row r="228" spans="1:3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906410</v>
      </c>
      <c r="F228" s="22">
        <v>20594</v>
      </c>
      <c r="G228" s="22">
        <v>16754</v>
      </c>
      <c r="H228" s="22">
        <v>0</v>
      </c>
      <c r="I228" s="22">
        <v>0</v>
      </c>
      <c r="J228" s="22">
        <v>0</v>
      </c>
      <c r="K228" s="22">
        <v>207339</v>
      </c>
      <c r="L228" s="22">
        <v>0</v>
      </c>
      <c r="M228" s="22">
        <v>45736</v>
      </c>
      <c r="N228" s="22">
        <v>17675</v>
      </c>
      <c r="O228" s="22">
        <v>0</v>
      </c>
      <c r="P228" s="22">
        <v>0</v>
      </c>
      <c r="Q228" s="22">
        <v>0</v>
      </c>
      <c r="R228" s="22">
        <v>2670</v>
      </c>
      <c r="S228" s="22">
        <v>0</v>
      </c>
      <c r="T228" s="22">
        <v>0</v>
      </c>
      <c r="U228" s="22">
        <v>1217178</v>
      </c>
      <c r="V228" s="22">
        <v>0</v>
      </c>
      <c r="W228" s="22">
        <v>0</v>
      </c>
      <c r="X228" s="22">
        <v>51512</v>
      </c>
      <c r="Y228" s="22">
        <v>0</v>
      </c>
      <c r="Z228" s="22">
        <v>531191</v>
      </c>
      <c r="AA228" s="22">
        <v>0</v>
      </c>
      <c r="AB228" s="22">
        <v>0</v>
      </c>
      <c r="AC228" s="22">
        <v>0</v>
      </c>
      <c r="AD228" s="22">
        <v>28068</v>
      </c>
      <c r="AE228" s="22">
        <v>610771</v>
      </c>
      <c r="AF228" s="22">
        <v>606407</v>
      </c>
      <c r="AG228" s="22">
        <v>4249647</v>
      </c>
      <c r="AH228" s="22">
        <v>0</v>
      </c>
      <c r="AI228" s="22">
        <v>0</v>
      </c>
      <c r="AJ228" s="22">
        <v>0</v>
      </c>
      <c r="AK228" s="22">
        <v>4249647</v>
      </c>
      <c r="AL228" s="22">
        <v>4856054</v>
      </c>
    </row>
    <row r="229" spans="1:3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1685047</v>
      </c>
      <c r="F229" s="22">
        <v>1885</v>
      </c>
      <c r="G229" s="22">
        <v>0</v>
      </c>
      <c r="H229" s="22">
        <v>0</v>
      </c>
      <c r="I229" s="22">
        <v>146263</v>
      </c>
      <c r="J229" s="22">
        <v>0</v>
      </c>
      <c r="K229" s="22">
        <v>141874</v>
      </c>
      <c r="L229" s="22">
        <v>0</v>
      </c>
      <c r="M229" s="22">
        <v>410710</v>
      </c>
      <c r="N229" s="22">
        <v>2594</v>
      </c>
      <c r="O229" s="22">
        <v>0</v>
      </c>
      <c r="P229" s="22">
        <v>0</v>
      </c>
      <c r="Q229" s="22">
        <v>0</v>
      </c>
      <c r="R229" s="22">
        <v>28350</v>
      </c>
      <c r="S229" s="22">
        <v>0</v>
      </c>
      <c r="T229" s="22">
        <v>0</v>
      </c>
      <c r="U229" s="22">
        <v>2416723</v>
      </c>
      <c r="V229" s="22">
        <v>0</v>
      </c>
      <c r="W229" s="22">
        <v>0</v>
      </c>
      <c r="X229" s="22">
        <v>50204</v>
      </c>
      <c r="Y229" s="22">
        <v>1455</v>
      </c>
      <c r="Z229" s="22">
        <v>206154</v>
      </c>
      <c r="AA229" s="22">
        <v>783751</v>
      </c>
      <c r="AB229" s="22">
        <v>0</v>
      </c>
      <c r="AC229" s="22">
        <v>0</v>
      </c>
      <c r="AD229" s="22">
        <v>0</v>
      </c>
      <c r="AE229" s="22">
        <v>1041564</v>
      </c>
      <c r="AF229" s="22">
        <v>1375159</v>
      </c>
      <c r="AG229" s="22">
        <v>17102869</v>
      </c>
      <c r="AH229" s="22">
        <v>33388</v>
      </c>
      <c r="AI229" s="22">
        <v>7364</v>
      </c>
      <c r="AJ229" s="22">
        <v>0</v>
      </c>
      <c r="AK229" s="22">
        <v>17143621</v>
      </c>
      <c r="AL229" s="22">
        <v>18518780</v>
      </c>
    </row>
    <row r="230" spans="1:3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1515485</v>
      </c>
      <c r="F230" s="22">
        <v>81566</v>
      </c>
      <c r="G230" s="22">
        <v>66461</v>
      </c>
      <c r="H230" s="22">
        <v>0</v>
      </c>
      <c r="I230" s="22">
        <v>213274</v>
      </c>
      <c r="J230" s="22">
        <v>0</v>
      </c>
      <c r="K230" s="22">
        <v>294691</v>
      </c>
      <c r="L230" s="22">
        <v>0</v>
      </c>
      <c r="M230" s="22">
        <v>498118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28600</v>
      </c>
      <c r="U230" s="22">
        <v>2698195</v>
      </c>
      <c r="V230" s="22">
        <v>0</v>
      </c>
      <c r="W230" s="22">
        <v>0</v>
      </c>
      <c r="X230" s="22">
        <v>447676</v>
      </c>
      <c r="Y230" s="22">
        <v>0</v>
      </c>
      <c r="Z230" s="22">
        <v>134920</v>
      </c>
      <c r="AA230" s="22">
        <v>945495</v>
      </c>
      <c r="AB230" s="22">
        <v>0</v>
      </c>
      <c r="AC230" s="22">
        <v>0</v>
      </c>
      <c r="AD230" s="22">
        <v>0</v>
      </c>
      <c r="AE230" s="22">
        <v>1528091</v>
      </c>
      <c r="AF230" s="22">
        <v>1170104</v>
      </c>
      <c r="AG230" s="22">
        <v>15248299</v>
      </c>
      <c r="AH230" s="22">
        <v>0</v>
      </c>
      <c r="AI230" s="22">
        <v>4005</v>
      </c>
      <c r="AJ230" s="22">
        <v>0</v>
      </c>
      <c r="AK230" s="22">
        <v>15252304</v>
      </c>
      <c r="AL230" s="22">
        <v>16422408</v>
      </c>
    </row>
    <row r="231" spans="1:3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636368</v>
      </c>
      <c r="F231" s="22">
        <v>18552</v>
      </c>
      <c r="G231" s="22">
        <v>16493</v>
      </c>
      <c r="H231" s="22">
        <v>0</v>
      </c>
      <c r="I231" s="22">
        <v>97031</v>
      </c>
      <c r="J231" s="22">
        <v>0</v>
      </c>
      <c r="K231" s="22">
        <v>106321</v>
      </c>
      <c r="L231" s="22">
        <v>214117</v>
      </c>
      <c r="M231" s="22">
        <v>16607</v>
      </c>
      <c r="N231" s="22">
        <v>0</v>
      </c>
      <c r="O231" s="22">
        <v>0</v>
      </c>
      <c r="P231" s="22">
        <v>0</v>
      </c>
      <c r="Q231" s="22">
        <v>0</v>
      </c>
      <c r="R231" s="22">
        <v>10516</v>
      </c>
      <c r="S231" s="22">
        <v>0</v>
      </c>
      <c r="T231" s="22">
        <v>0</v>
      </c>
      <c r="U231" s="22">
        <v>1116005</v>
      </c>
      <c r="V231" s="22">
        <v>0</v>
      </c>
      <c r="W231" s="22">
        <v>0</v>
      </c>
      <c r="X231" s="22">
        <v>54993</v>
      </c>
      <c r="Y231" s="22">
        <v>4368</v>
      </c>
      <c r="Z231" s="22">
        <v>103140</v>
      </c>
      <c r="AA231" s="22">
        <v>256809</v>
      </c>
      <c r="AB231" s="22">
        <v>0</v>
      </c>
      <c r="AC231" s="22">
        <v>0</v>
      </c>
      <c r="AD231" s="22">
        <v>0</v>
      </c>
      <c r="AE231" s="22">
        <v>419310</v>
      </c>
      <c r="AF231" s="22">
        <v>696695</v>
      </c>
      <c r="AG231" s="22">
        <v>4220201</v>
      </c>
      <c r="AH231" s="22">
        <v>0</v>
      </c>
      <c r="AI231" s="22">
        <v>5339</v>
      </c>
      <c r="AJ231" s="22">
        <v>0</v>
      </c>
      <c r="AK231" s="22">
        <v>4225540</v>
      </c>
      <c r="AL231" s="22">
        <v>4922235</v>
      </c>
    </row>
    <row r="232" spans="1:3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4618972</v>
      </c>
      <c r="F232" s="22">
        <v>38919</v>
      </c>
      <c r="G232" s="22">
        <v>47529</v>
      </c>
      <c r="H232" s="22">
        <v>-34669</v>
      </c>
      <c r="I232" s="22">
        <v>158109</v>
      </c>
      <c r="J232" s="22">
        <v>62500</v>
      </c>
      <c r="K232" s="22">
        <v>7000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3170</v>
      </c>
      <c r="S232" s="22">
        <v>0</v>
      </c>
      <c r="T232" s="22">
        <v>31361</v>
      </c>
      <c r="U232" s="22">
        <v>4932891</v>
      </c>
      <c r="V232" s="22">
        <v>0</v>
      </c>
      <c r="W232" s="22">
        <v>0</v>
      </c>
      <c r="X232" s="22">
        <v>171731</v>
      </c>
      <c r="Y232" s="22">
        <v>0</v>
      </c>
      <c r="Z232" s="22">
        <v>139257</v>
      </c>
      <c r="AA232" s="22">
        <v>0</v>
      </c>
      <c r="AB232" s="22">
        <v>0</v>
      </c>
      <c r="AC232" s="22">
        <v>0</v>
      </c>
      <c r="AD232" s="22">
        <v>31361</v>
      </c>
      <c r="AE232" s="22">
        <v>342349</v>
      </c>
      <c r="AF232" s="22">
        <v>4590542</v>
      </c>
      <c r="AG232" s="22">
        <v>12769000</v>
      </c>
      <c r="AH232" s="22">
        <v>0</v>
      </c>
      <c r="AI232" s="22">
        <v>67657</v>
      </c>
      <c r="AJ232" s="22">
        <v>0</v>
      </c>
      <c r="AK232" s="22">
        <v>12836657</v>
      </c>
      <c r="AL232" s="22">
        <v>17427199</v>
      </c>
    </row>
    <row r="233" spans="1:3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657253</v>
      </c>
      <c r="F233" s="22">
        <v>33003</v>
      </c>
      <c r="G233" s="22">
        <v>10402</v>
      </c>
      <c r="H233" s="22">
        <v>0</v>
      </c>
      <c r="I233" s="22">
        <v>85737</v>
      </c>
      <c r="J233" s="22">
        <v>0</v>
      </c>
      <c r="K233" s="22">
        <v>34067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820462</v>
      </c>
      <c r="V233" s="22">
        <v>0</v>
      </c>
      <c r="W233" s="22">
        <v>0</v>
      </c>
      <c r="X233" s="22">
        <v>56528</v>
      </c>
      <c r="Y233" s="22">
        <v>0</v>
      </c>
      <c r="Z233" s="22">
        <v>292851</v>
      </c>
      <c r="AA233" s="22">
        <v>0</v>
      </c>
      <c r="AB233" s="22">
        <v>0</v>
      </c>
      <c r="AC233" s="22">
        <v>0</v>
      </c>
      <c r="AD233" s="22">
        <v>0</v>
      </c>
      <c r="AE233" s="22">
        <v>349379</v>
      </c>
      <c r="AF233" s="22">
        <v>471083</v>
      </c>
      <c r="AG233" s="22">
        <v>3191662</v>
      </c>
      <c r="AH233" s="22">
        <v>4371</v>
      </c>
      <c r="AI233" s="22">
        <v>2711</v>
      </c>
      <c r="AJ233" s="22">
        <v>0</v>
      </c>
      <c r="AK233" s="22">
        <v>3198744</v>
      </c>
      <c r="AL233" s="22">
        <v>3669827</v>
      </c>
    </row>
    <row r="234" spans="1:3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651915</v>
      </c>
      <c r="F234" s="22">
        <v>13203</v>
      </c>
      <c r="G234" s="22">
        <v>5500</v>
      </c>
      <c r="H234" s="22">
        <v>-11516</v>
      </c>
      <c r="I234" s="22">
        <v>0</v>
      </c>
      <c r="J234" s="22">
        <v>0</v>
      </c>
      <c r="K234" s="22">
        <v>657752</v>
      </c>
      <c r="L234" s="22">
        <v>0</v>
      </c>
      <c r="M234" s="22">
        <v>13975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1330829</v>
      </c>
      <c r="V234" s="22">
        <v>0</v>
      </c>
      <c r="W234" s="22">
        <v>0</v>
      </c>
      <c r="X234" s="22">
        <v>42906</v>
      </c>
      <c r="Y234" s="22">
        <v>0</v>
      </c>
      <c r="Z234" s="22">
        <v>796320</v>
      </c>
      <c r="AA234" s="22">
        <v>0</v>
      </c>
      <c r="AB234" s="22">
        <v>0</v>
      </c>
      <c r="AC234" s="22">
        <v>0</v>
      </c>
      <c r="AD234" s="22">
        <v>0</v>
      </c>
      <c r="AE234" s="22">
        <v>839226</v>
      </c>
      <c r="AF234" s="22">
        <v>491603</v>
      </c>
      <c r="AG234" s="22">
        <v>2416315</v>
      </c>
      <c r="AH234" s="22">
        <v>0</v>
      </c>
      <c r="AI234" s="22">
        <v>646</v>
      </c>
      <c r="AJ234" s="22">
        <v>0</v>
      </c>
      <c r="AK234" s="22">
        <v>2416961</v>
      </c>
      <c r="AL234" s="22">
        <v>2908564</v>
      </c>
    </row>
    <row r="235" spans="1:3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145055</v>
      </c>
      <c r="F235" s="22">
        <v>35877</v>
      </c>
      <c r="G235" s="22">
        <v>16632</v>
      </c>
      <c r="H235" s="22">
        <v>0</v>
      </c>
      <c r="I235" s="22">
        <v>473245</v>
      </c>
      <c r="J235" s="22">
        <v>0</v>
      </c>
      <c r="K235" s="22">
        <v>78779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439281</v>
      </c>
      <c r="S235" s="22">
        <v>0</v>
      </c>
      <c r="T235" s="22">
        <v>328516</v>
      </c>
      <c r="U235" s="22">
        <v>1517385</v>
      </c>
      <c r="V235" s="22">
        <v>40000</v>
      </c>
      <c r="W235" s="22">
        <v>2116</v>
      </c>
      <c r="X235" s="22">
        <v>179732</v>
      </c>
      <c r="Y235" s="22">
        <v>0</v>
      </c>
      <c r="Z235" s="22">
        <v>306527</v>
      </c>
      <c r="AA235" s="22">
        <v>623935</v>
      </c>
      <c r="AB235" s="22">
        <v>0</v>
      </c>
      <c r="AC235" s="22">
        <v>0</v>
      </c>
      <c r="AD235" s="22">
        <v>0</v>
      </c>
      <c r="AE235" s="22">
        <v>1152310</v>
      </c>
      <c r="AF235" s="22">
        <v>365075</v>
      </c>
      <c r="AG235" s="22">
        <v>5213641</v>
      </c>
      <c r="AH235" s="22">
        <v>9650</v>
      </c>
      <c r="AI235" s="22">
        <v>699</v>
      </c>
      <c r="AJ235" s="22">
        <v>397244</v>
      </c>
      <c r="AK235" s="22">
        <v>5621234</v>
      </c>
      <c r="AL235" s="22">
        <v>5986309</v>
      </c>
    </row>
    <row r="236" spans="1:3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866115</v>
      </c>
      <c r="F236" s="22">
        <v>21359</v>
      </c>
      <c r="G236" s="22">
        <v>36079</v>
      </c>
      <c r="H236" s="22">
        <v>-19218</v>
      </c>
      <c r="I236" s="22">
        <v>264337</v>
      </c>
      <c r="J236" s="22">
        <v>0</v>
      </c>
      <c r="K236" s="22">
        <v>24170</v>
      </c>
      <c r="L236" s="22">
        <v>0</v>
      </c>
      <c r="M236" s="22">
        <v>14072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1206914</v>
      </c>
      <c r="V236" s="22">
        <v>0</v>
      </c>
      <c r="W236" s="22">
        <v>0</v>
      </c>
      <c r="X236" s="22">
        <v>22668</v>
      </c>
      <c r="Y236" s="22">
        <v>0</v>
      </c>
      <c r="Z236" s="22">
        <v>688653</v>
      </c>
      <c r="AA236" s="22">
        <v>0</v>
      </c>
      <c r="AB236" s="22">
        <v>0</v>
      </c>
      <c r="AC236" s="22">
        <v>0</v>
      </c>
      <c r="AD236" s="22">
        <v>0</v>
      </c>
      <c r="AE236" s="22">
        <v>711321</v>
      </c>
      <c r="AF236" s="22">
        <v>495593</v>
      </c>
      <c r="AG236" s="22">
        <v>2102127</v>
      </c>
      <c r="AH236" s="22">
        <v>0</v>
      </c>
      <c r="AI236" s="22">
        <v>0</v>
      </c>
      <c r="AJ236" s="22">
        <v>0</v>
      </c>
      <c r="AK236" s="22">
        <v>2102127</v>
      </c>
      <c r="AL236" s="22">
        <v>2597720</v>
      </c>
    </row>
    <row r="237" spans="1:3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862219</v>
      </c>
      <c r="F237" s="22">
        <v>9989</v>
      </c>
      <c r="G237" s="22">
        <v>4721</v>
      </c>
      <c r="H237" s="22">
        <v>0</v>
      </c>
      <c r="I237" s="22">
        <v>147641</v>
      </c>
      <c r="J237" s="22">
        <v>0</v>
      </c>
      <c r="K237" s="22">
        <v>26005</v>
      </c>
      <c r="L237" s="22">
        <v>0</v>
      </c>
      <c r="M237" s="22">
        <v>23448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1074023</v>
      </c>
      <c r="V237" s="22">
        <v>0</v>
      </c>
      <c r="W237" s="22">
        <v>0</v>
      </c>
      <c r="X237" s="22">
        <v>49072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49072</v>
      </c>
      <c r="AF237" s="22">
        <v>1024951</v>
      </c>
      <c r="AG237" s="22">
        <v>4398332</v>
      </c>
      <c r="AH237" s="22">
        <v>10303</v>
      </c>
      <c r="AI237" s="22">
        <v>0</v>
      </c>
      <c r="AJ237" s="22">
        <v>0</v>
      </c>
      <c r="AK237" s="22">
        <v>4408635</v>
      </c>
      <c r="AL237" s="22">
        <v>5433586</v>
      </c>
    </row>
    <row r="238" spans="1:3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2352813</v>
      </c>
      <c r="F238" s="22">
        <v>36062</v>
      </c>
      <c r="G238" s="22">
        <v>97414</v>
      </c>
      <c r="H238" s="22">
        <v>0</v>
      </c>
      <c r="I238" s="22">
        <v>428096</v>
      </c>
      <c r="J238" s="22">
        <v>0</v>
      </c>
      <c r="K238" s="22">
        <v>53989</v>
      </c>
      <c r="L238" s="22">
        <v>0</v>
      </c>
      <c r="M238" s="22">
        <v>26060</v>
      </c>
      <c r="N238" s="22">
        <v>0</v>
      </c>
      <c r="O238" s="22">
        <v>0</v>
      </c>
      <c r="P238" s="22">
        <v>0</v>
      </c>
      <c r="Q238" s="22">
        <v>0</v>
      </c>
      <c r="R238" s="22">
        <v>33343</v>
      </c>
      <c r="S238" s="22">
        <v>0</v>
      </c>
      <c r="T238" s="22">
        <v>0</v>
      </c>
      <c r="U238" s="22">
        <v>3027777</v>
      </c>
      <c r="V238" s="22">
        <v>0</v>
      </c>
      <c r="W238" s="22">
        <v>0</v>
      </c>
      <c r="X238" s="22">
        <v>67034</v>
      </c>
      <c r="Y238" s="22">
        <v>0</v>
      </c>
      <c r="Z238" s="22">
        <v>320056</v>
      </c>
      <c r="AA238" s="22">
        <v>292290</v>
      </c>
      <c r="AB238" s="22">
        <v>4041</v>
      </c>
      <c r="AC238" s="22">
        <v>0</v>
      </c>
      <c r="AD238" s="22">
        <v>0</v>
      </c>
      <c r="AE238" s="22">
        <v>683421</v>
      </c>
      <c r="AF238" s="22">
        <v>2344356</v>
      </c>
      <c r="AG238" s="22">
        <v>8563757</v>
      </c>
      <c r="AH238" s="22">
        <v>0</v>
      </c>
      <c r="AI238" s="22">
        <v>0</v>
      </c>
      <c r="AJ238" s="22">
        <v>0</v>
      </c>
      <c r="AK238" s="22">
        <v>8563757</v>
      </c>
      <c r="AL238" s="22">
        <v>10908113</v>
      </c>
    </row>
    <row r="239" spans="1:3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2564459</v>
      </c>
      <c r="F239" s="22">
        <v>35034</v>
      </c>
      <c r="G239" s="22">
        <v>79771</v>
      </c>
      <c r="H239" s="22">
        <v>-6239</v>
      </c>
      <c r="I239" s="22">
        <v>156461</v>
      </c>
      <c r="J239" s="22">
        <v>0</v>
      </c>
      <c r="K239" s="22">
        <v>12510</v>
      </c>
      <c r="L239" s="22">
        <v>0</v>
      </c>
      <c r="M239" s="22">
        <v>61633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2903629</v>
      </c>
      <c r="V239" s="22">
        <v>0</v>
      </c>
      <c r="W239" s="22">
        <v>0</v>
      </c>
      <c r="X239" s="22">
        <v>75996</v>
      </c>
      <c r="Y239" s="22">
        <v>800</v>
      </c>
      <c r="Z239" s="22">
        <v>908805</v>
      </c>
      <c r="AA239" s="22">
        <v>210685</v>
      </c>
      <c r="AB239" s="22">
        <v>0</v>
      </c>
      <c r="AC239" s="22">
        <v>0</v>
      </c>
      <c r="AD239" s="22">
        <v>0</v>
      </c>
      <c r="AE239" s="22">
        <v>1196286</v>
      </c>
      <c r="AF239" s="22">
        <v>1707343</v>
      </c>
      <c r="AG239" s="22">
        <v>3873147</v>
      </c>
      <c r="AH239" s="22">
        <v>0</v>
      </c>
      <c r="AI239" s="22">
        <v>0</v>
      </c>
      <c r="AJ239" s="22">
        <v>0</v>
      </c>
      <c r="AK239" s="22">
        <v>3873147</v>
      </c>
      <c r="AL239" s="22">
        <v>5580490</v>
      </c>
    </row>
    <row r="240" spans="1:3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136662</v>
      </c>
      <c r="F240" s="22">
        <v>33523</v>
      </c>
      <c r="G240" s="22">
        <v>27827</v>
      </c>
      <c r="H240" s="22">
        <v>0</v>
      </c>
      <c r="I240" s="22">
        <v>388179</v>
      </c>
      <c r="J240" s="22">
        <v>0</v>
      </c>
      <c r="K240" s="22">
        <v>21888</v>
      </c>
      <c r="L240" s="22">
        <v>0</v>
      </c>
      <c r="M240" s="22">
        <v>32744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4339</v>
      </c>
      <c r="U240" s="22">
        <v>645162</v>
      </c>
      <c r="V240" s="22">
        <v>0</v>
      </c>
      <c r="W240" s="22">
        <v>0</v>
      </c>
      <c r="X240" s="22">
        <v>38767</v>
      </c>
      <c r="Y240" s="22">
        <v>0</v>
      </c>
      <c r="Z240" s="22">
        <v>466274</v>
      </c>
      <c r="AA240" s="22">
        <v>0</v>
      </c>
      <c r="AB240" s="22">
        <v>0</v>
      </c>
      <c r="AC240" s="22">
        <v>0</v>
      </c>
      <c r="AD240" s="22">
        <v>0</v>
      </c>
      <c r="AE240" s="22">
        <v>505041</v>
      </c>
      <c r="AF240" s="22">
        <v>140121</v>
      </c>
      <c r="AG240" s="22">
        <v>3397922</v>
      </c>
      <c r="AH240" s="22">
        <v>0</v>
      </c>
      <c r="AI240" s="22">
        <v>0</v>
      </c>
      <c r="AJ240" s="22">
        <v>0</v>
      </c>
      <c r="AK240" s="22">
        <v>3397922</v>
      </c>
      <c r="AL240" s="22">
        <v>3538043</v>
      </c>
    </row>
    <row r="241" spans="1:3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1169595</v>
      </c>
      <c r="F241" s="22">
        <v>66992</v>
      </c>
      <c r="G241" s="22">
        <v>33128</v>
      </c>
      <c r="H241" s="22">
        <v>0</v>
      </c>
      <c r="I241" s="22">
        <v>0</v>
      </c>
      <c r="J241" s="22">
        <v>0</v>
      </c>
      <c r="K241" s="22">
        <v>88164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1357879</v>
      </c>
      <c r="V241" s="22">
        <v>0</v>
      </c>
      <c r="W241" s="22">
        <v>0</v>
      </c>
      <c r="X241" s="22">
        <v>14160</v>
      </c>
      <c r="Y241" s="22">
        <v>0</v>
      </c>
      <c r="Z241" s="22">
        <v>93320</v>
      </c>
      <c r="AA241" s="22">
        <v>8805</v>
      </c>
      <c r="AB241" s="22">
        <v>160017</v>
      </c>
      <c r="AC241" s="22">
        <v>0</v>
      </c>
      <c r="AD241" s="22">
        <v>0</v>
      </c>
      <c r="AE241" s="22">
        <v>276302</v>
      </c>
      <c r="AF241" s="22">
        <v>1081577</v>
      </c>
      <c r="AG241" s="22">
        <v>7354013</v>
      </c>
      <c r="AH241" s="22">
        <v>0</v>
      </c>
      <c r="AI241" s="22">
        <v>17713</v>
      </c>
      <c r="AJ241" s="22">
        <v>0</v>
      </c>
      <c r="AK241" s="22">
        <v>7371726</v>
      </c>
      <c r="AL241" s="22">
        <v>8453303</v>
      </c>
    </row>
    <row r="242" spans="1:3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985625</v>
      </c>
      <c r="F242" s="22">
        <v>57602</v>
      </c>
      <c r="G242" s="22">
        <v>128412</v>
      </c>
      <c r="H242" s="22">
        <v>-43387</v>
      </c>
      <c r="I242" s="22">
        <v>525734</v>
      </c>
      <c r="J242" s="22">
        <v>0</v>
      </c>
      <c r="K242" s="22">
        <v>33218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20</v>
      </c>
      <c r="U242" s="22">
        <v>1687224</v>
      </c>
      <c r="V242" s="22">
        <v>0</v>
      </c>
      <c r="W242" s="22">
        <v>13526</v>
      </c>
      <c r="X242" s="22">
        <v>69143</v>
      </c>
      <c r="Y242" s="22">
        <v>0</v>
      </c>
      <c r="Z242" s="22">
        <v>873484</v>
      </c>
      <c r="AA242" s="22">
        <v>0</v>
      </c>
      <c r="AB242" s="22">
        <v>0</v>
      </c>
      <c r="AC242" s="22">
        <v>0</v>
      </c>
      <c r="AD242" s="22">
        <v>56002</v>
      </c>
      <c r="AE242" s="22">
        <v>1012155</v>
      </c>
      <c r="AF242" s="22">
        <v>675069</v>
      </c>
      <c r="AG242" s="22">
        <v>3000638</v>
      </c>
      <c r="AH242" s="22">
        <v>0</v>
      </c>
      <c r="AI242" s="22">
        <v>5193</v>
      </c>
      <c r="AJ242" s="22">
        <v>0</v>
      </c>
      <c r="AK242" s="22">
        <v>3005831</v>
      </c>
      <c r="AL242" s="22">
        <v>3680900</v>
      </c>
    </row>
    <row r="243" spans="1:3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2476303</v>
      </c>
      <c r="F243" s="22">
        <v>21742</v>
      </c>
      <c r="G243" s="22">
        <v>49783</v>
      </c>
      <c r="H243" s="22">
        <v>-11957</v>
      </c>
      <c r="I243" s="22">
        <v>70720</v>
      </c>
      <c r="J243" s="22">
        <v>0</v>
      </c>
      <c r="K243" s="22">
        <v>136264</v>
      </c>
      <c r="L243" s="22">
        <v>0</v>
      </c>
      <c r="M243" s="22">
        <v>321143</v>
      </c>
      <c r="N243" s="22">
        <v>5527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12986</v>
      </c>
      <c r="U243" s="22">
        <v>3082511</v>
      </c>
      <c r="V243" s="22">
        <v>0</v>
      </c>
      <c r="W243" s="22">
        <v>0</v>
      </c>
      <c r="X243" s="22">
        <v>73950</v>
      </c>
      <c r="Y243" s="22">
        <v>2500</v>
      </c>
      <c r="Z243" s="22">
        <v>924436</v>
      </c>
      <c r="AA243" s="22">
        <v>0</v>
      </c>
      <c r="AB243" s="22">
        <v>0</v>
      </c>
      <c r="AC243" s="22">
        <v>0</v>
      </c>
      <c r="AD243" s="22">
        <v>0</v>
      </c>
      <c r="AE243" s="22">
        <v>1000886</v>
      </c>
      <c r="AF243" s="22">
        <v>2081625</v>
      </c>
      <c r="AG243" s="22">
        <v>4970770</v>
      </c>
      <c r="AH243" s="22">
        <v>0</v>
      </c>
      <c r="AI243" s="22">
        <v>0</v>
      </c>
      <c r="AJ243" s="22">
        <v>0</v>
      </c>
      <c r="AK243" s="22">
        <v>4970770</v>
      </c>
      <c r="AL243" s="22">
        <v>7052395</v>
      </c>
    </row>
    <row r="244" spans="1:3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3577118</v>
      </c>
      <c r="F244" s="22">
        <v>118510</v>
      </c>
      <c r="G244" s="22">
        <v>31346</v>
      </c>
      <c r="H244" s="22">
        <v>0</v>
      </c>
      <c r="I244" s="22">
        <v>26468</v>
      </c>
      <c r="J244" s="22">
        <v>0</v>
      </c>
      <c r="K244" s="22">
        <v>97716</v>
      </c>
      <c r="L244" s="22">
        <v>0</v>
      </c>
      <c r="M244" s="22">
        <v>496479</v>
      </c>
      <c r="N244" s="22">
        <v>0</v>
      </c>
      <c r="O244" s="22">
        <v>0</v>
      </c>
      <c r="P244" s="22">
        <v>0</v>
      </c>
      <c r="Q244" s="22">
        <v>0</v>
      </c>
      <c r="R244" s="22">
        <v>156</v>
      </c>
      <c r="S244" s="22">
        <v>0</v>
      </c>
      <c r="T244" s="22">
        <v>0</v>
      </c>
      <c r="U244" s="22">
        <v>4347793</v>
      </c>
      <c r="V244" s="22">
        <v>0</v>
      </c>
      <c r="W244" s="22">
        <v>45628</v>
      </c>
      <c r="X244" s="22">
        <v>72167</v>
      </c>
      <c r="Y244" s="22">
        <v>48548</v>
      </c>
      <c r="Z244" s="22">
        <v>1201924</v>
      </c>
      <c r="AA244" s="22">
        <v>0</v>
      </c>
      <c r="AB244" s="22">
        <v>0</v>
      </c>
      <c r="AC244" s="22">
        <v>0</v>
      </c>
      <c r="AD244" s="22">
        <v>0</v>
      </c>
      <c r="AE244" s="22">
        <v>1368267</v>
      </c>
      <c r="AF244" s="22">
        <v>2979526</v>
      </c>
      <c r="AG244" s="22">
        <v>7870541</v>
      </c>
      <c r="AH244" s="22">
        <v>0</v>
      </c>
      <c r="AI244" s="22">
        <v>19550</v>
      </c>
      <c r="AJ244" s="22">
        <v>0</v>
      </c>
      <c r="AK244" s="22">
        <v>7890091</v>
      </c>
      <c r="AL244" s="22">
        <v>10869617</v>
      </c>
    </row>
    <row r="245" spans="1:3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2633966</v>
      </c>
      <c r="F245" s="22">
        <v>15220</v>
      </c>
      <c r="G245" s="22">
        <v>9270</v>
      </c>
      <c r="H245" s="22">
        <v>0</v>
      </c>
      <c r="I245" s="22">
        <v>0</v>
      </c>
      <c r="J245" s="22">
        <v>0</v>
      </c>
      <c r="K245" s="22">
        <v>140479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39208</v>
      </c>
      <c r="S245" s="22">
        <v>0</v>
      </c>
      <c r="T245" s="22">
        <v>9503</v>
      </c>
      <c r="U245" s="22">
        <v>2847646</v>
      </c>
      <c r="V245" s="22">
        <v>0</v>
      </c>
      <c r="W245" s="22">
        <v>0</v>
      </c>
      <c r="X245" s="22">
        <v>86471</v>
      </c>
      <c r="Y245" s="22">
        <v>0</v>
      </c>
      <c r="Z245" s="22">
        <v>169931</v>
      </c>
      <c r="AA245" s="22">
        <v>307300</v>
      </c>
      <c r="AB245" s="22">
        <v>0</v>
      </c>
      <c r="AC245" s="22">
        <v>0</v>
      </c>
      <c r="AD245" s="22">
        <v>39208</v>
      </c>
      <c r="AE245" s="22">
        <v>602910</v>
      </c>
      <c r="AF245" s="22">
        <v>2244736</v>
      </c>
      <c r="AG245" s="22">
        <v>8612531</v>
      </c>
      <c r="AH245" s="22">
        <v>29953</v>
      </c>
      <c r="AI245" s="22">
        <v>0</v>
      </c>
      <c r="AJ245" s="22">
        <v>0</v>
      </c>
      <c r="AK245" s="22">
        <v>8642484</v>
      </c>
      <c r="AL245" s="22">
        <v>10887220</v>
      </c>
    </row>
    <row r="246" spans="1:3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406715</v>
      </c>
      <c r="F246" s="22">
        <v>10232</v>
      </c>
      <c r="G246" s="22">
        <v>82689</v>
      </c>
      <c r="H246" s="22">
        <v>0</v>
      </c>
      <c r="I246" s="22">
        <v>0</v>
      </c>
      <c r="J246" s="22">
        <v>0</v>
      </c>
      <c r="K246" s="22">
        <v>76877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3064</v>
      </c>
      <c r="T246" s="22">
        <v>0</v>
      </c>
      <c r="U246" s="22">
        <v>579577</v>
      </c>
      <c r="V246" s="22">
        <v>0</v>
      </c>
      <c r="W246" s="22">
        <v>0</v>
      </c>
      <c r="X246" s="22">
        <v>26885</v>
      </c>
      <c r="Y246" s="22">
        <v>0</v>
      </c>
      <c r="Z246" s="22">
        <v>342255</v>
      </c>
      <c r="AA246" s="22">
        <v>209684</v>
      </c>
      <c r="AB246" s="22">
        <v>0</v>
      </c>
      <c r="AC246" s="22">
        <v>0</v>
      </c>
      <c r="AD246" s="22">
        <v>0</v>
      </c>
      <c r="AE246" s="22">
        <v>578824</v>
      </c>
      <c r="AF246" s="22">
        <v>753</v>
      </c>
      <c r="AG246" s="22">
        <v>3802377</v>
      </c>
      <c r="AH246" s="22">
        <v>0</v>
      </c>
      <c r="AI246" s="22">
        <v>0</v>
      </c>
      <c r="AJ246" s="22">
        <v>57303</v>
      </c>
      <c r="AK246" s="22">
        <v>3859680</v>
      </c>
      <c r="AL246" s="22">
        <v>3860433</v>
      </c>
    </row>
    <row r="247" spans="1:3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926226</v>
      </c>
      <c r="F247" s="22">
        <v>32060</v>
      </c>
      <c r="G247" s="22">
        <v>17214</v>
      </c>
      <c r="H247" s="22">
        <v>0</v>
      </c>
      <c r="I247" s="22">
        <v>19315</v>
      </c>
      <c r="J247" s="22">
        <v>0</v>
      </c>
      <c r="K247" s="22">
        <v>714855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1709670</v>
      </c>
      <c r="V247" s="22">
        <v>0</v>
      </c>
      <c r="W247" s="22">
        <v>0</v>
      </c>
      <c r="X247" s="22">
        <v>92006</v>
      </c>
      <c r="Y247" s="22">
        <v>0</v>
      </c>
      <c r="Z247" s="22">
        <v>126022</v>
      </c>
      <c r="AA247" s="22">
        <v>495119</v>
      </c>
      <c r="AB247" s="22">
        <v>0</v>
      </c>
      <c r="AC247" s="22">
        <v>0</v>
      </c>
      <c r="AD247" s="22">
        <v>0</v>
      </c>
      <c r="AE247" s="22">
        <v>713147</v>
      </c>
      <c r="AF247" s="22">
        <v>996523</v>
      </c>
      <c r="AG247" s="22">
        <v>11181034</v>
      </c>
      <c r="AH247" s="22">
        <v>0</v>
      </c>
      <c r="AI247" s="22">
        <v>6389</v>
      </c>
      <c r="AJ247" s="22">
        <v>132705</v>
      </c>
      <c r="AK247" s="22">
        <v>11320128</v>
      </c>
      <c r="AL247" s="22">
        <v>12316651</v>
      </c>
    </row>
    <row r="248" spans="1:3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429821</v>
      </c>
      <c r="F248" s="22">
        <v>17420</v>
      </c>
      <c r="G248" s="22">
        <v>205566</v>
      </c>
      <c r="H248" s="22">
        <v>-75923</v>
      </c>
      <c r="I248" s="22">
        <v>466780</v>
      </c>
      <c r="J248" s="22">
        <v>0</v>
      </c>
      <c r="K248" s="22">
        <v>22444</v>
      </c>
      <c r="L248" s="22">
        <v>0</v>
      </c>
      <c r="M248" s="22">
        <v>73810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1139918</v>
      </c>
      <c r="V248" s="22">
        <v>0</v>
      </c>
      <c r="W248" s="22">
        <v>0</v>
      </c>
      <c r="X248" s="22">
        <v>47066</v>
      </c>
      <c r="Y248" s="22">
        <v>0</v>
      </c>
      <c r="Z248" s="22">
        <v>397860</v>
      </c>
      <c r="AA248" s="22">
        <v>6836</v>
      </c>
      <c r="AB248" s="22">
        <v>0</v>
      </c>
      <c r="AC248" s="22">
        <v>0</v>
      </c>
      <c r="AD248" s="22">
        <v>0</v>
      </c>
      <c r="AE248" s="22">
        <v>451762</v>
      </c>
      <c r="AF248" s="22">
        <v>688156</v>
      </c>
      <c r="AG248" s="22">
        <v>2975499</v>
      </c>
      <c r="AH248" s="22">
        <v>0</v>
      </c>
      <c r="AI248" s="22">
        <v>0</v>
      </c>
      <c r="AJ248" s="22">
        <v>0</v>
      </c>
      <c r="AK248" s="22">
        <v>2975499</v>
      </c>
      <c r="AL248" s="22">
        <v>3663655</v>
      </c>
    </row>
    <row r="249" spans="1:3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2488196</v>
      </c>
      <c r="F249" s="22">
        <v>155432</v>
      </c>
      <c r="G249" s="22">
        <v>72180</v>
      </c>
      <c r="H249" s="22">
        <v>-33912</v>
      </c>
      <c r="I249" s="22">
        <v>461428</v>
      </c>
      <c r="J249" s="22">
        <v>0</v>
      </c>
      <c r="K249" s="22">
        <v>89954</v>
      </c>
      <c r="L249" s="22">
        <v>0</v>
      </c>
      <c r="M249" s="22">
        <v>78627</v>
      </c>
      <c r="N249" s="22">
        <v>5335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287</v>
      </c>
      <c r="U249" s="22">
        <v>3317527</v>
      </c>
      <c r="V249" s="22">
        <v>0</v>
      </c>
      <c r="W249" s="22">
        <v>200115</v>
      </c>
      <c r="X249" s="22">
        <v>211510</v>
      </c>
      <c r="Y249" s="22">
        <v>0</v>
      </c>
      <c r="Z249" s="22">
        <v>511502</v>
      </c>
      <c r="AA249" s="22">
        <v>681334</v>
      </c>
      <c r="AB249" s="22">
        <v>0</v>
      </c>
      <c r="AC249" s="22">
        <v>0</v>
      </c>
      <c r="AD249" s="22">
        <v>15560</v>
      </c>
      <c r="AE249" s="22">
        <v>1620021</v>
      </c>
      <c r="AF249" s="22">
        <v>1697506</v>
      </c>
      <c r="AG249" s="22">
        <v>9443634</v>
      </c>
      <c r="AH249" s="22">
        <v>30000</v>
      </c>
      <c r="AI249" s="22">
        <v>0</v>
      </c>
      <c r="AJ249" s="22">
        <v>0</v>
      </c>
      <c r="AK249" s="22">
        <v>9473634</v>
      </c>
      <c r="AL249" s="22">
        <v>11171140</v>
      </c>
    </row>
    <row r="250" spans="1:3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2528190</v>
      </c>
      <c r="F250" s="22">
        <v>59286</v>
      </c>
      <c r="G250" s="22">
        <v>19382</v>
      </c>
      <c r="H250" s="22">
        <v>0</v>
      </c>
      <c r="I250" s="22">
        <v>345626</v>
      </c>
      <c r="J250" s="22">
        <v>0</v>
      </c>
      <c r="K250" s="22">
        <v>199235</v>
      </c>
      <c r="L250" s="22">
        <v>0</v>
      </c>
      <c r="M250" s="22">
        <v>279670</v>
      </c>
      <c r="N250" s="22">
        <v>0</v>
      </c>
      <c r="O250" s="22">
        <v>0</v>
      </c>
      <c r="P250" s="22">
        <v>0</v>
      </c>
      <c r="Q250" s="22">
        <v>0</v>
      </c>
      <c r="R250" s="22">
        <v>6</v>
      </c>
      <c r="S250" s="22">
        <v>0</v>
      </c>
      <c r="T250" s="22">
        <v>0</v>
      </c>
      <c r="U250" s="22">
        <v>3431395</v>
      </c>
      <c r="V250" s="22">
        <v>0</v>
      </c>
      <c r="W250" s="22">
        <v>0</v>
      </c>
      <c r="X250" s="22">
        <v>124453</v>
      </c>
      <c r="Y250" s="22">
        <v>0</v>
      </c>
      <c r="Z250" s="22">
        <v>160079</v>
      </c>
      <c r="AA250" s="22">
        <v>1019415</v>
      </c>
      <c r="AB250" s="22">
        <v>0</v>
      </c>
      <c r="AC250" s="22">
        <v>0</v>
      </c>
      <c r="AD250" s="22">
        <v>0</v>
      </c>
      <c r="AE250" s="22">
        <v>1303947</v>
      </c>
      <c r="AF250" s="22">
        <v>2127448</v>
      </c>
      <c r="AG250" s="22">
        <v>10407894</v>
      </c>
      <c r="AH250" s="22">
        <v>0</v>
      </c>
      <c r="AI250" s="22">
        <v>12530</v>
      </c>
      <c r="AJ250" s="22">
        <v>689</v>
      </c>
      <c r="AK250" s="22">
        <v>10421113</v>
      </c>
      <c r="AL250" s="22">
        <v>12548561</v>
      </c>
    </row>
    <row r="251" spans="1:3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1098671</v>
      </c>
      <c r="F251" s="22">
        <v>6280</v>
      </c>
      <c r="G251" s="22">
        <v>2637</v>
      </c>
      <c r="H251" s="22">
        <v>0</v>
      </c>
      <c r="I251" s="22">
        <v>270970</v>
      </c>
      <c r="J251" s="22">
        <v>0</v>
      </c>
      <c r="K251" s="22">
        <v>19176</v>
      </c>
      <c r="L251" s="22">
        <v>0</v>
      </c>
      <c r="M251" s="22">
        <v>410916</v>
      </c>
      <c r="N251" s="22">
        <v>0</v>
      </c>
      <c r="O251" s="22">
        <v>0</v>
      </c>
      <c r="P251" s="22">
        <v>0</v>
      </c>
      <c r="Q251" s="22">
        <v>0</v>
      </c>
      <c r="R251" s="22">
        <v>970</v>
      </c>
      <c r="S251" s="22">
        <v>0</v>
      </c>
      <c r="T251" s="22">
        <v>0</v>
      </c>
      <c r="U251" s="22">
        <v>1809620</v>
      </c>
      <c r="V251" s="22">
        <v>0</v>
      </c>
      <c r="W251" s="22">
        <v>0</v>
      </c>
      <c r="X251" s="22">
        <v>13010</v>
      </c>
      <c r="Y251" s="22">
        <v>15498</v>
      </c>
      <c r="Z251" s="22">
        <v>757742</v>
      </c>
      <c r="AA251" s="22">
        <v>118774</v>
      </c>
      <c r="AB251" s="22">
        <v>0</v>
      </c>
      <c r="AC251" s="22">
        <v>0</v>
      </c>
      <c r="AD251" s="22">
        <v>0</v>
      </c>
      <c r="AE251" s="22">
        <v>905024</v>
      </c>
      <c r="AF251" s="22">
        <v>904596</v>
      </c>
      <c r="AG251" s="22">
        <v>2999192</v>
      </c>
      <c r="AH251" s="22">
        <v>2438</v>
      </c>
      <c r="AI251" s="22">
        <v>0</v>
      </c>
      <c r="AJ251" s="22">
        <v>0</v>
      </c>
      <c r="AK251" s="22">
        <v>3001630</v>
      </c>
      <c r="AL251" s="22">
        <v>3906226</v>
      </c>
    </row>
    <row r="252" spans="1:3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915207</v>
      </c>
      <c r="F252" s="22">
        <v>47182</v>
      </c>
      <c r="G252" s="22">
        <v>249052</v>
      </c>
      <c r="H252" s="22">
        <v>-225226</v>
      </c>
      <c r="I252" s="22">
        <v>372904</v>
      </c>
      <c r="J252" s="22">
        <v>0</v>
      </c>
      <c r="K252" s="22">
        <v>25427</v>
      </c>
      <c r="L252" s="22">
        <v>0</v>
      </c>
      <c r="M252" s="22">
        <v>13963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1398509</v>
      </c>
      <c r="V252" s="22">
        <v>0</v>
      </c>
      <c r="W252" s="22">
        <v>0</v>
      </c>
      <c r="X252" s="22">
        <v>54971</v>
      </c>
      <c r="Y252" s="22">
        <v>15528</v>
      </c>
      <c r="Z252" s="22">
        <v>944551</v>
      </c>
      <c r="AA252" s="22">
        <v>0</v>
      </c>
      <c r="AB252" s="22">
        <v>0</v>
      </c>
      <c r="AC252" s="22">
        <v>0</v>
      </c>
      <c r="AD252" s="22">
        <v>0</v>
      </c>
      <c r="AE252" s="22">
        <v>1015050</v>
      </c>
      <c r="AF252" s="22">
        <v>383459</v>
      </c>
      <c r="AG252" s="22">
        <v>4446708</v>
      </c>
      <c r="AH252" s="22">
        <v>0</v>
      </c>
      <c r="AI252" s="22">
        <v>0</v>
      </c>
      <c r="AJ252" s="22">
        <v>0</v>
      </c>
      <c r="AK252" s="22">
        <v>4446708</v>
      </c>
      <c r="AL252" s="22">
        <v>4830167</v>
      </c>
    </row>
    <row r="253" spans="1:3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1153522</v>
      </c>
      <c r="F253" s="22">
        <v>13449</v>
      </c>
      <c r="G253" s="22">
        <v>73245</v>
      </c>
      <c r="H253" s="22">
        <v>0</v>
      </c>
      <c r="I253" s="22">
        <v>504890</v>
      </c>
      <c r="J253" s="22">
        <v>0</v>
      </c>
      <c r="K253" s="22">
        <v>40721</v>
      </c>
      <c r="L253" s="22">
        <v>0</v>
      </c>
      <c r="M253" s="22">
        <v>22078</v>
      </c>
      <c r="N253" s="22">
        <v>0</v>
      </c>
      <c r="O253" s="22">
        <v>0</v>
      </c>
      <c r="P253" s="22">
        <v>0</v>
      </c>
      <c r="Q253" s="22">
        <v>0</v>
      </c>
      <c r="R253" s="22">
        <v>45380</v>
      </c>
      <c r="S253" s="22">
        <v>0</v>
      </c>
      <c r="T253" s="22">
        <v>0</v>
      </c>
      <c r="U253" s="22">
        <v>1853285</v>
      </c>
      <c r="V253" s="22">
        <v>0</v>
      </c>
      <c r="W253" s="22">
        <v>15799</v>
      </c>
      <c r="X253" s="22">
        <v>17959</v>
      </c>
      <c r="Y253" s="22">
        <v>10302</v>
      </c>
      <c r="Z253" s="22">
        <v>1265094</v>
      </c>
      <c r="AA253" s="22">
        <v>386680</v>
      </c>
      <c r="AB253" s="22">
        <v>0</v>
      </c>
      <c r="AC253" s="22">
        <v>0</v>
      </c>
      <c r="AD253" s="22">
        <v>0</v>
      </c>
      <c r="AE253" s="22">
        <v>1695834</v>
      </c>
      <c r="AF253" s="22">
        <v>157451</v>
      </c>
      <c r="AG253" s="22">
        <v>3998410</v>
      </c>
      <c r="AH253" s="22">
        <v>0</v>
      </c>
      <c r="AI253" s="22">
        <v>0</v>
      </c>
      <c r="AJ253" s="22">
        <v>0</v>
      </c>
      <c r="AK253" s="22">
        <v>3998410</v>
      </c>
      <c r="AL253" s="22">
        <v>4155861</v>
      </c>
    </row>
    <row r="254" spans="1:3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281801</v>
      </c>
      <c r="F254" s="22">
        <v>56054</v>
      </c>
      <c r="G254" s="22">
        <v>65444</v>
      </c>
      <c r="H254" s="22">
        <v>0</v>
      </c>
      <c r="I254" s="22">
        <v>7803</v>
      </c>
      <c r="J254" s="22">
        <v>0</v>
      </c>
      <c r="K254" s="22">
        <v>43881</v>
      </c>
      <c r="L254" s="22">
        <v>0</v>
      </c>
      <c r="M254" s="22">
        <v>23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455006</v>
      </c>
      <c r="V254" s="22">
        <v>0</v>
      </c>
      <c r="W254" s="22">
        <v>0</v>
      </c>
      <c r="X254" s="22">
        <v>66668</v>
      </c>
      <c r="Y254" s="22">
        <v>9169</v>
      </c>
      <c r="Z254" s="22">
        <v>243952</v>
      </c>
      <c r="AA254" s="22">
        <v>413682</v>
      </c>
      <c r="AB254" s="22">
        <v>0</v>
      </c>
      <c r="AC254" s="22">
        <v>0</v>
      </c>
      <c r="AD254" s="22">
        <v>0</v>
      </c>
      <c r="AE254" s="22">
        <v>733471</v>
      </c>
      <c r="AF254" s="22">
        <v>-278465</v>
      </c>
      <c r="AG254" s="22">
        <v>3936922</v>
      </c>
      <c r="AH254" s="22">
        <v>0</v>
      </c>
      <c r="AI254" s="22">
        <v>0</v>
      </c>
      <c r="AJ254" s="22">
        <v>0</v>
      </c>
      <c r="AK254" s="22">
        <v>3936922</v>
      </c>
      <c r="AL254" s="22">
        <v>3658457</v>
      </c>
    </row>
    <row r="255" spans="1:3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3068973</v>
      </c>
      <c r="F255" s="22">
        <v>54772</v>
      </c>
      <c r="G255" s="22">
        <v>14198</v>
      </c>
      <c r="H255" s="22">
        <v>0</v>
      </c>
      <c r="I255" s="22">
        <v>491640</v>
      </c>
      <c r="J255" s="22">
        <v>0</v>
      </c>
      <c r="K255" s="22">
        <v>405863</v>
      </c>
      <c r="L255" s="22">
        <v>0</v>
      </c>
      <c r="M255" s="22">
        <v>80511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167235</v>
      </c>
      <c r="U255" s="22">
        <v>4283192</v>
      </c>
      <c r="V255" s="22">
        <v>0</v>
      </c>
      <c r="W255" s="22">
        <v>145872</v>
      </c>
      <c r="X255" s="22">
        <v>226720</v>
      </c>
      <c r="Y255" s="22">
        <v>6360</v>
      </c>
      <c r="Z255" s="22">
        <v>990712</v>
      </c>
      <c r="AA255" s="22">
        <v>1289366</v>
      </c>
      <c r="AB255" s="22">
        <v>0</v>
      </c>
      <c r="AC255" s="22">
        <v>0</v>
      </c>
      <c r="AD255" s="22">
        <v>1028452</v>
      </c>
      <c r="AE255" s="22">
        <v>3687482</v>
      </c>
      <c r="AF255" s="22">
        <v>595710</v>
      </c>
      <c r="AG255" s="22">
        <v>16314480</v>
      </c>
      <c r="AH255" s="22">
        <v>58505</v>
      </c>
      <c r="AI255" s="22">
        <v>45947</v>
      </c>
      <c r="AJ255" s="22">
        <v>0</v>
      </c>
      <c r="AK255" s="22">
        <v>16418932</v>
      </c>
      <c r="AL255" s="22">
        <v>17014642</v>
      </c>
    </row>
    <row r="256" spans="1:3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370574</v>
      </c>
      <c r="F256" s="22">
        <v>19651</v>
      </c>
      <c r="G256" s="22">
        <v>4576</v>
      </c>
      <c r="H256" s="22">
        <v>0</v>
      </c>
      <c r="I256" s="22">
        <v>67660</v>
      </c>
      <c r="J256" s="22">
        <v>0</v>
      </c>
      <c r="K256" s="22">
        <v>21014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483475</v>
      </c>
      <c r="V256" s="22">
        <v>0</v>
      </c>
      <c r="W256" s="22">
        <v>3205</v>
      </c>
      <c r="X256" s="22">
        <v>53985</v>
      </c>
      <c r="Y256" s="22">
        <v>5217</v>
      </c>
      <c r="Z256" s="22">
        <v>240085</v>
      </c>
      <c r="AA256" s="22">
        <v>0</v>
      </c>
      <c r="AB256" s="22">
        <v>0</v>
      </c>
      <c r="AC256" s="22">
        <v>0</v>
      </c>
      <c r="AD256" s="22">
        <v>49980</v>
      </c>
      <c r="AE256" s="22">
        <v>352472</v>
      </c>
      <c r="AF256" s="22">
        <v>131003</v>
      </c>
      <c r="AG256" s="22">
        <v>5251120</v>
      </c>
      <c r="AH256" s="22">
        <v>0</v>
      </c>
      <c r="AI256" s="22">
        <v>13414</v>
      </c>
      <c r="AJ256" s="22">
        <v>0</v>
      </c>
      <c r="AK256" s="22">
        <v>5264534</v>
      </c>
      <c r="AL256" s="22">
        <v>5395537</v>
      </c>
    </row>
    <row r="257" spans="1:3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1150762</v>
      </c>
      <c r="F257" s="22">
        <v>45477</v>
      </c>
      <c r="G257" s="22">
        <v>235973</v>
      </c>
      <c r="H257" s="22">
        <v>0</v>
      </c>
      <c r="I257" s="22">
        <v>115703</v>
      </c>
      <c r="J257" s="22">
        <v>435061</v>
      </c>
      <c r="K257" s="22">
        <v>64786</v>
      </c>
      <c r="L257" s="22">
        <v>0</v>
      </c>
      <c r="M257" s="22">
        <v>62075</v>
      </c>
      <c r="N257" s="22">
        <v>0</v>
      </c>
      <c r="O257" s="22">
        <v>0</v>
      </c>
      <c r="P257" s="22">
        <v>0</v>
      </c>
      <c r="Q257" s="22">
        <v>0</v>
      </c>
      <c r="R257" s="22">
        <v>1521</v>
      </c>
      <c r="S257" s="22">
        <v>0</v>
      </c>
      <c r="T257" s="22">
        <v>0</v>
      </c>
      <c r="U257" s="22">
        <v>2111358</v>
      </c>
      <c r="V257" s="22">
        <v>0</v>
      </c>
      <c r="W257" s="22">
        <v>333610</v>
      </c>
      <c r="X257" s="22">
        <v>117438</v>
      </c>
      <c r="Y257" s="22">
        <v>0</v>
      </c>
      <c r="Z257" s="22">
        <v>1043145</v>
      </c>
      <c r="AA257" s="22">
        <v>438466</v>
      </c>
      <c r="AB257" s="22">
        <v>0</v>
      </c>
      <c r="AC257" s="22">
        <v>0</v>
      </c>
      <c r="AD257" s="22">
        <v>19271</v>
      </c>
      <c r="AE257" s="22">
        <v>1951930</v>
      </c>
      <c r="AF257" s="22">
        <v>159428</v>
      </c>
      <c r="AG257" s="22">
        <v>26850817</v>
      </c>
      <c r="AH257" s="22">
        <v>20008</v>
      </c>
      <c r="AI257" s="22">
        <v>0</v>
      </c>
      <c r="AJ257" s="22">
        <v>0</v>
      </c>
      <c r="AK257" s="22">
        <v>26870825</v>
      </c>
      <c r="AL257" s="22">
        <v>27030253</v>
      </c>
    </row>
    <row r="258" spans="1:3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1499748</v>
      </c>
      <c r="F258" s="22">
        <v>4803</v>
      </c>
      <c r="G258" s="22">
        <v>15356</v>
      </c>
      <c r="H258" s="22">
        <v>-1363</v>
      </c>
      <c r="I258" s="22">
        <v>839223</v>
      </c>
      <c r="J258" s="22">
        <v>0</v>
      </c>
      <c r="K258" s="22">
        <v>11777</v>
      </c>
      <c r="L258" s="22">
        <v>0</v>
      </c>
      <c r="M258" s="22">
        <v>71880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2441424</v>
      </c>
      <c r="V258" s="22">
        <v>0</v>
      </c>
      <c r="W258" s="22">
        <v>0</v>
      </c>
      <c r="X258" s="22">
        <v>22959</v>
      </c>
      <c r="Y258" s="22">
        <v>0</v>
      </c>
      <c r="Z258" s="22">
        <v>1119162</v>
      </c>
      <c r="AA258" s="22">
        <v>0</v>
      </c>
      <c r="AB258" s="22">
        <v>0</v>
      </c>
      <c r="AC258" s="22">
        <v>0</v>
      </c>
      <c r="AD258" s="22">
        <v>0</v>
      </c>
      <c r="AE258" s="22">
        <v>1142121</v>
      </c>
      <c r="AF258" s="22">
        <v>1299303</v>
      </c>
      <c r="AG258" s="22">
        <v>2456862</v>
      </c>
      <c r="AH258" s="22">
        <v>0</v>
      </c>
      <c r="AI258" s="22">
        <v>0</v>
      </c>
      <c r="AJ258" s="22">
        <v>0</v>
      </c>
      <c r="AK258" s="22">
        <v>2456862</v>
      </c>
      <c r="AL258" s="22">
        <v>3756165</v>
      </c>
    </row>
    <row r="259" spans="1:3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233751</v>
      </c>
      <c r="F259" s="22">
        <v>13902</v>
      </c>
      <c r="G259" s="22">
        <v>4646</v>
      </c>
      <c r="H259" s="22">
        <v>0</v>
      </c>
      <c r="I259" s="22">
        <v>37128</v>
      </c>
      <c r="J259" s="22">
        <v>0</v>
      </c>
      <c r="K259" s="22">
        <v>33425</v>
      </c>
      <c r="L259" s="22">
        <v>0</v>
      </c>
      <c r="M259" s="22">
        <v>155908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10</v>
      </c>
      <c r="U259" s="22">
        <v>478770</v>
      </c>
      <c r="V259" s="22">
        <v>0</v>
      </c>
      <c r="W259" s="22">
        <v>62839</v>
      </c>
      <c r="X259" s="22">
        <v>60178</v>
      </c>
      <c r="Y259" s="22">
        <v>1500</v>
      </c>
      <c r="Z259" s="22">
        <v>90670</v>
      </c>
      <c r="AA259" s="22">
        <v>32952</v>
      </c>
      <c r="AB259" s="22">
        <v>0</v>
      </c>
      <c r="AC259" s="22">
        <v>0</v>
      </c>
      <c r="AD259" s="22">
        <v>0</v>
      </c>
      <c r="AE259" s="22">
        <v>248139</v>
      </c>
      <c r="AF259" s="22">
        <v>230631</v>
      </c>
      <c r="AG259" s="22">
        <v>6109332</v>
      </c>
      <c r="AH259" s="22">
        <v>2074</v>
      </c>
      <c r="AI259" s="22">
        <v>8205</v>
      </c>
      <c r="AJ259" s="22">
        <v>0</v>
      </c>
      <c r="AK259" s="22">
        <v>6119611</v>
      </c>
      <c r="AL259" s="22">
        <v>6350242</v>
      </c>
    </row>
    <row r="260" spans="1:3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3803552</v>
      </c>
      <c r="F260" s="22">
        <v>138483</v>
      </c>
      <c r="G260" s="22">
        <v>722505</v>
      </c>
      <c r="H260" s="22">
        <v>-1300</v>
      </c>
      <c r="I260" s="22">
        <v>188621</v>
      </c>
      <c r="J260" s="22">
        <v>0</v>
      </c>
      <c r="K260" s="22">
        <v>56017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11519</v>
      </c>
      <c r="S260" s="22">
        <v>0</v>
      </c>
      <c r="T260" s="22">
        <v>0</v>
      </c>
      <c r="U260" s="22">
        <v>4919397</v>
      </c>
      <c r="V260" s="22">
        <v>0</v>
      </c>
      <c r="W260" s="22">
        <v>0</v>
      </c>
      <c r="X260" s="22">
        <v>93323</v>
      </c>
      <c r="Y260" s="22">
        <v>0</v>
      </c>
      <c r="Z260" s="22">
        <v>809421</v>
      </c>
      <c r="AA260" s="22">
        <v>1101347</v>
      </c>
      <c r="AB260" s="22">
        <v>0</v>
      </c>
      <c r="AC260" s="22">
        <v>0</v>
      </c>
      <c r="AD260" s="22">
        <v>0</v>
      </c>
      <c r="AE260" s="22">
        <v>2004091</v>
      </c>
      <c r="AF260" s="22">
        <v>2915306</v>
      </c>
      <c r="AG260" s="22">
        <v>11719755</v>
      </c>
      <c r="AH260" s="22">
        <v>0</v>
      </c>
      <c r="AI260" s="22">
        <v>0</v>
      </c>
      <c r="AJ260" s="22">
        <v>0</v>
      </c>
      <c r="AK260" s="22">
        <v>11719755</v>
      </c>
      <c r="AL260" s="22">
        <v>14635061</v>
      </c>
    </row>
    <row r="261" spans="1:3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1355812</v>
      </c>
      <c r="F261" s="22">
        <v>124387</v>
      </c>
      <c r="G261" s="22">
        <v>0</v>
      </c>
      <c r="H261" s="22">
        <v>0</v>
      </c>
      <c r="I261" s="22">
        <v>0</v>
      </c>
      <c r="J261" s="22">
        <v>0</v>
      </c>
      <c r="K261" s="22">
        <v>260987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610434</v>
      </c>
      <c r="S261" s="22">
        <v>0</v>
      </c>
      <c r="T261" s="22">
        <v>0</v>
      </c>
      <c r="U261" s="22">
        <v>2351620</v>
      </c>
      <c r="V261" s="22">
        <v>0</v>
      </c>
      <c r="W261" s="22">
        <v>0</v>
      </c>
      <c r="X261" s="22">
        <v>287842</v>
      </c>
      <c r="Y261" s="22">
        <v>5511</v>
      </c>
      <c r="Z261" s="22">
        <v>349709</v>
      </c>
      <c r="AA261" s="22">
        <v>804442</v>
      </c>
      <c r="AB261" s="22">
        <v>0</v>
      </c>
      <c r="AC261" s="22">
        <v>0</v>
      </c>
      <c r="AD261" s="22">
        <v>0</v>
      </c>
      <c r="AE261" s="22">
        <v>1447504</v>
      </c>
      <c r="AF261" s="22">
        <v>904116</v>
      </c>
      <c r="AG261" s="22">
        <v>6506965</v>
      </c>
      <c r="AH261" s="22">
        <v>0</v>
      </c>
      <c r="AI261" s="22">
        <v>0</v>
      </c>
      <c r="AJ261" s="22">
        <v>0</v>
      </c>
      <c r="AK261" s="22">
        <v>6506965</v>
      </c>
      <c r="AL261" s="22">
        <v>7411081</v>
      </c>
    </row>
    <row r="262" spans="1:3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2064350</v>
      </c>
      <c r="F262" s="22">
        <v>25792</v>
      </c>
      <c r="G262" s="22">
        <v>33097</v>
      </c>
      <c r="H262" s="22">
        <v>0</v>
      </c>
      <c r="I262" s="22">
        <v>589776</v>
      </c>
      <c r="J262" s="22">
        <v>0</v>
      </c>
      <c r="K262" s="22">
        <v>1024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2714039</v>
      </c>
      <c r="V262" s="22">
        <v>0</v>
      </c>
      <c r="W262" s="22">
        <v>0</v>
      </c>
      <c r="X262" s="22">
        <v>47762</v>
      </c>
      <c r="Y262" s="22">
        <v>0</v>
      </c>
      <c r="Z262" s="22">
        <v>1825570</v>
      </c>
      <c r="AA262" s="22">
        <v>0</v>
      </c>
      <c r="AB262" s="22">
        <v>0</v>
      </c>
      <c r="AC262" s="22">
        <v>0</v>
      </c>
      <c r="AD262" s="22">
        <v>0</v>
      </c>
      <c r="AE262" s="22">
        <v>1873332</v>
      </c>
      <c r="AF262" s="22">
        <v>840707</v>
      </c>
      <c r="AG262" s="22">
        <v>3726667</v>
      </c>
      <c r="AH262" s="22">
        <v>0</v>
      </c>
      <c r="AI262" s="22">
        <v>12207</v>
      </c>
      <c r="AJ262" s="22">
        <v>0</v>
      </c>
      <c r="AK262" s="22">
        <v>3738874</v>
      </c>
      <c r="AL262" s="22">
        <v>4579581</v>
      </c>
    </row>
    <row r="263" spans="1:3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850867</v>
      </c>
      <c r="F263" s="22">
        <v>35179</v>
      </c>
      <c r="G263" s="22">
        <v>35892</v>
      </c>
      <c r="H263" s="22">
        <v>0</v>
      </c>
      <c r="I263" s="22">
        <v>0</v>
      </c>
      <c r="J263" s="22">
        <v>0</v>
      </c>
      <c r="K263" s="22">
        <v>201970</v>
      </c>
      <c r="L263" s="22">
        <v>0</v>
      </c>
      <c r="M263" s="22">
        <v>641362</v>
      </c>
      <c r="N263" s="22">
        <v>0</v>
      </c>
      <c r="O263" s="22">
        <v>0</v>
      </c>
      <c r="P263" s="22">
        <v>0</v>
      </c>
      <c r="Q263" s="22">
        <v>0</v>
      </c>
      <c r="R263" s="22">
        <v>260953</v>
      </c>
      <c r="S263" s="22">
        <v>0</v>
      </c>
      <c r="T263" s="22">
        <v>0</v>
      </c>
      <c r="U263" s="22">
        <v>2026223</v>
      </c>
      <c r="V263" s="22">
        <v>0</v>
      </c>
      <c r="W263" s="22">
        <v>0</v>
      </c>
      <c r="X263" s="22">
        <v>224592</v>
      </c>
      <c r="Y263" s="22">
        <v>0</v>
      </c>
      <c r="Z263" s="22">
        <v>20803</v>
      </c>
      <c r="AA263" s="22">
        <v>507416</v>
      </c>
      <c r="AB263" s="22">
        <v>0</v>
      </c>
      <c r="AC263" s="22">
        <v>0</v>
      </c>
      <c r="AD263" s="22">
        <v>150692</v>
      </c>
      <c r="AE263" s="22">
        <v>903503</v>
      </c>
      <c r="AF263" s="22">
        <v>1122720</v>
      </c>
      <c r="AG263" s="22">
        <v>10393213</v>
      </c>
      <c r="AH263" s="22">
        <v>0</v>
      </c>
      <c r="AI263" s="22">
        <v>0</v>
      </c>
      <c r="AJ263" s="22">
        <v>0</v>
      </c>
      <c r="AK263" s="22">
        <v>10393213</v>
      </c>
      <c r="AL263" s="22">
        <v>11515933</v>
      </c>
    </row>
    <row r="264" spans="1:3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934248</v>
      </c>
      <c r="F264" s="22">
        <v>65527</v>
      </c>
      <c r="G264" s="22">
        <v>34554</v>
      </c>
      <c r="H264" s="22">
        <v>0</v>
      </c>
      <c r="I264" s="22">
        <v>0</v>
      </c>
      <c r="J264" s="22">
        <v>0</v>
      </c>
      <c r="K264" s="22">
        <v>404221</v>
      </c>
      <c r="L264" s="22">
        <v>0</v>
      </c>
      <c r="M264" s="22">
        <v>220487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1659037</v>
      </c>
      <c r="V264" s="22">
        <v>0</v>
      </c>
      <c r="W264" s="22">
        <v>0</v>
      </c>
      <c r="X264" s="22">
        <v>244475</v>
      </c>
      <c r="Y264" s="22">
        <v>0</v>
      </c>
      <c r="Z264" s="22">
        <v>504621</v>
      </c>
      <c r="AA264" s="22">
        <v>764172</v>
      </c>
      <c r="AB264" s="22">
        <v>0</v>
      </c>
      <c r="AC264" s="22">
        <v>0</v>
      </c>
      <c r="AD264" s="22">
        <v>0</v>
      </c>
      <c r="AE264" s="22">
        <v>1513268</v>
      </c>
      <c r="AF264" s="22">
        <v>145769</v>
      </c>
      <c r="AG264" s="22">
        <v>10022696</v>
      </c>
      <c r="AH264" s="22">
        <v>11209</v>
      </c>
      <c r="AI264" s="22">
        <v>0</v>
      </c>
      <c r="AJ264" s="22">
        <v>0</v>
      </c>
      <c r="AK264" s="22">
        <v>10033905</v>
      </c>
      <c r="AL264" s="22">
        <v>10179674</v>
      </c>
    </row>
    <row r="265" spans="1:3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2065294</v>
      </c>
      <c r="F265" s="22">
        <v>18996</v>
      </c>
      <c r="G265" s="22">
        <v>13660</v>
      </c>
      <c r="H265" s="22">
        <v>0</v>
      </c>
      <c r="I265" s="22">
        <v>11126</v>
      </c>
      <c r="J265" s="22">
        <v>0</v>
      </c>
      <c r="K265" s="22">
        <v>38830</v>
      </c>
      <c r="L265" s="22">
        <v>0</v>
      </c>
      <c r="M265" s="22">
        <v>30409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2178315</v>
      </c>
      <c r="V265" s="22">
        <v>0</v>
      </c>
      <c r="W265" s="22">
        <v>0</v>
      </c>
      <c r="X265" s="22">
        <v>46109</v>
      </c>
      <c r="Y265" s="22">
        <v>0</v>
      </c>
      <c r="Z265" s="22">
        <v>181699</v>
      </c>
      <c r="AA265" s="22">
        <v>0</v>
      </c>
      <c r="AB265" s="22">
        <v>0</v>
      </c>
      <c r="AC265" s="22">
        <v>0</v>
      </c>
      <c r="AD265" s="22">
        <v>0</v>
      </c>
      <c r="AE265" s="22">
        <v>227808</v>
      </c>
      <c r="AF265" s="22">
        <v>1950507</v>
      </c>
      <c r="AG265" s="22">
        <v>2549619</v>
      </c>
      <c r="AH265" s="22">
        <v>0</v>
      </c>
      <c r="AI265" s="22">
        <v>25509</v>
      </c>
      <c r="AJ265" s="22">
        <v>0</v>
      </c>
      <c r="AK265" s="22">
        <v>2575128</v>
      </c>
      <c r="AL265" s="22">
        <v>4525635</v>
      </c>
    </row>
    <row r="266" spans="1:3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456496</v>
      </c>
      <c r="F266" s="22">
        <v>43647</v>
      </c>
      <c r="G266" s="22">
        <v>100521</v>
      </c>
      <c r="H266" s="22">
        <v>-75719</v>
      </c>
      <c r="I266" s="22">
        <v>354464</v>
      </c>
      <c r="J266" s="22">
        <v>0</v>
      </c>
      <c r="K266" s="22">
        <v>91657</v>
      </c>
      <c r="L266" s="22">
        <v>0</v>
      </c>
      <c r="M266" s="22">
        <v>34300</v>
      </c>
      <c r="N266" s="22">
        <v>0</v>
      </c>
      <c r="O266" s="22">
        <v>0</v>
      </c>
      <c r="P266" s="22">
        <v>30</v>
      </c>
      <c r="Q266" s="22">
        <v>0</v>
      </c>
      <c r="R266" s="22">
        <v>0</v>
      </c>
      <c r="S266" s="22">
        <v>0</v>
      </c>
      <c r="T266" s="22">
        <v>0</v>
      </c>
      <c r="U266" s="22">
        <v>1005396</v>
      </c>
      <c r="V266" s="22">
        <v>0</v>
      </c>
      <c r="W266" s="22">
        <v>115468</v>
      </c>
      <c r="X266" s="22">
        <v>93895</v>
      </c>
      <c r="Y266" s="22">
        <v>300</v>
      </c>
      <c r="Z266" s="22">
        <v>484697</v>
      </c>
      <c r="AA266" s="22">
        <v>47556</v>
      </c>
      <c r="AB266" s="22">
        <v>52</v>
      </c>
      <c r="AC266" s="22">
        <v>0</v>
      </c>
      <c r="AD266" s="22">
        <v>12434</v>
      </c>
      <c r="AE266" s="22">
        <v>754402</v>
      </c>
      <c r="AF266" s="22">
        <v>250994</v>
      </c>
      <c r="AG266" s="22">
        <v>3525837</v>
      </c>
      <c r="AH266" s="22">
        <v>0</v>
      </c>
      <c r="AI266" s="22">
        <v>455</v>
      </c>
      <c r="AJ266" s="22">
        <v>0</v>
      </c>
      <c r="AK266" s="22">
        <v>3526292</v>
      </c>
      <c r="AL266" s="22">
        <v>3777286</v>
      </c>
    </row>
    <row r="267" spans="1:3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3200783</v>
      </c>
      <c r="F267" s="22">
        <v>134745</v>
      </c>
      <c r="G267" s="22">
        <v>65452</v>
      </c>
      <c r="H267" s="22">
        <v>0</v>
      </c>
      <c r="I267" s="22">
        <v>139698</v>
      </c>
      <c r="J267" s="22">
        <v>0</v>
      </c>
      <c r="K267" s="22">
        <v>48759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3589437</v>
      </c>
      <c r="V267" s="22">
        <v>0</v>
      </c>
      <c r="W267" s="22">
        <v>0</v>
      </c>
      <c r="X267" s="22">
        <v>144090</v>
      </c>
      <c r="Y267" s="22">
        <v>0</v>
      </c>
      <c r="Z267" s="22">
        <v>155078</v>
      </c>
      <c r="AA267" s="22">
        <v>0</v>
      </c>
      <c r="AB267" s="22">
        <v>0</v>
      </c>
      <c r="AC267" s="22">
        <v>0</v>
      </c>
      <c r="AD267" s="22">
        <v>0</v>
      </c>
      <c r="AE267" s="22">
        <v>299168</v>
      </c>
      <c r="AF267" s="22">
        <v>3290269</v>
      </c>
      <c r="AG267" s="22">
        <v>9201885</v>
      </c>
      <c r="AH267" s="22">
        <v>0</v>
      </c>
      <c r="AI267" s="22">
        <v>0</v>
      </c>
      <c r="AJ267" s="22">
        <v>0</v>
      </c>
      <c r="AK267" s="22">
        <v>9201885</v>
      </c>
      <c r="AL267" s="22">
        <v>12492154</v>
      </c>
    </row>
    <row r="268" spans="1:3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615927</v>
      </c>
      <c r="F268" s="22">
        <v>51654</v>
      </c>
      <c r="G268" s="22">
        <v>35855</v>
      </c>
      <c r="H268" s="22">
        <v>0</v>
      </c>
      <c r="I268" s="22">
        <v>45470</v>
      </c>
      <c r="J268" s="22">
        <v>0</v>
      </c>
      <c r="K268" s="22">
        <v>80847</v>
      </c>
      <c r="L268" s="22">
        <v>0</v>
      </c>
      <c r="M268" s="22">
        <v>21203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850956</v>
      </c>
      <c r="V268" s="22">
        <v>0</v>
      </c>
      <c r="W268" s="22">
        <v>0</v>
      </c>
      <c r="X268" s="22">
        <v>55689</v>
      </c>
      <c r="Y268" s="22">
        <v>0</v>
      </c>
      <c r="Z268" s="22">
        <v>86426</v>
      </c>
      <c r="AA268" s="22">
        <v>592130</v>
      </c>
      <c r="AB268" s="22">
        <v>0</v>
      </c>
      <c r="AC268" s="22">
        <v>0</v>
      </c>
      <c r="AD268" s="22">
        <v>0</v>
      </c>
      <c r="AE268" s="22">
        <v>734245</v>
      </c>
      <c r="AF268" s="22">
        <v>116711</v>
      </c>
      <c r="AG268" s="22">
        <v>4879840</v>
      </c>
      <c r="AH268" s="22">
        <v>17200</v>
      </c>
      <c r="AI268" s="22">
        <v>4488</v>
      </c>
      <c r="AJ268" s="22">
        <v>0</v>
      </c>
      <c r="AK268" s="22">
        <v>4901528</v>
      </c>
      <c r="AL268" s="22">
        <v>5018239</v>
      </c>
    </row>
    <row r="269" spans="1:3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1122574</v>
      </c>
      <c r="F269" s="22">
        <v>17700</v>
      </c>
      <c r="G269" s="22">
        <v>42371</v>
      </c>
      <c r="H269" s="22">
        <v>-21491</v>
      </c>
      <c r="I269" s="22">
        <v>575101</v>
      </c>
      <c r="J269" s="22">
        <v>0</v>
      </c>
      <c r="K269" s="22">
        <v>31133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1767388</v>
      </c>
      <c r="V269" s="22">
        <v>0</v>
      </c>
      <c r="W269" s="22">
        <v>48306</v>
      </c>
      <c r="X269" s="22">
        <v>29538</v>
      </c>
      <c r="Y269" s="22">
        <v>0</v>
      </c>
      <c r="Z269" s="22">
        <v>1169987</v>
      </c>
      <c r="AA269" s="22">
        <v>0</v>
      </c>
      <c r="AB269" s="22">
        <v>0</v>
      </c>
      <c r="AC269" s="22">
        <v>0</v>
      </c>
      <c r="AD269" s="22">
        <v>19806</v>
      </c>
      <c r="AE269" s="22">
        <v>1267637</v>
      </c>
      <c r="AF269" s="22">
        <v>499751</v>
      </c>
      <c r="AG269" s="22">
        <v>1553228</v>
      </c>
      <c r="AH269" s="22">
        <v>0</v>
      </c>
      <c r="AI269" s="22">
        <v>9077</v>
      </c>
      <c r="AJ269" s="22">
        <v>0</v>
      </c>
      <c r="AK269" s="22">
        <v>1562305</v>
      </c>
      <c r="AL269" s="22">
        <v>2062056</v>
      </c>
    </row>
    <row r="270" spans="1:3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888797</v>
      </c>
      <c r="F270" s="22">
        <v>7354</v>
      </c>
      <c r="G270" s="22">
        <v>10980</v>
      </c>
      <c r="H270" s="22">
        <v>0</v>
      </c>
      <c r="I270" s="22">
        <v>249567</v>
      </c>
      <c r="J270" s="22">
        <v>0</v>
      </c>
      <c r="K270" s="22">
        <v>17188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1173886</v>
      </c>
      <c r="V270" s="22">
        <v>0</v>
      </c>
      <c r="W270" s="22">
        <v>0</v>
      </c>
      <c r="X270" s="22">
        <v>50286</v>
      </c>
      <c r="Y270" s="22">
        <v>1740</v>
      </c>
      <c r="Z270" s="22">
        <v>490601</v>
      </c>
      <c r="AA270" s="22">
        <v>0</v>
      </c>
      <c r="AB270" s="22">
        <v>0</v>
      </c>
      <c r="AC270" s="22">
        <v>0</v>
      </c>
      <c r="AD270" s="22">
        <v>0</v>
      </c>
      <c r="AE270" s="22">
        <v>542627</v>
      </c>
      <c r="AF270" s="22">
        <v>631259</v>
      </c>
      <c r="AG270" s="22">
        <v>3046840</v>
      </c>
      <c r="AH270" s="22">
        <v>0</v>
      </c>
      <c r="AI270" s="22">
        <v>6273</v>
      </c>
      <c r="AJ270" s="22">
        <v>0</v>
      </c>
      <c r="AK270" s="22">
        <v>3053113</v>
      </c>
      <c r="AL270" s="22">
        <v>3684372</v>
      </c>
    </row>
    <row r="271" spans="1:3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713833</v>
      </c>
      <c r="F271" s="22">
        <v>11724</v>
      </c>
      <c r="G271" s="22">
        <v>9216</v>
      </c>
      <c r="H271" s="22">
        <v>0</v>
      </c>
      <c r="I271" s="22">
        <v>121437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856210</v>
      </c>
      <c r="V271" s="22">
        <v>0</v>
      </c>
      <c r="W271" s="22">
        <v>0</v>
      </c>
      <c r="X271" s="22">
        <v>19971</v>
      </c>
      <c r="Y271" s="22">
        <v>40000</v>
      </c>
      <c r="Z271" s="22">
        <v>173284</v>
      </c>
      <c r="AA271" s="22">
        <v>0</v>
      </c>
      <c r="AB271" s="22">
        <v>0</v>
      </c>
      <c r="AC271" s="22">
        <v>0</v>
      </c>
      <c r="AD271" s="22">
        <v>0</v>
      </c>
      <c r="AE271" s="22">
        <v>233255</v>
      </c>
      <c r="AF271" s="22">
        <v>622955</v>
      </c>
      <c r="AG271" s="22">
        <v>3324970</v>
      </c>
      <c r="AH271" s="22">
        <v>0</v>
      </c>
      <c r="AI271" s="22">
        <v>720</v>
      </c>
      <c r="AJ271" s="22">
        <v>0</v>
      </c>
      <c r="AK271" s="22">
        <v>3325690</v>
      </c>
      <c r="AL271" s="22">
        <v>3948645</v>
      </c>
    </row>
    <row r="272" spans="1:3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362461</v>
      </c>
      <c r="F272" s="22">
        <v>7362</v>
      </c>
      <c r="G272" s="22">
        <v>0</v>
      </c>
      <c r="H272" s="22">
        <v>0</v>
      </c>
      <c r="I272" s="22">
        <v>100520</v>
      </c>
      <c r="J272" s="22">
        <v>0</v>
      </c>
      <c r="K272" s="22">
        <v>447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470790</v>
      </c>
      <c r="V272" s="22">
        <v>0</v>
      </c>
      <c r="W272" s="22">
        <v>0</v>
      </c>
      <c r="X272" s="22">
        <v>5893</v>
      </c>
      <c r="Y272" s="22">
        <v>0</v>
      </c>
      <c r="Z272" s="22">
        <v>311997</v>
      </c>
      <c r="AA272" s="22">
        <v>0</v>
      </c>
      <c r="AB272" s="22">
        <v>0</v>
      </c>
      <c r="AC272" s="22">
        <v>0</v>
      </c>
      <c r="AD272" s="22">
        <v>0</v>
      </c>
      <c r="AE272" s="22">
        <v>317890</v>
      </c>
      <c r="AF272" s="22">
        <v>152900</v>
      </c>
      <c r="AG272" s="22">
        <v>645888</v>
      </c>
      <c r="AH272" s="22">
        <v>0</v>
      </c>
      <c r="AI272" s="22">
        <v>0</v>
      </c>
      <c r="AJ272" s="22">
        <v>0</v>
      </c>
      <c r="AK272" s="22">
        <v>645888</v>
      </c>
      <c r="AL272" s="22">
        <v>798788</v>
      </c>
    </row>
    <row r="273" spans="1:3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594491</v>
      </c>
      <c r="F273" s="22">
        <v>11135</v>
      </c>
      <c r="G273" s="22">
        <v>6382</v>
      </c>
      <c r="H273" s="22">
        <v>0</v>
      </c>
      <c r="I273" s="22">
        <v>275544</v>
      </c>
      <c r="J273" s="22">
        <v>0</v>
      </c>
      <c r="K273" s="22">
        <v>2635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890187</v>
      </c>
      <c r="V273" s="22">
        <v>4969</v>
      </c>
      <c r="W273" s="22">
        <v>0</v>
      </c>
      <c r="X273" s="22">
        <v>10163</v>
      </c>
      <c r="Y273" s="22">
        <v>0</v>
      </c>
      <c r="Z273" s="22">
        <v>365475</v>
      </c>
      <c r="AA273" s="22">
        <v>0</v>
      </c>
      <c r="AB273" s="22">
        <v>0</v>
      </c>
      <c r="AC273" s="22">
        <v>0</v>
      </c>
      <c r="AD273" s="22">
        <v>0</v>
      </c>
      <c r="AE273" s="22">
        <v>380607</v>
      </c>
      <c r="AF273" s="22">
        <v>509580</v>
      </c>
      <c r="AG273" s="22">
        <v>918196</v>
      </c>
      <c r="AH273" s="22">
        <v>0</v>
      </c>
      <c r="AI273" s="22">
        <v>0</v>
      </c>
      <c r="AJ273" s="22">
        <v>0</v>
      </c>
      <c r="AK273" s="22">
        <v>918196</v>
      </c>
      <c r="AL273" s="22">
        <v>1427776</v>
      </c>
    </row>
    <row r="274" spans="1:3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696034</v>
      </c>
      <c r="F274" s="22">
        <v>0</v>
      </c>
      <c r="G274" s="22">
        <v>0</v>
      </c>
      <c r="H274" s="22">
        <v>0</v>
      </c>
      <c r="I274" s="22">
        <v>86606</v>
      </c>
      <c r="J274" s="22">
        <v>0</v>
      </c>
      <c r="K274" s="22">
        <v>2209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784849</v>
      </c>
      <c r="V274" s="22">
        <v>0</v>
      </c>
      <c r="W274" s="22">
        <v>0</v>
      </c>
      <c r="X274" s="22">
        <v>27204</v>
      </c>
      <c r="Y274" s="22">
        <v>92179</v>
      </c>
      <c r="Z274" s="22">
        <v>121867</v>
      </c>
      <c r="AA274" s="22">
        <v>0</v>
      </c>
      <c r="AB274" s="22">
        <v>3012</v>
      </c>
      <c r="AC274" s="22">
        <v>0</v>
      </c>
      <c r="AD274" s="22">
        <v>219713</v>
      </c>
      <c r="AE274" s="22">
        <v>463975</v>
      </c>
      <c r="AF274" s="22">
        <v>320874</v>
      </c>
      <c r="AG274" s="22">
        <v>3048631</v>
      </c>
      <c r="AH274" s="22">
        <v>0</v>
      </c>
      <c r="AI274" s="22">
        <v>0</v>
      </c>
      <c r="AJ274" s="22">
        <v>0</v>
      </c>
      <c r="AK274" s="22">
        <v>3048631</v>
      </c>
      <c r="AL274" s="22">
        <v>3369505</v>
      </c>
    </row>
    <row r="275" spans="1:3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986354</v>
      </c>
      <c r="F275" s="22">
        <v>27197</v>
      </c>
      <c r="G275" s="22">
        <v>6806</v>
      </c>
      <c r="H275" s="22">
        <v>0</v>
      </c>
      <c r="I275" s="22">
        <v>137662</v>
      </c>
      <c r="J275" s="22">
        <v>0</v>
      </c>
      <c r="K275" s="22">
        <v>4630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1162649</v>
      </c>
      <c r="V275" s="22">
        <v>0</v>
      </c>
      <c r="W275" s="22">
        <v>0</v>
      </c>
      <c r="X275" s="22">
        <v>47373</v>
      </c>
      <c r="Y275" s="22">
        <v>0</v>
      </c>
      <c r="Z275" s="22">
        <v>200930</v>
      </c>
      <c r="AA275" s="22">
        <v>0</v>
      </c>
      <c r="AB275" s="22">
        <v>0</v>
      </c>
      <c r="AC275" s="22">
        <v>0</v>
      </c>
      <c r="AD275" s="22">
        <v>0</v>
      </c>
      <c r="AE275" s="22">
        <v>248303</v>
      </c>
      <c r="AF275" s="22">
        <v>914346</v>
      </c>
      <c r="AG275" s="22">
        <v>744415</v>
      </c>
      <c r="AH275" s="22">
        <v>0</v>
      </c>
      <c r="AI275" s="22">
        <v>0</v>
      </c>
      <c r="AJ275" s="22">
        <v>0</v>
      </c>
      <c r="AK275" s="22">
        <v>744415</v>
      </c>
      <c r="AL275" s="22">
        <v>1658761</v>
      </c>
    </row>
    <row r="276" spans="1:3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553564</v>
      </c>
      <c r="F276" s="22">
        <v>0</v>
      </c>
      <c r="G276" s="22">
        <v>1955</v>
      </c>
      <c r="H276" s="22">
        <v>0</v>
      </c>
      <c r="I276" s="22">
        <v>0</v>
      </c>
      <c r="J276" s="22">
        <v>0</v>
      </c>
      <c r="K276" s="22">
        <v>9491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92894</v>
      </c>
      <c r="S276" s="22">
        <v>0</v>
      </c>
      <c r="T276" s="22">
        <v>0</v>
      </c>
      <c r="U276" s="22">
        <v>657904</v>
      </c>
      <c r="V276" s="22">
        <v>0</v>
      </c>
      <c r="W276" s="22">
        <v>0</v>
      </c>
      <c r="X276" s="22">
        <v>9101</v>
      </c>
      <c r="Y276" s="22">
        <v>0</v>
      </c>
      <c r="Z276" s="22">
        <v>416019</v>
      </c>
      <c r="AA276" s="22">
        <v>0</v>
      </c>
      <c r="AB276" s="22">
        <v>0</v>
      </c>
      <c r="AC276" s="22">
        <v>0</v>
      </c>
      <c r="AD276" s="22">
        <v>0</v>
      </c>
      <c r="AE276" s="22">
        <v>425120</v>
      </c>
      <c r="AF276" s="22">
        <v>232784</v>
      </c>
      <c r="AG276" s="22">
        <v>215156</v>
      </c>
      <c r="AH276" s="22">
        <v>0</v>
      </c>
      <c r="AI276" s="22">
        <v>0</v>
      </c>
      <c r="AJ276" s="22">
        <v>0</v>
      </c>
      <c r="AK276" s="22">
        <v>215156</v>
      </c>
      <c r="AL276" s="22">
        <v>447940</v>
      </c>
    </row>
    <row r="277" spans="1:3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305681</v>
      </c>
      <c r="F277" s="22">
        <v>0</v>
      </c>
      <c r="G277" s="22">
        <v>0</v>
      </c>
      <c r="H277" s="22">
        <v>0</v>
      </c>
      <c r="I277" s="22">
        <v>360920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666601</v>
      </c>
      <c r="V277" s="22">
        <v>0</v>
      </c>
      <c r="W277" s="22">
        <v>0</v>
      </c>
      <c r="X277" s="22">
        <v>882</v>
      </c>
      <c r="Y277" s="22">
        <v>2516</v>
      </c>
      <c r="Z277" s="22">
        <v>517764</v>
      </c>
      <c r="AA277" s="22">
        <v>0</v>
      </c>
      <c r="AB277" s="22">
        <v>0</v>
      </c>
      <c r="AC277" s="22">
        <v>0</v>
      </c>
      <c r="AD277" s="22">
        <v>0</v>
      </c>
      <c r="AE277" s="22">
        <v>521162</v>
      </c>
      <c r="AF277" s="22">
        <v>145439</v>
      </c>
      <c r="AG277" s="22">
        <v>390770</v>
      </c>
      <c r="AH277" s="22">
        <v>0</v>
      </c>
      <c r="AI277" s="22">
        <v>905</v>
      </c>
      <c r="AJ277" s="22">
        <v>0</v>
      </c>
      <c r="AK277" s="22">
        <v>391675</v>
      </c>
      <c r="AL277" s="22">
        <v>537114</v>
      </c>
    </row>
    <row r="278" spans="1:3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226625</v>
      </c>
      <c r="F278" s="22">
        <v>0</v>
      </c>
      <c r="G278" s="22">
        <v>0</v>
      </c>
      <c r="H278" s="22">
        <v>0</v>
      </c>
      <c r="I278" s="22">
        <v>439730</v>
      </c>
      <c r="J278" s="22">
        <v>0</v>
      </c>
      <c r="K278" s="22">
        <v>15888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682243</v>
      </c>
      <c r="V278" s="22">
        <v>0</v>
      </c>
      <c r="W278" s="22">
        <v>0</v>
      </c>
      <c r="X278" s="22">
        <v>5227</v>
      </c>
      <c r="Y278" s="22">
        <v>126</v>
      </c>
      <c r="Z278" s="22">
        <v>600338</v>
      </c>
      <c r="AA278" s="22">
        <v>0</v>
      </c>
      <c r="AB278" s="22">
        <v>0</v>
      </c>
      <c r="AC278" s="22">
        <v>0</v>
      </c>
      <c r="AD278" s="22">
        <v>0</v>
      </c>
      <c r="AE278" s="22">
        <v>605691</v>
      </c>
      <c r="AF278" s="22">
        <v>76552</v>
      </c>
      <c r="AG278" s="22">
        <v>426608</v>
      </c>
      <c r="AH278" s="22">
        <v>0</v>
      </c>
      <c r="AI278" s="22">
        <v>0</v>
      </c>
      <c r="AJ278" s="22">
        <v>0</v>
      </c>
      <c r="AK278" s="22">
        <v>426608</v>
      </c>
      <c r="AL278" s="22">
        <v>503160</v>
      </c>
    </row>
    <row r="279" spans="1:3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479841</v>
      </c>
      <c r="F279" s="22">
        <v>13653</v>
      </c>
      <c r="G279" s="22">
        <v>3426</v>
      </c>
      <c r="H279" s="22">
        <v>0</v>
      </c>
      <c r="I279" s="22">
        <v>37557</v>
      </c>
      <c r="J279" s="22">
        <v>151245</v>
      </c>
      <c r="K279" s="22">
        <v>90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685812</v>
      </c>
      <c r="V279" s="22">
        <v>0</v>
      </c>
      <c r="W279" s="22">
        <v>0</v>
      </c>
      <c r="X279" s="22">
        <v>31311</v>
      </c>
      <c r="Y279" s="22">
        <v>1025</v>
      </c>
      <c r="Z279" s="22">
        <v>155297</v>
      </c>
      <c r="AA279" s="22">
        <v>0</v>
      </c>
      <c r="AB279" s="22">
        <v>0</v>
      </c>
      <c r="AC279" s="22">
        <v>0</v>
      </c>
      <c r="AD279" s="22">
        <v>0</v>
      </c>
      <c r="AE279" s="22">
        <v>187633</v>
      </c>
      <c r="AF279" s="22">
        <v>498179</v>
      </c>
      <c r="AG279" s="22">
        <v>6516867</v>
      </c>
      <c r="AH279" s="22">
        <v>0</v>
      </c>
      <c r="AI279" s="22">
        <v>6719</v>
      </c>
      <c r="AJ279" s="22">
        <v>0</v>
      </c>
      <c r="AK279" s="22">
        <v>6523586</v>
      </c>
      <c r="AL279" s="22">
        <v>7021765</v>
      </c>
    </row>
    <row r="280" spans="1:3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504281</v>
      </c>
      <c r="F280" s="22">
        <v>7236</v>
      </c>
      <c r="G280" s="22">
        <v>0</v>
      </c>
      <c r="H280" s="22">
        <v>0</v>
      </c>
      <c r="I280" s="22">
        <v>467579</v>
      </c>
      <c r="J280" s="22">
        <v>0</v>
      </c>
      <c r="K280" s="22">
        <v>133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979229</v>
      </c>
      <c r="V280" s="22">
        <v>0</v>
      </c>
      <c r="W280" s="22">
        <v>0</v>
      </c>
      <c r="X280" s="22">
        <v>28105</v>
      </c>
      <c r="Y280" s="22">
        <v>15150</v>
      </c>
      <c r="Z280" s="22">
        <v>531111</v>
      </c>
      <c r="AA280" s="22">
        <v>0</v>
      </c>
      <c r="AB280" s="22">
        <v>0</v>
      </c>
      <c r="AC280" s="22">
        <v>0</v>
      </c>
      <c r="AD280" s="22">
        <v>0</v>
      </c>
      <c r="AE280" s="22">
        <v>574366</v>
      </c>
      <c r="AF280" s="22">
        <v>404863</v>
      </c>
      <c r="AG280" s="22">
        <v>691684</v>
      </c>
      <c r="AH280" s="22">
        <v>0</v>
      </c>
      <c r="AI280" s="22">
        <v>0</v>
      </c>
      <c r="AJ280" s="22">
        <v>0</v>
      </c>
      <c r="AK280" s="22">
        <v>691684</v>
      </c>
      <c r="AL280" s="22">
        <v>1096547</v>
      </c>
    </row>
    <row r="281" spans="1:3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744367</v>
      </c>
      <c r="F281" s="22">
        <v>21355</v>
      </c>
      <c r="G281" s="22">
        <v>8726</v>
      </c>
      <c r="H281" s="22">
        <v>0</v>
      </c>
      <c r="I281" s="22">
        <v>51136</v>
      </c>
      <c r="J281" s="22">
        <v>0</v>
      </c>
      <c r="K281" s="22">
        <v>32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825616</v>
      </c>
      <c r="V281" s="22">
        <v>0</v>
      </c>
      <c r="W281" s="22">
        <v>0</v>
      </c>
      <c r="X281" s="22">
        <v>24254</v>
      </c>
      <c r="Y281" s="22">
        <v>0</v>
      </c>
      <c r="Z281" s="22">
        <v>134280</v>
      </c>
      <c r="AA281" s="22">
        <v>0</v>
      </c>
      <c r="AB281" s="22">
        <v>0</v>
      </c>
      <c r="AC281" s="22">
        <v>0</v>
      </c>
      <c r="AD281" s="22">
        <v>0</v>
      </c>
      <c r="AE281" s="22">
        <v>158534</v>
      </c>
      <c r="AF281" s="22">
        <v>667082</v>
      </c>
      <c r="AG281" s="22">
        <v>5526846</v>
      </c>
      <c r="AH281" s="22">
        <v>0</v>
      </c>
      <c r="AI281" s="22">
        <v>2249</v>
      </c>
      <c r="AJ281" s="22">
        <v>0</v>
      </c>
      <c r="AK281" s="22">
        <v>5529095</v>
      </c>
      <c r="AL281" s="22">
        <v>6196177</v>
      </c>
    </row>
    <row r="282" spans="1:3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1705685</v>
      </c>
      <c r="F282" s="22">
        <v>9253</v>
      </c>
      <c r="G282" s="22">
        <v>918</v>
      </c>
      <c r="H282" s="22">
        <v>0</v>
      </c>
      <c r="I282" s="22">
        <v>209150</v>
      </c>
      <c r="J282" s="22">
        <v>410</v>
      </c>
      <c r="K282" s="22">
        <v>9383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1934799</v>
      </c>
      <c r="V282" s="22">
        <v>0</v>
      </c>
      <c r="W282" s="22">
        <v>0</v>
      </c>
      <c r="X282" s="22">
        <v>142746</v>
      </c>
      <c r="Y282" s="22">
        <v>0</v>
      </c>
      <c r="Z282" s="22">
        <v>333215</v>
      </c>
      <c r="AA282" s="22">
        <v>0</v>
      </c>
      <c r="AB282" s="22">
        <v>0</v>
      </c>
      <c r="AC282" s="22">
        <v>0</v>
      </c>
      <c r="AD282" s="22">
        <v>0</v>
      </c>
      <c r="AE282" s="22">
        <v>475961</v>
      </c>
      <c r="AF282" s="22">
        <v>1458838</v>
      </c>
      <c r="AG282" s="22">
        <v>6758685</v>
      </c>
      <c r="AH282" s="22">
        <v>0</v>
      </c>
      <c r="AI282" s="22">
        <v>12721</v>
      </c>
      <c r="AJ282" s="22">
        <v>0</v>
      </c>
      <c r="AK282" s="22">
        <v>6771406</v>
      </c>
      <c r="AL282" s="22">
        <v>8230244</v>
      </c>
    </row>
    <row r="283" spans="1:3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179796</v>
      </c>
      <c r="F283" s="22">
        <v>851</v>
      </c>
      <c r="G283" s="22">
        <v>0</v>
      </c>
      <c r="H283" s="22">
        <v>0</v>
      </c>
      <c r="I283" s="22">
        <v>79843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1925462</v>
      </c>
      <c r="T283" s="22">
        <v>0</v>
      </c>
      <c r="U283" s="22">
        <v>2185952</v>
      </c>
      <c r="V283" s="22">
        <v>0</v>
      </c>
      <c r="W283" s="22">
        <v>0</v>
      </c>
      <c r="X283" s="22">
        <v>23193</v>
      </c>
      <c r="Y283" s="22">
        <v>35750</v>
      </c>
      <c r="Z283" s="22">
        <v>212093</v>
      </c>
      <c r="AA283" s="22">
        <v>0</v>
      </c>
      <c r="AB283" s="22">
        <v>0</v>
      </c>
      <c r="AC283" s="22">
        <v>0</v>
      </c>
      <c r="AD283" s="22">
        <v>0</v>
      </c>
      <c r="AE283" s="22">
        <v>271036</v>
      </c>
      <c r="AF283" s="22">
        <v>1914916</v>
      </c>
      <c r="AG283" s="22">
        <v>1529807</v>
      </c>
      <c r="AH283" s="22">
        <v>0</v>
      </c>
      <c r="AI283" s="22">
        <v>6445</v>
      </c>
      <c r="AJ283" s="22">
        <v>0</v>
      </c>
      <c r="AK283" s="22">
        <v>1536252</v>
      </c>
      <c r="AL283" s="22">
        <v>3451168</v>
      </c>
    </row>
    <row r="284" spans="1:3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918681</v>
      </c>
      <c r="F284" s="22">
        <v>59</v>
      </c>
      <c r="G284" s="22">
        <v>0</v>
      </c>
      <c r="H284" s="22">
        <v>0</v>
      </c>
      <c r="I284" s="22">
        <v>427117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1345857</v>
      </c>
      <c r="V284" s="22">
        <v>0</v>
      </c>
      <c r="W284" s="22">
        <v>0</v>
      </c>
      <c r="X284" s="22">
        <v>8689</v>
      </c>
      <c r="Y284" s="22">
        <v>5500</v>
      </c>
      <c r="Z284" s="22">
        <v>504769</v>
      </c>
      <c r="AA284" s="22">
        <v>0</v>
      </c>
      <c r="AB284" s="22">
        <v>0</v>
      </c>
      <c r="AC284" s="22">
        <v>0</v>
      </c>
      <c r="AD284" s="22">
        <v>226713</v>
      </c>
      <c r="AE284" s="22">
        <v>745671</v>
      </c>
      <c r="AF284" s="22">
        <v>600186</v>
      </c>
      <c r="AG284" s="22">
        <v>829350</v>
      </c>
      <c r="AH284" s="22">
        <v>0</v>
      </c>
      <c r="AI284" s="22">
        <v>0</v>
      </c>
      <c r="AJ284" s="22">
        <v>0</v>
      </c>
      <c r="AK284" s="22">
        <v>829350</v>
      </c>
      <c r="AL284" s="22">
        <v>1429536</v>
      </c>
    </row>
    <row r="285" spans="1:3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185364</v>
      </c>
      <c r="F285" s="22">
        <v>1670</v>
      </c>
      <c r="G285" s="22">
        <v>0</v>
      </c>
      <c r="H285" s="22">
        <v>0</v>
      </c>
      <c r="I285" s="22">
        <v>208741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1150</v>
      </c>
      <c r="S285" s="22">
        <v>0</v>
      </c>
      <c r="T285" s="22">
        <v>0</v>
      </c>
      <c r="U285" s="22">
        <v>396925</v>
      </c>
      <c r="V285" s="22">
        <v>0</v>
      </c>
      <c r="W285" s="22">
        <v>6074</v>
      </c>
      <c r="X285" s="22">
        <v>57393</v>
      </c>
      <c r="Y285" s="22">
        <v>0</v>
      </c>
      <c r="Z285" s="22">
        <v>230528</v>
      </c>
      <c r="AA285" s="22">
        <v>0</v>
      </c>
      <c r="AB285" s="22">
        <v>0</v>
      </c>
      <c r="AC285" s="22">
        <v>0</v>
      </c>
      <c r="AD285" s="22">
        <v>0</v>
      </c>
      <c r="AE285" s="22">
        <v>293995</v>
      </c>
      <c r="AF285" s="22">
        <v>102930</v>
      </c>
      <c r="AG285" s="22">
        <v>1500831</v>
      </c>
      <c r="AH285" s="22">
        <v>0</v>
      </c>
      <c r="AI285" s="22">
        <v>1035</v>
      </c>
      <c r="AJ285" s="22">
        <v>0</v>
      </c>
      <c r="AK285" s="22">
        <v>1501866</v>
      </c>
      <c r="AL285" s="22">
        <v>1604796</v>
      </c>
    </row>
    <row r="286" spans="1:3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342155</v>
      </c>
      <c r="F286" s="22">
        <v>36346</v>
      </c>
      <c r="G286" s="22">
        <v>1453</v>
      </c>
      <c r="H286" s="22">
        <v>0</v>
      </c>
      <c r="I286" s="22">
        <v>4198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384152</v>
      </c>
      <c r="V286" s="22">
        <v>0</v>
      </c>
      <c r="W286" s="22">
        <v>0</v>
      </c>
      <c r="X286" s="22">
        <v>32931</v>
      </c>
      <c r="Y286" s="22">
        <v>0</v>
      </c>
      <c r="Z286" s="22">
        <v>60147</v>
      </c>
      <c r="AA286" s="22">
        <v>0</v>
      </c>
      <c r="AB286" s="22">
        <v>0</v>
      </c>
      <c r="AC286" s="22">
        <v>0</v>
      </c>
      <c r="AD286" s="22">
        <v>0</v>
      </c>
      <c r="AE286" s="22">
        <v>93078</v>
      </c>
      <c r="AF286" s="22">
        <v>291074</v>
      </c>
      <c r="AG286" s="22">
        <v>1461744</v>
      </c>
      <c r="AH286" s="22">
        <v>0</v>
      </c>
      <c r="AI286" s="22">
        <v>0</v>
      </c>
      <c r="AJ286" s="22">
        <v>0</v>
      </c>
      <c r="AK286" s="22">
        <v>1461744</v>
      </c>
      <c r="AL286" s="22">
        <v>1752818</v>
      </c>
    </row>
    <row r="287" spans="1:3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534956</v>
      </c>
      <c r="F287" s="22">
        <v>3489</v>
      </c>
      <c r="G287" s="22">
        <v>794</v>
      </c>
      <c r="H287" s="22">
        <v>0</v>
      </c>
      <c r="I287" s="22">
        <v>156332</v>
      </c>
      <c r="J287" s="22">
        <v>0</v>
      </c>
      <c r="K287" s="22">
        <v>358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695929</v>
      </c>
      <c r="V287" s="22">
        <v>0</v>
      </c>
      <c r="W287" s="22">
        <v>0</v>
      </c>
      <c r="X287" s="22">
        <v>6012</v>
      </c>
      <c r="Y287" s="22">
        <v>0</v>
      </c>
      <c r="Z287" s="22">
        <v>501080</v>
      </c>
      <c r="AA287" s="22">
        <v>0</v>
      </c>
      <c r="AB287" s="22">
        <v>0</v>
      </c>
      <c r="AC287" s="22">
        <v>0</v>
      </c>
      <c r="AD287" s="22">
        <v>0</v>
      </c>
      <c r="AE287" s="22">
        <v>507092</v>
      </c>
      <c r="AF287" s="22">
        <v>188837</v>
      </c>
      <c r="AG287" s="22">
        <v>571449</v>
      </c>
      <c r="AH287" s="22">
        <v>0</v>
      </c>
      <c r="AI287" s="22">
        <v>3311</v>
      </c>
      <c r="AJ287" s="22">
        <v>0</v>
      </c>
      <c r="AK287" s="22">
        <v>574760</v>
      </c>
      <c r="AL287" s="22">
        <v>763597</v>
      </c>
    </row>
    <row r="288" spans="1:3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489232</v>
      </c>
      <c r="F288" s="22">
        <v>2159</v>
      </c>
      <c r="G288" s="22">
        <v>0</v>
      </c>
      <c r="H288" s="22">
        <v>0</v>
      </c>
      <c r="I288" s="22">
        <v>504655</v>
      </c>
      <c r="J288" s="22">
        <v>0</v>
      </c>
      <c r="K288" s="22">
        <v>3728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999774</v>
      </c>
      <c r="V288" s="22">
        <v>0</v>
      </c>
      <c r="W288" s="22">
        <v>0</v>
      </c>
      <c r="X288" s="22">
        <v>15537</v>
      </c>
      <c r="Y288" s="22">
        <v>8500</v>
      </c>
      <c r="Z288" s="22">
        <v>422964</v>
      </c>
      <c r="AA288" s="22">
        <v>0</v>
      </c>
      <c r="AB288" s="22">
        <v>0</v>
      </c>
      <c r="AC288" s="22">
        <v>0</v>
      </c>
      <c r="AD288" s="22">
        <v>0</v>
      </c>
      <c r="AE288" s="22">
        <v>447001</v>
      </c>
      <c r="AF288" s="22">
        <v>552773</v>
      </c>
      <c r="AG288" s="22">
        <v>743302</v>
      </c>
      <c r="AH288" s="22">
        <v>0</v>
      </c>
      <c r="AI288" s="22">
        <v>5484</v>
      </c>
      <c r="AJ288" s="22">
        <v>0</v>
      </c>
      <c r="AK288" s="22">
        <v>748786</v>
      </c>
      <c r="AL288" s="22">
        <v>1301559</v>
      </c>
    </row>
    <row r="289" spans="1:3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2051500</v>
      </c>
      <c r="F289" s="22">
        <v>15633</v>
      </c>
      <c r="G289" s="22">
        <v>0</v>
      </c>
      <c r="H289" s="22">
        <v>0</v>
      </c>
      <c r="I289" s="22">
        <v>362622</v>
      </c>
      <c r="J289" s="22">
        <v>0</v>
      </c>
      <c r="K289" s="22">
        <v>5186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546900</v>
      </c>
      <c r="U289" s="22">
        <v>2981841</v>
      </c>
      <c r="V289" s="22">
        <v>0</v>
      </c>
      <c r="W289" s="22">
        <v>0</v>
      </c>
      <c r="X289" s="22">
        <v>46244</v>
      </c>
      <c r="Y289" s="22">
        <v>58500</v>
      </c>
      <c r="Z289" s="22">
        <v>463440</v>
      </c>
      <c r="AA289" s="22">
        <v>0</v>
      </c>
      <c r="AB289" s="22">
        <v>0</v>
      </c>
      <c r="AC289" s="22">
        <v>0</v>
      </c>
      <c r="AD289" s="22">
        <v>0</v>
      </c>
      <c r="AE289" s="22">
        <v>568184</v>
      </c>
      <c r="AF289" s="22">
        <v>2413657</v>
      </c>
      <c r="AG289" s="22">
        <v>1112807</v>
      </c>
      <c r="AH289" s="22">
        <v>0</v>
      </c>
      <c r="AI289" s="22">
        <v>0</v>
      </c>
      <c r="AJ289" s="22">
        <v>0</v>
      </c>
      <c r="AK289" s="22">
        <v>1112807</v>
      </c>
      <c r="AL289" s="22">
        <v>3526464</v>
      </c>
    </row>
    <row r="290" spans="1:3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443173</v>
      </c>
      <c r="F290" s="22">
        <v>8595</v>
      </c>
      <c r="G290" s="22">
        <v>8336</v>
      </c>
      <c r="H290" s="22">
        <v>0</v>
      </c>
      <c r="I290" s="22">
        <v>241074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701178</v>
      </c>
      <c r="V290" s="22">
        <v>0</v>
      </c>
      <c r="W290" s="22">
        <v>0</v>
      </c>
      <c r="X290" s="22">
        <v>16399</v>
      </c>
      <c r="Y290" s="22">
        <v>0</v>
      </c>
      <c r="Z290" s="22">
        <v>560052</v>
      </c>
      <c r="AA290" s="22">
        <v>0</v>
      </c>
      <c r="AB290" s="22">
        <v>0</v>
      </c>
      <c r="AC290" s="22">
        <v>0</v>
      </c>
      <c r="AD290" s="22">
        <v>0</v>
      </c>
      <c r="AE290" s="22">
        <v>576451</v>
      </c>
      <c r="AF290" s="22">
        <v>124727</v>
      </c>
      <c r="AG290" s="22">
        <v>835177</v>
      </c>
      <c r="AH290" s="22">
        <v>0</v>
      </c>
      <c r="AI290" s="22">
        <v>0</v>
      </c>
      <c r="AJ290" s="22">
        <v>0</v>
      </c>
      <c r="AK290" s="22">
        <v>835177</v>
      </c>
      <c r="AL290" s="22">
        <v>959904</v>
      </c>
    </row>
    <row r="291" spans="1:3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554040</v>
      </c>
      <c r="F291" s="22">
        <v>3695</v>
      </c>
      <c r="G291" s="22">
        <v>0</v>
      </c>
      <c r="H291" s="22">
        <v>0</v>
      </c>
      <c r="I291" s="22">
        <v>244386</v>
      </c>
      <c r="J291" s="22">
        <v>0</v>
      </c>
      <c r="K291" s="22">
        <v>863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802984</v>
      </c>
      <c r="V291" s="22">
        <v>0</v>
      </c>
      <c r="W291" s="22">
        <v>0</v>
      </c>
      <c r="X291" s="22">
        <v>5404</v>
      </c>
      <c r="Y291" s="22">
        <v>0</v>
      </c>
      <c r="Z291" s="22">
        <v>263979</v>
      </c>
      <c r="AA291" s="22">
        <v>0</v>
      </c>
      <c r="AB291" s="22">
        <v>0</v>
      </c>
      <c r="AC291" s="22">
        <v>0</v>
      </c>
      <c r="AD291" s="22">
        <v>0</v>
      </c>
      <c r="AE291" s="22">
        <v>269383</v>
      </c>
      <c r="AF291" s="22">
        <v>533601</v>
      </c>
      <c r="AG291" s="22">
        <v>966630</v>
      </c>
      <c r="AH291" s="22">
        <v>0</v>
      </c>
      <c r="AI291" s="22">
        <v>0</v>
      </c>
      <c r="AJ291" s="22">
        <v>0</v>
      </c>
      <c r="AK291" s="22">
        <v>966630</v>
      </c>
      <c r="AL291" s="22">
        <v>1500231</v>
      </c>
    </row>
    <row r="292" spans="1:3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717329</v>
      </c>
      <c r="F292" s="22">
        <v>751</v>
      </c>
      <c r="G292" s="22">
        <v>0</v>
      </c>
      <c r="H292" s="22">
        <v>0</v>
      </c>
      <c r="I292" s="22">
        <v>236098</v>
      </c>
      <c r="J292" s="22">
        <v>0</v>
      </c>
      <c r="K292" s="22">
        <v>1036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955214</v>
      </c>
      <c r="V292" s="22">
        <v>0</v>
      </c>
      <c r="W292" s="22">
        <v>0</v>
      </c>
      <c r="X292" s="22">
        <v>4124</v>
      </c>
      <c r="Y292" s="22">
        <v>0</v>
      </c>
      <c r="Z292" s="22">
        <v>507552</v>
      </c>
      <c r="AA292" s="22">
        <v>0</v>
      </c>
      <c r="AB292" s="22">
        <v>0</v>
      </c>
      <c r="AC292" s="22">
        <v>0</v>
      </c>
      <c r="AD292" s="22">
        <v>0</v>
      </c>
      <c r="AE292" s="22">
        <v>511676</v>
      </c>
      <c r="AF292" s="22">
        <v>443538</v>
      </c>
      <c r="AG292" s="22">
        <v>707323</v>
      </c>
      <c r="AH292" s="22">
        <v>0</v>
      </c>
      <c r="AI292" s="22">
        <v>0</v>
      </c>
      <c r="AJ292" s="22">
        <v>0</v>
      </c>
      <c r="AK292" s="22">
        <v>707323</v>
      </c>
      <c r="AL292" s="22">
        <v>1150861</v>
      </c>
    </row>
    <row r="293" spans="1:3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56916</v>
      </c>
      <c r="F293" s="22">
        <v>12575</v>
      </c>
      <c r="G293" s="22">
        <v>950</v>
      </c>
      <c r="H293" s="22">
        <v>0</v>
      </c>
      <c r="I293" s="22">
        <v>60511</v>
      </c>
      <c r="J293" s="22">
        <v>0</v>
      </c>
      <c r="K293" s="22">
        <v>20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130972</v>
      </c>
      <c r="V293" s="22">
        <v>2900000</v>
      </c>
      <c r="W293" s="22">
        <v>0</v>
      </c>
      <c r="X293" s="22">
        <v>586092</v>
      </c>
      <c r="Y293" s="22">
        <v>500</v>
      </c>
      <c r="Z293" s="22">
        <v>15508</v>
      </c>
      <c r="AA293" s="22">
        <v>0</v>
      </c>
      <c r="AB293" s="22">
        <v>0</v>
      </c>
      <c r="AC293" s="22">
        <v>0</v>
      </c>
      <c r="AD293" s="22">
        <v>0</v>
      </c>
      <c r="AE293" s="22">
        <v>3502100</v>
      </c>
      <c r="AF293" s="22">
        <v>-3371128</v>
      </c>
      <c r="AG293" s="22">
        <v>9178915</v>
      </c>
      <c r="AH293" s="22">
        <v>0</v>
      </c>
      <c r="AI293" s="22">
        <v>18757</v>
      </c>
      <c r="AJ293" s="22">
        <v>0</v>
      </c>
      <c r="AK293" s="22">
        <v>9197672</v>
      </c>
      <c r="AL293" s="22">
        <v>5826544</v>
      </c>
    </row>
    <row r="294" spans="1:3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607244</v>
      </c>
      <c r="F294" s="22">
        <v>6770</v>
      </c>
      <c r="G294" s="22">
        <v>276</v>
      </c>
      <c r="H294" s="22">
        <v>0</v>
      </c>
      <c r="I294" s="22">
        <v>383507</v>
      </c>
      <c r="J294" s="22">
        <v>0</v>
      </c>
      <c r="K294" s="22">
        <v>2009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999806</v>
      </c>
      <c r="V294" s="22">
        <v>0</v>
      </c>
      <c r="W294" s="22">
        <v>0</v>
      </c>
      <c r="X294" s="22">
        <v>24776</v>
      </c>
      <c r="Y294" s="22">
        <v>0</v>
      </c>
      <c r="Z294" s="22">
        <v>625122</v>
      </c>
      <c r="AA294" s="22">
        <v>0</v>
      </c>
      <c r="AB294" s="22">
        <v>0</v>
      </c>
      <c r="AC294" s="22">
        <v>0</v>
      </c>
      <c r="AD294" s="22">
        <v>0</v>
      </c>
      <c r="AE294" s="22">
        <v>649898</v>
      </c>
      <c r="AF294" s="22">
        <v>349908</v>
      </c>
      <c r="AG294" s="22">
        <v>1610020</v>
      </c>
      <c r="AH294" s="22">
        <v>0</v>
      </c>
      <c r="AI294" s="22">
        <v>2604</v>
      </c>
      <c r="AJ294" s="22">
        <v>0</v>
      </c>
      <c r="AK294" s="22">
        <v>1612624</v>
      </c>
      <c r="AL294" s="22">
        <v>1962532</v>
      </c>
    </row>
    <row r="295" spans="1:3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442936</v>
      </c>
      <c r="F295" s="22">
        <v>13329</v>
      </c>
      <c r="G295" s="22">
        <v>4479</v>
      </c>
      <c r="H295" s="22">
        <v>0</v>
      </c>
      <c r="I295" s="22">
        <v>86834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547578</v>
      </c>
      <c r="V295" s="22">
        <v>0</v>
      </c>
      <c r="W295" s="22">
        <v>0</v>
      </c>
      <c r="X295" s="22">
        <v>9280</v>
      </c>
      <c r="Y295" s="22">
        <v>0</v>
      </c>
      <c r="Z295" s="22">
        <v>177015</v>
      </c>
      <c r="AA295" s="22">
        <v>0</v>
      </c>
      <c r="AB295" s="22">
        <v>0</v>
      </c>
      <c r="AC295" s="22">
        <v>0</v>
      </c>
      <c r="AD295" s="22">
        <v>0</v>
      </c>
      <c r="AE295" s="22">
        <v>186295</v>
      </c>
      <c r="AF295" s="22">
        <v>361283</v>
      </c>
      <c r="AG295" s="22">
        <v>931595</v>
      </c>
      <c r="AH295" s="22">
        <v>0</v>
      </c>
      <c r="AI295" s="22">
        <v>0</v>
      </c>
      <c r="AJ295" s="22">
        <v>0</v>
      </c>
      <c r="AK295" s="22">
        <v>931595</v>
      </c>
      <c r="AL295" s="22">
        <v>1292878</v>
      </c>
    </row>
    <row r="296" spans="1:3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2241764</v>
      </c>
      <c r="F296" s="22">
        <v>33796</v>
      </c>
      <c r="G296" s="22">
        <v>25006</v>
      </c>
      <c r="H296" s="22">
        <v>0</v>
      </c>
      <c r="I296" s="22">
        <v>364275</v>
      </c>
      <c r="J296" s="22">
        <v>0</v>
      </c>
      <c r="K296" s="22">
        <v>12300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207571</v>
      </c>
      <c r="U296" s="22">
        <v>2884712</v>
      </c>
      <c r="V296" s="22">
        <v>0</v>
      </c>
      <c r="W296" s="22">
        <v>64669</v>
      </c>
      <c r="X296" s="22">
        <v>0</v>
      </c>
      <c r="Y296" s="22">
        <v>55495</v>
      </c>
      <c r="Z296" s="22">
        <v>194728</v>
      </c>
      <c r="AA296" s="22">
        <v>0</v>
      </c>
      <c r="AB296" s="22">
        <v>0</v>
      </c>
      <c r="AC296" s="22">
        <v>0</v>
      </c>
      <c r="AD296" s="22">
        <v>81333</v>
      </c>
      <c r="AE296" s="22">
        <v>396225</v>
      </c>
      <c r="AF296" s="22">
        <v>2488487</v>
      </c>
      <c r="AG296" s="22">
        <v>3923990</v>
      </c>
      <c r="AH296" s="22">
        <v>0</v>
      </c>
      <c r="AI296" s="22">
        <v>1127</v>
      </c>
      <c r="AJ296" s="22">
        <v>0</v>
      </c>
      <c r="AK296" s="22">
        <v>3925117</v>
      </c>
      <c r="AL296" s="22">
        <v>6413604</v>
      </c>
    </row>
    <row r="297" spans="1:3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624329</v>
      </c>
      <c r="F297" s="22">
        <v>6733</v>
      </c>
      <c r="G297" s="22">
        <v>512</v>
      </c>
      <c r="H297" s="22">
        <v>0</v>
      </c>
      <c r="I297" s="22">
        <v>22328</v>
      </c>
      <c r="J297" s="22">
        <v>143922</v>
      </c>
      <c r="K297" s="22">
        <v>30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797854</v>
      </c>
      <c r="V297" s="22">
        <v>0</v>
      </c>
      <c r="W297" s="22">
        <v>0</v>
      </c>
      <c r="X297" s="22">
        <v>14213</v>
      </c>
      <c r="Y297" s="22">
        <v>0</v>
      </c>
      <c r="Z297" s="22">
        <v>77467</v>
      </c>
      <c r="AA297" s="22">
        <v>0</v>
      </c>
      <c r="AB297" s="22">
        <v>0</v>
      </c>
      <c r="AC297" s="22">
        <v>0</v>
      </c>
      <c r="AD297" s="22">
        <v>0</v>
      </c>
      <c r="AE297" s="22">
        <v>91680</v>
      </c>
      <c r="AF297" s="22">
        <v>706174</v>
      </c>
      <c r="AG297" s="22">
        <v>4335039</v>
      </c>
      <c r="AH297" s="22">
        <v>4726</v>
      </c>
      <c r="AI297" s="22">
        <v>709</v>
      </c>
      <c r="AJ297" s="22">
        <v>0</v>
      </c>
      <c r="AK297" s="22">
        <v>4340474</v>
      </c>
      <c r="AL297" s="22">
        <v>5046648</v>
      </c>
    </row>
    <row r="298" spans="1:3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190170</v>
      </c>
      <c r="F298" s="22">
        <v>6774</v>
      </c>
      <c r="G298" s="22">
        <v>0</v>
      </c>
      <c r="H298" s="22">
        <v>0</v>
      </c>
      <c r="I298" s="22">
        <v>0</v>
      </c>
      <c r="J298" s="22">
        <v>0</v>
      </c>
      <c r="K298" s="22">
        <v>402960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599904</v>
      </c>
      <c r="V298" s="22">
        <v>0</v>
      </c>
      <c r="W298" s="22">
        <v>0</v>
      </c>
      <c r="X298" s="22">
        <v>19917</v>
      </c>
      <c r="Y298" s="22">
        <v>0</v>
      </c>
      <c r="Z298" s="22">
        <v>9122</v>
      </c>
      <c r="AA298" s="22">
        <v>0</v>
      </c>
      <c r="AB298" s="22">
        <v>0</v>
      </c>
      <c r="AC298" s="22">
        <v>0</v>
      </c>
      <c r="AD298" s="22">
        <v>0</v>
      </c>
      <c r="AE298" s="22">
        <v>29039</v>
      </c>
      <c r="AF298" s="22">
        <v>570865</v>
      </c>
      <c r="AG298" s="22">
        <v>3734160</v>
      </c>
      <c r="AH298" s="22">
        <v>0</v>
      </c>
      <c r="AI298" s="22">
        <v>0</v>
      </c>
      <c r="AJ298" s="22">
        <v>0</v>
      </c>
      <c r="AK298" s="22">
        <v>3734160</v>
      </c>
      <c r="AL298" s="22">
        <v>4305025</v>
      </c>
    </row>
    <row r="299" spans="1:3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1034797</v>
      </c>
      <c r="F299" s="22">
        <v>0</v>
      </c>
      <c r="G299" s="22">
        <v>0</v>
      </c>
      <c r="H299" s="22">
        <v>0</v>
      </c>
      <c r="I299" s="22">
        <v>2121</v>
      </c>
      <c r="J299" s="22">
        <v>0</v>
      </c>
      <c r="K299" s="22">
        <v>11611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1048529</v>
      </c>
      <c r="V299" s="22">
        <v>0</v>
      </c>
      <c r="W299" s="22">
        <v>0</v>
      </c>
      <c r="X299" s="22">
        <v>12282</v>
      </c>
      <c r="Y299" s="22">
        <v>0</v>
      </c>
      <c r="Z299" s="22">
        <v>163189</v>
      </c>
      <c r="AA299" s="22">
        <v>0</v>
      </c>
      <c r="AB299" s="22">
        <v>0</v>
      </c>
      <c r="AC299" s="22">
        <v>0</v>
      </c>
      <c r="AD299" s="22">
        <v>0</v>
      </c>
      <c r="AE299" s="22">
        <v>175471</v>
      </c>
      <c r="AF299" s="22">
        <v>873058</v>
      </c>
      <c r="AG299" s="22">
        <v>675609</v>
      </c>
      <c r="AH299" s="22">
        <v>0</v>
      </c>
      <c r="AI299" s="22">
        <v>3704</v>
      </c>
      <c r="AJ299" s="22">
        <v>0</v>
      </c>
      <c r="AK299" s="22">
        <v>679313</v>
      </c>
      <c r="AL299" s="22">
        <v>1552371</v>
      </c>
    </row>
    <row r="300" spans="1:3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475341</v>
      </c>
      <c r="F300" s="22">
        <v>37449</v>
      </c>
      <c r="G300" s="22">
        <v>385592</v>
      </c>
      <c r="H300" s="22">
        <v>0</v>
      </c>
      <c r="I300" s="22">
        <v>5791</v>
      </c>
      <c r="J300" s="22">
        <v>0</v>
      </c>
      <c r="K300" s="22">
        <v>368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904541</v>
      </c>
      <c r="V300" s="22">
        <v>0</v>
      </c>
      <c r="W300" s="22">
        <v>0</v>
      </c>
      <c r="X300" s="22">
        <v>68286</v>
      </c>
      <c r="Y300" s="22">
        <v>0</v>
      </c>
      <c r="Z300" s="22">
        <v>616828</v>
      </c>
      <c r="AA300" s="22">
        <v>0</v>
      </c>
      <c r="AB300" s="22">
        <v>0</v>
      </c>
      <c r="AC300" s="22">
        <v>0</v>
      </c>
      <c r="AD300" s="22">
        <v>0</v>
      </c>
      <c r="AE300" s="22">
        <v>685114</v>
      </c>
      <c r="AF300" s="22">
        <v>219427</v>
      </c>
      <c r="AG300" s="22">
        <v>211888</v>
      </c>
      <c r="AH300" s="22">
        <v>0</v>
      </c>
      <c r="AI300" s="22">
        <v>0</v>
      </c>
      <c r="AJ300" s="22">
        <v>0</v>
      </c>
      <c r="AK300" s="22">
        <v>211888</v>
      </c>
      <c r="AL300" s="22">
        <v>431315</v>
      </c>
    </row>
    <row r="301" spans="1:3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843053</v>
      </c>
      <c r="F301" s="22">
        <v>3280</v>
      </c>
      <c r="G301" s="22">
        <v>0</v>
      </c>
      <c r="H301" s="22">
        <v>0</v>
      </c>
      <c r="I301" s="22">
        <v>90148</v>
      </c>
      <c r="J301" s="22">
        <v>492788</v>
      </c>
      <c r="K301" s="22">
        <v>260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1429529</v>
      </c>
      <c r="V301" s="22">
        <v>0</v>
      </c>
      <c r="W301" s="22">
        <v>0</v>
      </c>
      <c r="X301" s="22">
        <v>23840</v>
      </c>
      <c r="Y301" s="22">
        <v>0</v>
      </c>
      <c r="Z301" s="22">
        <v>118591</v>
      </c>
      <c r="AA301" s="22">
        <v>0</v>
      </c>
      <c r="AB301" s="22">
        <v>0</v>
      </c>
      <c r="AC301" s="22">
        <v>0</v>
      </c>
      <c r="AD301" s="22">
        <v>0</v>
      </c>
      <c r="AE301" s="22">
        <v>142431</v>
      </c>
      <c r="AF301" s="22">
        <v>1287098</v>
      </c>
      <c r="AG301" s="22">
        <v>10763662</v>
      </c>
      <c r="AH301" s="22">
        <v>0</v>
      </c>
      <c r="AI301" s="22">
        <v>25111</v>
      </c>
      <c r="AJ301" s="22">
        <v>0</v>
      </c>
      <c r="AK301" s="22">
        <v>10788773</v>
      </c>
      <c r="AL301" s="22">
        <v>12075871</v>
      </c>
    </row>
    <row r="302" spans="1:3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867261</v>
      </c>
      <c r="F302" s="22">
        <v>3448</v>
      </c>
      <c r="G302" s="22">
        <v>0</v>
      </c>
      <c r="H302" s="22">
        <v>0</v>
      </c>
      <c r="I302" s="22">
        <v>25492</v>
      </c>
      <c r="J302" s="22">
        <v>0</v>
      </c>
      <c r="K302" s="22">
        <v>7267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131215</v>
      </c>
      <c r="S302" s="22">
        <v>0</v>
      </c>
      <c r="T302" s="22">
        <v>0</v>
      </c>
      <c r="U302" s="22">
        <v>1034683</v>
      </c>
      <c r="V302" s="22">
        <v>0</v>
      </c>
      <c r="W302" s="22">
        <v>34573</v>
      </c>
      <c r="X302" s="22">
        <v>32248</v>
      </c>
      <c r="Y302" s="22">
        <v>11510</v>
      </c>
      <c r="Z302" s="22">
        <v>343010</v>
      </c>
      <c r="AA302" s="22">
        <v>97645</v>
      </c>
      <c r="AB302" s="22">
        <v>2001</v>
      </c>
      <c r="AC302" s="22">
        <v>0</v>
      </c>
      <c r="AD302" s="22">
        <v>0</v>
      </c>
      <c r="AE302" s="22">
        <v>520987</v>
      </c>
      <c r="AF302" s="22">
        <v>513696</v>
      </c>
      <c r="AG302" s="22">
        <v>1221586</v>
      </c>
      <c r="AH302" s="22">
        <v>0</v>
      </c>
      <c r="AI302" s="22">
        <v>9018</v>
      </c>
      <c r="AJ302" s="22">
        <v>0</v>
      </c>
      <c r="AK302" s="22">
        <v>1230604</v>
      </c>
      <c r="AL302" s="22">
        <v>1744300</v>
      </c>
    </row>
    <row r="303" spans="1:3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1118670</v>
      </c>
      <c r="F303" s="22">
        <v>3732</v>
      </c>
      <c r="G303" s="22">
        <v>0</v>
      </c>
      <c r="H303" s="22">
        <v>0</v>
      </c>
      <c r="I303" s="22">
        <v>351761</v>
      </c>
      <c r="J303" s="22">
        <v>0</v>
      </c>
      <c r="K303" s="22">
        <v>1435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1475598</v>
      </c>
      <c r="V303" s="22">
        <v>0</v>
      </c>
      <c r="W303" s="22">
        <v>0</v>
      </c>
      <c r="X303" s="22">
        <v>609697</v>
      </c>
      <c r="Y303" s="22">
        <v>0</v>
      </c>
      <c r="Z303" s="22">
        <v>492373</v>
      </c>
      <c r="AA303" s="22">
        <v>0</v>
      </c>
      <c r="AB303" s="22">
        <v>0</v>
      </c>
      <c r="AC303" s="22">
        <v>0</v>
      </c>
      <c r="AD303" s="22">
        <v>0</v>
      </c>
      <c r="AE303" s="22">
        <v>1102070</v>
      </c>
      <c r="AF303" s="22">
        <v>373528</v>
      </c>
      <c r="AG303" s="22">
        <v>3329884</v>
      </c>
      <c r="AH303" s="22">
        <v>0</v>
      </c>
      <c r="AI303" s="22">
        <v>0</v>
      </c>
      <c r="AJ303" s="22">
        <v>0</v>
      </c>
      <c r="AK303" s="22">
        <v>3329884</v>
      </c>
      <c r="AL303" s="22">
        <v>3703412</v>
      </c>
    </row>
    <row r="304" spans="1:3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1885601</v>
      </c>
      <c r="F304" s="22">
        <v>72312</v>
      </c>
      <c r="G304" s="22">
        <v>19032</v>
      </c>
      <c r="H304" s="22">
        <v>0</v>
      </c>
      <c r="I304" s="22">
        <v>80524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2057469</v>
      </c>
      <c r="V304" s="22">
        <v>0</v>
      </c>
      <c r="W304" s="22">
        <v>0</v>
      </c>
      <c r="X304" s="22">
        <v>25973</v>
      </c>
      <c r="Y304" s="22">
        <v>0</v>
      </c>
      <c r="Z304" s="22">
        <v>544532</v>
      </c>
      <c r="AA304" s="22">
        <v>0</v>
      </c>
      <c r="AB304" s="22">
        <v>0</v>
      </c>
      <c r="AC304" s="22">
        <v>0</v>
      </c>
      <c r="AD304" s="22">
        <v>0</v>
      </c>
      <c r="AE304" s="22">
        <v>570505</v>
      </c>
      <c r="AF304" s="22">
        <v>1486964</v>
      </c>
      <c r="AG304" s="22">
        <v>1425158</v>
      </c>
      <c r="AH304" s="22">
        <v>0</v>
      </c>
      <c r="AI304" s="22">
        <v>11123</v>
      </c>
      <c r="AJ304" s="22">
        <v>0</v>
      </c>
      <c r="AK304" s="22">
        <v>1436281</v>
      </c>
      <c r="AL304" s="22">
        <v>2923245</v>
      </c>
    </row>
    <row r="305" spans="1:3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635333</v>
      </c>
      <c r="F305" s="22">
        <v>39576</v>
      </c>
      <c r="G305" s="22">
        <v>10126</v>
      </c>
      <c r="H305" s="22">
        <v>0</v>
      </c>
      <c r="I305" s="22">
        <v>533141</v>
      </c>
      <c r="J305" s="22">
        <v>0</v>
      </c>
      <c r="K305" s="22">
        <v>27266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1245442</v>
      </c>
      <c r="V305" s="22">
        <v>0</v>
      </c>
      <c r="W305" s="22">
        <v>0</v>
      </c>
      <c r="X305" s="22">
        <v>25820</v>
      </c>
      <c r="Y305" s="22">
        <v>0</v>
      </c>
      <c r="Z305" s="22">
        <v>454934</v>
      </c>
      <c r="AA305" s="22">
        <v>753033</v>
      </c>
      <c r="AB305" s="22">
        <v>35000</v>
      </c>
      <c r="AC305" s="22">
        <v>0</v>
      </c>
      <c r="AD305" s="22">
        <v>0</v>
      </c>
      <c r="AE305" s="22">
        <v>1268787</v>
      </c>
      <c r="AF305" s="22">
        <v>-23345</v>
      </c>
      <c r="AG305" s="22">
        <v>2957051</v>
      </c>
      <c r="AH305" s="22">
        <v>0</v>
      </c>
      <c r="AI305" s="22">
        <v>0</v>
      </c>
      <c r="AJ305" s="22">
        <v>0</v>
      </c>
      <c r="AK305" s="22">
        <v>2957051</v>
      </c>
      <c r="AL305" s="22">
        <v>2933706</v>
      </c>
    </row>
    <row r="306" spans="1:3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420889</v>
      </c>
      <c r="F306" s="22">
        <v>50</v>
      </c>
      <c r="G306" s="22">
        <v>0</v>
      </c>
      <c r="H306" s="22">
        <v>0</v>
      </c>
      <c r="I306" s="22">
        <v>120370</v>
      </c>
      <c r="J306" s="22">
        <v>0</v>
      </c>
      <c r="K306" s="22">
        <v>2253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543562</v>
      </c>
      <c r="V306" s="22">
        <v>2627</v>
      </c>
      <c r="W306" s="22">
        <v>0</v>
      </c>
      <c r="X306" s="22">
        <v>17063</v>
      </c>
      <c r="Y306" s="22">
        <v>5000</v>
      </c>
      <c r="Z306" s="22">
        <v>98779</v>
      </c>
      <c r="AA306" s="22">
        <v>0</v>
      </c>
      <c r="AB306" s="22">
        <v>0</v>
      </c>
      <c r="AC306" s="22">
        <v>0</v>
      </c>
      <c r="AD306" s="22">
        <v>42500</v>
      </c>
      <c r="AE306" s="22">
        <v>165969</v>
      </c>
      <c r="AF306" s="22">
        <v>377593</v>
      </c>
      <c r="AG306" s="22">
        <v>2308999</v>
      </c>
      <c r="AH306" s="22">
        <v>0</v>
      </c>
      <c r="AI306" s="22">
        <v>0</v>
      </c>
      <c r="AJ306" s="22">
        <v>0</v>
      </c>
      <c r="AK306" s="22">
        <v>2308999</v>
      </c>
      <c r="AL306" s="22">
        <v>2686592</v>
      </c>
    </row>
    <row r="307" spans="1:3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489945</v>
      </c>
      <c r="F307" s="22">
        <v>34919</v>
      </c>
      <c r="G307" s="22">
        <v>95309</v>
      </c>
      <c r="H307" s="22">
        <v>-27162</v>
      </c>
      <c r="I307" s="22">
        <v>13241</v>
      </c>
      <c r="J307" s="22">
        <v>0</v>
      </c>
      <c r="K307" s="22">
        <v>3275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609527</v>
      </c>
      <c r="V307" s="22">
        <v>0</v>
      </c>
      <c r="W307" s="22">
        <v>0</v>
      </c>
      <c r="X307" s="22">
        <v>19057</v>
      </c>
      <c r="Y307" s="22">
        <v>435</v>
      </c>
      <c r="Z307" s="22">
        <v>29924</v>
      </c>
      <c r="AA307" s="22">
        <v>0</v>
      </c>
      <c r="AB307" s="22">
        <v>0</v>
      </c>
      <c r="AC307" s="22">
        <v>0</v>
      </c>
      <c r="AD307" s="22">
        <v>0</v>
      </c>
      <c r="AE307" s="22">
        <v>49416</v>
      </c>
      <c r="AF307" s="22">
        <v>560111</v>
      </c>
      <c r="AG307" s="22">
        <v>1700246</v>
      </c>
      <c r="AH307" s="22">
        <v>0</v>
      </c>
      <c r="AI307" s="22">
        <v>1810</v>
      </c>
      <c r="AJ307" s="22">
        <v>0</v>
      </c>
      <c r="AK307" s="22">
        <v>1702056</v>
      </c>
      <c r="AL307" s="22">
        <v>2262167</v>
      </c>
    </row>
    <row r="308" spans="1:3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397139</v>
      </c>
      <c r="F308" s="22">
        <v>5290</v>
      </c>
      <c r="G308" s="22">
        <v>13072</v>
      </c>
      <c r="H308" s="22">
        <v>0</v>
      </c>
      <c r="I308" s="22">
        <v>42299</v>
      </c>
      <c r="J308" s="22">
        <v>0</v>
      </c>
      <c r="K308" s="22">
        <v>9417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337795</v>
      </c>
      <c r="S308" s="22">
        <v>0</v>
      </c>
      <c r="T308" s="22">
        <v>0</v>
      </c>
      <c r="U308" s="22">
        <v>805012</v>
      </c>
      <c r="V308" s="22">
        <v>0</v>
      </c>
      <c r="W308" s="22">
        <v>0</v>
      </c>
      <c r="X308" s="22">
        <v>21040</v>
      </c>
      <c r="Y308" s="22">
        <v>1788</v>
      </c>
      <c r="Z308" s="22">
        <v>315945</v>
      </c>
      <c r="AA308" s="22">
        <v>0</v>
      </c>
      <c r="AB308" s="22">
        <v>0</v>
      </c>
      <c r="AC308" s="22">
        <v>0</v>
      </c>
      <c r="AD308" s="22">
        <v>0</v>
      </c>
      <c r="AE308" s="22">
        <v>338773</v>
      </c>
      <c r="AF308" s="22">
        <v>466239</v>
      </c>
      <c r="AG308" s="22">
        <v>1128251</v>
      </c>
      <c r="AH308" s="22">
        <v>0</v>
      </c>
      <c r="AI308" s="22">
        <v>23</v>
      </c>
      <c r="AJ308" s="22">
        <v>165</v>
      </c>
      <c r="AK308" s="22">
        <v>1128416</v>
      </c>
      <c r="AL308" s="22">
        <v>1594655</v>
      </c>
    </row>
    <row r="309" spans="1:3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172459</v>
      </c>
      <c r="F309" s="22">
        <v>4529</v>
      </c>
      <c r="G309" s="22">
        <v>597</v>
      </c>
      <c r="H309" s="22">
        <v>0</v>
      </c>
      <c r="I309" s="22">
        <v>431785</v>
      </c>
      <c r="J309" s="22">
        <v>0</v>
      </c>
      <c r="K309" s="22">
        <v>26417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635787</v>
      </c>
      <c r="V309" s="22">
        <v>0</v>
      </c>
      <c r="W309" s="22">
        <v>0</v>
      </c>
      <c r="X309" s="22">
        <v>10376</v>
      </c>
      <c r="Y309" s="22">
        <v>0</v>
      </c>
      <c r="Z309" s="22">
        <v>442962</v>
      </c>
      <c r="AA309" s="22">
        <v>0</v>
      </c>
      <c r="AB309" s="22">
        <v>0</v>
      </c>
      <c r="AC309" s="22">
        <v>0</v>
      </c>
      <c r="AD309" s="22">
        <v>0</v>
      </c>
      <c r="AE309" s="22">
        <v>453338</v>
      </c>
      <c r="AF309" s="22">
        <v>182449</v>
      </c>
      <c r="AG309" s="22">
        <v>679304</v>
      </c>
      <c r="AH309" s="22">
        <v>0</v>
      </c>
      <c r="AI309" s="22">
        <v>0</v>
      </c>
      <c r="AJ309" s="22">
        <v>0</v>
      </c>
      <c r="AK309" s="22">
        <v>679304</v>
      </c>
      <c r="AL309" s="22">
        <v>861753</v>
      </c>
    </row>
    <row r="310" spans="1:3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797656</v>
      </c>
      <c r="F310" s="22">
        <v>20046</v>
      </c>
      <c r="G310" s="22">
        <v>6872</v>
      </c>
      <c r="H310" s="22">
        <v>0</v>
      </c>
      <c r="I310" s="22">
        <v>49909</v>
      </c>
      <c r="J310" s="22">
        <v>0</v>
      </c>
      <c r="K310" s="22">
        <v>711450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1585933</v>
      </c>
      <c r="V310" s="22">
        <v>0</v>
      </c>
      <c r="W310" s="22">
        <v>0</v>
      </c>
      <c r="X310" s="22">
        <v>29975</v>
      </c>
      <c r="Y310" s="22">
        <v>56000</v>
      </c>
      <c r="Z310" s="22">
        <v>94349</v>
      </c>
      <c r="AA310" s="22">
        <v>486375</v>
      </c>
      <c r="AB310" s="22">
        <v>0</v>
      </c>
      <c r="AC310" s="22">
        <v>0</v>
      </c>
      <c r="AD310" s="22">
        <v>226713</v>
      </c>
      <c r="AE310" s="22">
        <v>893412</v>
      </c>
      <c r="AF310" s="22">
        <v>692521</v>
      </c>
      <c r="AG310" s="22">
        <v>4245474</v>
      </c>
      <c r="AH310" s="22">
        <v>0</v>
      </c>
      <c r="AI310" s="22">
        <v>0</v>
      </c>
      <c r="AJ310" s="22">
        <v>0</v>
      </c>
      <c r="AK310" s="22">
        <v>4245474</v>
      </c>
      <c r="AL310" s="22">
        <v>4937995</v>
      </c>
    </row>
    <row r="311" spans="1:3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160311</v>
      </c>
      <c r="F311" s="22">
        <v>523</v>
      </c>
      <c r="G311" s="22">
        <v>0</v>
      </c>
      <c r="H311" s="22">
        <v>0</v>
      </c>
      <c r="I311" s="22">
        <v>135263</v>
      </c>
      <c r="J311" s="22">
        <v>0</v>
      </c>
      <c r="K311" s="22">
        <v>742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296839</v>
      </c>
      <c r="V311" s="22">
        <v>5612</v>
      </c>
      <c r="W311" s="22">
        <v>0</v>
      </c>
      <c r="X311" s="22">
        <v>25487</v>
      </c>
      <c r="Y311" s="22">
        <v>100</v>
      </c>
      <c r="Z311" s="22">
        <v>135972</v>
      </c>
      <c r="AA311" s="22">
        <v>0</v>
      </c>
      <c r="AB311" s="22">
        <v>0</v>
      </c>
      <c r="AC311" s="22">
        <v>0</v>
      </c>
      <c r="AD311" s="22">
        <v>0</v>
      </c>
      <c r="AE311" s="22">
        <v>167171</v>
      </c>
      <c r="AF311" s="22">
        <v>129668</v>
      </c>
      <c r="AG311" s="22">
        <v>1977354</v>
      </c>
      <c r="AH311" s="22">
        <v>0</v>
      </c>
      <c r="AI311" s="22">
        <v>3755</v>
      </c>
      <c r="AJ311" s="22">
        <v>0</v>
      </c>
      <c r="AK311" s="22">
        <v>1981109</v>
      </c>
      <c r="AL311" s="22">
        <v>2110777</v>
      </c>
    </row>
    <row r="312" spans="1:3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137840</v>
      </c>
      <c r="F312" s="22">
        <v>35906</v>
      </c>
      <c r="G312" s="22">
        <v>6456</v>
      </c>
      <c r="H312" s="22">
        <v>0</v>
      </c>
      <c r="I312" s="22">
        <v>43992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224194</v>
      </c>
      <c r="V312" s="22">
        <v>0</v>
      </c>
      <c r="W312" s="22">
        <v>0</v>
      </c>
      <c r="X312" s="22">
        <v>31911</v>
      </c>
      <c r="Y312" s="22">
        <v>0</v>
      </c>
      <c r="Z312" s="22">
        <v>53725</v>
      </c>
      <c r="AA312" s="22">
        <v>0</v>
      </c>
      <c r="AB312" s="22">
        <v>0</v>
      </c>
      <c r="AC312" s="22">
        <v>0</v>
      </c>
      <c r="AD312" s="22">
        <v>0</v>
      </c>
      <c r="AE312" s="22">
        <v>85636</v>
      </c>
      <c r="AF312" s="22">
        <v>138558</v>
      </c>
      <c r="AG312" s="22">
        <v>1109399</v>
      </c>
      <c r="AH312" s="22">
        <v>0</v>
      </c>
      <c r="AI312" s="22">
        <v>2500</v>
      </c>
      <c r="AJ312" s="22">
        <v>0</v>
      </c>
      <c r="AK312" s="22">
        <v>1111899</v>
      </c>
      <c r="AL312" s="22">
        <v>1250457</v>
      </c>
    </row>
    <row r="313" spans="1:3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310785</v>
      </c>
      <c r="F313" s="22">
        <v>2182</v>
      </c>
      <c r="G313" s="22">
        <v>0</v>
      </c>
      <c r="H313" s="22">
        <v>0</v>
      </c>
      <c r="I313" s="22">
        <v>344771</v>
      </c>
      <c r="J313" s="22">
        <v>0</v>
      </c>
      <c r="K313" s="22">
        <v>1505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659243</v>
      </c>
      <c r="V313" s="22">
        <v>0</v>
      </c>
      <c r="W313" s="22">
        <v>0</v>
      </c>
      <c r="X313" s="22">
        <v>6925</v>
      </c>
      <c r="Y313" s="22">
        <v>0</v>
      </c>
      <c r="Z313" s="22">
        <v>378990</v>
      </c>
      <c r="AA313" s="22">
        <v>0</v>
      </c>
      <c r="AB313" s="22">
        <v>0</v>
      </c>
      <c r="AC313" s="22">
        <v>0</v>
      </c>
      <c r="AD313" s="22">
        <v>0</v>
      </c>
      <c r="AE313" s="22">
        <v>385915</v>
      </c>
      <c r="AF313" s="22">
        <v>273328</v>
      </c>
      <c r="AG313" s="22">
        <v>972465</v>
      </c>
      <c r="AH313" s="22">
        <v>0</v>
      </c>
      <c r="AI313" s="22">
        <v>0</v>
      </c>
      <c r="AJ313" s="22">
        <v>0</v>
      </c>
      <c r="AK313" s="22">
        <v>972465</v>
      </c>
      <c r="AL313" s="22">
        <v>1245793</v>
      </c>
    </row>
    <row r="314" spans="1:3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459999</v>
      </c>
      <c r="F314" s="22">
        <v>345480</v>
      </c>
      <c r="G314" s="22">
        <v>15290</v>
      </c>
      <c r="H314" s="22">
        <v>0</v>
      </c>
      <c r="I314" s="22">
        <v>59064</v>
      </c>
      <c r="J314" s="22">
        <v>0</v>
      </c>
      <c r="K314" s="22">
        <v>1399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19944</v>
      </c>
      <c r="T314" s="22">
        <v>0</v>
      </c>
      <c r="U314" s="22">
        <v>901176</v>
      </c>
      <c r="V314" s="22">
        <v>0</v>
      </c>
      <c r="W314" s="22">
        <v>0</v>
      </c>
      <c r="X314" s="22">
        <v>34289</v>
      </c>
      <c r="Y314" s="22">
        <v>0</v>
      </c>
      <c r="Z314" s="22">
        <v>409680</v>
      </c>
      <c r="AA314" s="22">
        <v>0</v>
      </c>
      <c r="AB314" s="22">
        <v>0</v>
      </c>
      <c r="AC314" s="22">
        <v>0</v>
      </c>
      <c r="AD314" s="22">
        <v>0</v>
      </c>
      <c r="AE314" s="22">
        <v>443969</v>
      </c>
      <c r="AF314" s="22">
        <v>457207</v>
      </c>
      <c r="AG314" s="22">
        <v>1306236</v>
      </c>
      <c r="AH314" s="22">
        <v>0</v>
      </c>
      <c r="AI314" s="22">
        <v>600</v>
      </c>
      <c r="AJ314" s="22">
        <v>0</v>
      </c>
      <c r="AK314" s="22">
        <v>1306836</v>
      </c>
      <c r="AL314" s="22">
        <v>1764043</v>
      </c>
    </row>
    <row r="315" spans="1:3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1096227</v>
      </c>
      <c r="F315" s="22">
        <v>21317</v>
      </c>
      <c r="G315" s="22">
        <v>22756</v>
      </c>
      <c r="H315" s="22">
        <v>0</v>
      </c>
      <c r="I315" s="22">
        <v>113028</v>
      </c>
      <c r="J315" s="22">
        <v>0</v>
      </c>
      <c r="K315" s="22">
        <v>4411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1257739</v>
      </c>
      <c r="V315" s="22">
        <v>0</v>
      </c>
      <c r="W315" s="22">
        <v>0</v>
      </c>
      <c r="X315" s="22">
        <v>75228</v>
      </c>
      <c r="Y315" s="22">
        <v>0</v>
      </c>
      <c r="Z315" s="22">
        <v>655100</v>
      </c>
      <c r="AA315" s="22">
        <v>0</v>
      </c>
      <c r="AB315" s="22">
        <v>0</v>
      </c>
      <c r="AC315" s="22">
        <v>0</v>
      </c>
      <c r="AD315" s="22">
        <v>0</v>
      </c>
      <c r="AE315" s="22">
        <v>730328</v>
      </c>
      <c r="AF315" s="22">
        <v>527411</v>
      </c>
      <c r="AG315" s="22">
        <v>1651042</v>
      </c>
      <c r="AH315" s="22">
        <v>0</v>
      </c>
      <c r="AI315" s="22">
        <v>0</v>
      </c>
      <c r="AJ315" s="22">
        <v>0</v>
      </c>
      <c r="AK315" s="22">
        <v>1651042</v>
      </c>
      <c r="AL315" s="22">
        <v>2178453</v>
      </c>
    </row>
    <row r="316" spans="1:3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512976</v>
      </c>
      <c r="F316" s="22">
        <v>0</v>
      </c>
      <c r="G316" s="22">
        <v>0</v>
      </c>
      <c r="H316" s="22">
        <v>0</v>
      </c>
      <c r="I316" s="22">
        <v>122514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635490</v>
      </c>
      <c r="V316" s="22">
        <v>0</v>
      </c>
      <c r="W316" s="22">
        <v>0</v>
      </c>
      <c r="X316" s="22">
        <v>40844</v>
      </c>
      <c r="Y316" s="22">
        <v>10550</v>
      </c>
      <c r="Z316" s="22">
        <v>305464</v>
      </c>
      <c r="AA316" s="22">
        <v>0</v>
      </c>
      <c r="AB316" s="22">
        <v>0</v>
      </c>
      <c r="AC316" s="22">
        <v>0</v>
      </c>
      <c r="AD316" s="22">
        <v>0</v>
      </c>
      <c r="AE316" s="22">
        <v>356858</v>
      </c>
      <c r="AF316" s="22">
        <v>278632</v>
      </c>
      <c r="AG316" s="22">
        <v>999045</v>
      </c>
      <c r="AH316" s="22">
        <v>0</v>
      </c>
      <c r="AI316" s="22">
        <v>2000</v>
      </c>
      <c r="AJ316" s="22">
        <v>0</v>
      </c>
      <c r="AK316" s="22">
        <v>1001045</v>
      </c>
      <c r="AL316" s="22">
        <v>1279677</v>
      </c>
    </row>
    <row r="317" spans="1:3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429205</v>
      </c>
      <c r="F317" s="22">
        <v>853</v>
      </c>
      <c r="G317" s="22">
        <v>0</v>
      </c>
      <c r="H317" s="22">
        <v>0</v>
      </c>
      <c r="I317" s="22">
        <v>89309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519367</v>
      </c>
      <c r="V317" s="22">
        <v>0</v>
      </c>
      <c r="W317" s="22">
        <v>0</v>
      </c>
      <c r="X317" s="22">
        <v>10599</v>
      </c>
      <c r="Y317" s="22">
        <v>0</v>
      </c>
      <c r="Z317" s="22">
        <v>356014</v>
      </c>
      <c r="AA317" s="22">
        <v>0</v>
      </c>
      <c r="AB317" s="22">
        <v>0</v>
      </c>
      <c r="AC317" s="22">
        <v>0</v>
      </c>
      <c r="AD317" s="22">
        <v>0</v>
      </c>
      <c r="AE317" s="22">
        <v>366613</v>
      </c>
      <c r="AF317" s="22">
        <v>152754</v>
      </c>
      <c r="AG317" s="22">
        <v>364926</v>
      </c>
      <c r="AH317" s="22">
        <v>0</v>
      </c>
      <c r="AI317" s="22">
        <v>0</v>
      </c>
      <c r="AJ317" s="22">
        <v>0</v>
      </c>
      <c r="AK317" s="22">
        <v>364926</v>
      </c>
      <c r="AL317" s="22">
        <v>517680</v>
      </c>
    </row>
    <row r="318" spans="1:3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370710</v>
      </c>
      <c r="F318" s="22">
        <v>20792</v>
      </c>
      <c r="G318" s="22">
        <v>6528</v>
      </c>
      <c r="H318" s="22">
        <v>0</v>
      </c>
      <c r="I318" s="22">
        <v>71659</v>
      </c>
      <c r="J318" s="22">
        <v>0</v>
      </c>
      <c r="K318" s="22">
        <v>59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469748</v>
      </c>
      <c r="V318" s="22">
        <v>0</v>
      </c>
      <c r="W318" s="22">
        <v>0</v>
      </c>
      <c r="X318" s="22">
        <v>13640</v>
      </c>
      <c r="Y318" s="22">
        <v>0</v>
      </c>
      <c r="Z318" s="22">
        <v>73924</v>
      </c>
      <c r="AA318" s="22">
        <v>0</v>
      </c>
      <c r="AB318" s="22">
        <v>0</v>
      </c>
      <c r="AC318" s="22">
        <v>0</v>
      </c>
      <c r="AD318" s="22">
        <v>0</v>
      </c>
      <c r="AE318" s="22">
        <v>87564</v>
      </c>
      <c r="AF318" s="22">
        <v>382184</v>
      </c>
      <c r="AG318" s="22">
        <v>2322371</v>
      </c>
      <c r="AH318" s="22">
        <v>0</v>
      </c>
      <c r="AI318" s="22">
        <v>0</v>
      </c>
      <c r="AJ318" s="22">
        <v>0</v>
      </c>
      <c r="AK318" s="22">
        <v>2322371</v>
      </c>
      <c r="AL318" s="22">
        <v>2704555</v>
      </c>
    </row>
    <row r="319" spans="1:3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733670</v>
      </c>
      <c r="F319" s="22">
        <v>16900</v>
      </c>
      <c r="G319" s="22">
        <v>2194</v>
      </c>
      <c r="H319" s="22">
        <v>0</v>
      </c>
      <c r="I319" s="22">
        <v>198332</v>
      </c>
      <c r="J319" s="22">
        <v>0</v>
      </c>
      <c r="K319" s="22">
        <v>901</v>
      </c>
      <c r="L319" s="22">
        <v>0</v>
      </c>
      <c r="M319" s="22">
        <v>434021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1386018</v>
      </c>
      <c r="V319" s="22">
        <v>0</v>
      </c>
      <c r="W319" s="22">
        <v>0</v>
      </c>
      <c r="X319" s="22">
        <v>13406</v>
      </c>
      <c r="Y319" s="22">
        <v>1000</v>
      </c>
      <c r="Z319" s="22">
        <v>147806</v>
      </c>
      <c r="AA319" s="22">
        <v>0</v>
      </c>
      <c r="AB319" s="22">
        <v>0</v>
      </c>
      <c r="AC319" s="22">
        <v>0</v>
      </c>
      <c r="AD319" s="22">
        <v>0</v>
      </c>
      <c r="AE319" s="22">
        <v>162212</v>
      </c>
      <c r="AF319" s="22">
        <v>1223806</v>
      </c>
      <c r="AG319" s="22">
        <v>1109231</v>
      </c>
      <c r="AH319" s="22">
        <v>0</v>
      </c>
      <c r="AI319" s="22">
        <v>3155</v>
      </c>
      <c r="AJ319" s="22">
        <v>0</v>
      </c>
      <c r="AK319" s="22">
        <v>1112386</v>
      </c>
      <c r="AL319" s="22">
        <v>2336192</v>
      </c>
    </row>
    <row r="320" spans="1:3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1005509</v>
      </c>
      <c r="F320" s="22">
        <v>7604</v>
      </c>
      <c r="G320" s="22">
        <v>1164</v>
      </c>
      <c r="H320" s="22">
        <v>0</v>
      </c>
      <c r="I320" s="22">
        <v>38543</v>
      </c>
      <c r="J320" s="22">
        <v>0</v>
      </c>
      <c r="K320" s="22">
        <v>3700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124355</v>
      </c>
      <c r="S320" s="22">
        <v>0</v>
      </c>
      <c r="T320" s="22">
        <v>0</v>
      </c>
      <c r="U320" s="22">
        <v>1180875</v>
      </c>
      <c r="V320" s="22">
        <v>0</v>
      </c>
      <c r="W320" s="22">
        <v>39444</v>
      </c>
      <c r="X320" s="22">
        <v>86501</v>
      </c>
      <c r="Y320" s="22">
        <v>0</v>
      </c>
      <c r="Z320" s="22">
        <v>152465</v>
      </c>
      <c r="AA320" s="22">
        <v>60269</v>
      </c>
      <c r="AB320" s="22">
        <v>114</v>
      </c>
      <c r="AC320" s="22">
        <v>0</v>
      </c>
      <c r="AD320" s="22">
        <v>152375</v>
      </c>
      <c r="AE320" s="22">
        <v>491168</v>
      </c>
      <c r="AF320" s="22">
        <v>689707</v>
      </c>
      <c r="AG320" s="22">
        <v>856773</v>
      </c>
      <c r="AH320" s="22">
        <v>0</v>
      </c>
      <c r="AI320" s="22">
        <v>7419</v>
      </c>
      <c r="AJ320" s="22">
        <v>0</v>
      </c>
      <c r="AK320" s="22">
        <v>864192</v>
      </c>
      <c r="AL320" s="22">
        <v>1553899</v>
      </c>
    </row>
    <row r="321" spans="1:3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344392</v>
      </c>
      <c r="F321" s="22">
        <v>8751</v>
      </c>
      <c r="G321" s="22">
        <v>0</v>
      </c>
      <c r="H321" s="22">
        <v>0</v>
      </c>
      <c r="I321" s="22">
        <v>47034</v>
      </c>
      <c r="J321" s="22">
        <v>0</v>
      </c>
      <c r="K321" s="22">
        <v>313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400490</v>
      </c>
      <c r="V321" s="22">
        <v>0</v>
      </c>
      <c r="W321" s="22">
        <v>0</v>
      </c>
      <c r="X321" s="22">
        <v>20573</v>
      </c>
      <c r="Y321" s="22">
        <v>0</v>
      </c>
      <c r="Z321" s="22">
        <v>3515</v>
      </c>
      <c r="AA321" s="22">
        <v>0</v>
      </c>
      <c r="AB321" s="22">
        <v>0</v>
      </c>
      <c r="AC321" s="22">
        <v>0</v>
      </c>
      <c r="AD321" s="22">
        <v>0</v>
      </c>
      <c r="AE321" s="22">
        <v>24088</v>
      </c>
      <c r="AF321" s="22">
        <v>376402</v>
      </c>
      <c r="AG321" s="22">
        <v>1097363</v>
      </c>
      <c r="AH321" s="22">
        <v>0</v>
      </c>
      <c r="AI321" s="22">
        <v>155</v>
      </c>
      <c r="AJ321" s="22">
        <v>0</v>
      </c>
      <c r="AK321" s="22">
        <v>1097518</v>
      </c>
      <c r="AL321" s="22">
        <v>1473920</v>
      </c>
    </row>
    <row r="322" spans="1:3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535982</v>
      </c>
      <c r="F322" s="22">
        <v>8950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544932</v>
      </c>
      <c r="V322" s="22">
        <v>0</v>
      </c>
      <c r="W322" s="22">
        <v>20933</v>
      </c>
      <c r="X322" s="22">
        <v>1016</v>
      </c>
      <c r="Y322" s="22">
        <v>0</v>
      </c>
      <c r="Z322" s="22">
        <v>6255</v>
      </c>
      <c r="AA322" s="22">
        <v>0</v>
      </c>
      <c r="AB322" s="22">
        <v>0</v>
      </c>
      <c r="AC322" s="22">
        <v>0</v>
      </c>
      <c r="AD322" s="22">
        <v>0</v>
      </c>
      <c r="AE322" s="22">
        <v>28204</v>
      </c>
      <c r="AF322" s="22">
        <v>516728</v>
      </c>
      <c r="AG322" s="22">
        <v>0</v>
      </c>
      <c r="AH322" s="22">
        <v>0</v>
      </c>
      <c r="AI322" s="22">
        <v>4196</v>
      </c>
      <c r="AJ322" s="22">
        <v>0</v>
      </c>
      <c r="AK322" s="22">
        <v>4196</v>
      </c>
      <c r="AL322" s="22">
        <v>520924</v>
      </c>
    </row>
    <row r="323" spans="1:3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11319053</v>
      </c>
      <c r="F323" s="22">
        <v>0</v>
      </c>
      <c r="G323" s="22">
        <v>0</v>
      </c>
      <c r="H323" s="22">
        <v>0</v>
      </c>
      <c r="I323" s="22">
        <v>362457</v>
      </c>
      <c r="J323" s="22">
        <v>0</v>
      </c>
      <c r="K323" s="22">
        <v>74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11681584</v>
      </c>
      <c r="V323" s="22">
        <v>0</v>
      </c>
      <c r="W323" s="22">
        <v>548259</v>
      </c>
      <c r="X323" s="22">
        <v>21414</v>
      </c>
      <c r="Y323" s="22">
        <v>0</v>
      </c>
      <c r="Z323" s="22">
        <v>4125494</v>
      </c>
      <c r="AA323" s="22">
        <v>0</v>
      </c>
      <c r="AB323" s="22">
        <v>0</v>
      </c>
      <c r="AC323" s="22">
        <v>0</v>
      </c>
      <c r="AD323" s="22">
        <v>0</v>
      </c>
      <c r="AE323" s="22">
        <v>4695167</v>
      </c>
      <c r="AF323" s="22">
        <v>6986417</v>
      </c>
      <c r="AG323" s="22">
        <v>5093751</v>
      </c>
      <c r="AH323" s="22">
        <v>0</v>
      </c>
      <c r="AI323" s="22">
        <v>28980</v>
      </c>
      <c r="AJ323" s="22">
        <v>0</v>
      </c>
      <c r="AK323" s="22">
        <v>5122731</v>
      </c>
      <c r="AL323" s="22">
        <v>12109148</v>
      </c>
    </row>
    <row r="324" spans="1:3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1238165</v>
      </c>
      <c r="F324" s="22">
        <v>0</v>
      </c>
      <c r="G324" s="22">
        <v>0</v>
      </c>
      <c r="H324" s="22">
        <v>0</v>
      </c>
      <c r="I324" s="22">
        <v>231329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1469494</v>
      </c>
      <c r="V324" s="22">
        <v>0</v>
      </c>
      <c r="W324" s="22">
        <v>4368</v>
      </c>
      <c r="X324" s="22">
        <v>125</v>
      </c>
      <c r="Y324" s="22">
        <v>0</v>
      </c>
      <c r="Z324" s="22">
        <v>723119</v>
      </c>
      <c r="AA324" s="22">
        <v>0</v>
      </c>
      <c r="AB324" s="22">
        <v>0</v>
      </c>
      <c r="AC324" s="22">
        <v>0</v>
      </c>
      <c r="AD324" s="22">
        <v>0</v>
      </c>
      <c r="AE324" s="22">
        <v>727612</v>
      </c>
      <c r="AF324" s="22">
        <v>741882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741882</v>
      </c>
    </row>
    <row r="325" spans="1:3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313206</v>
      </c>
      <c r="F325" s="22">
        <v>0</v>
      </c>
      <c r="G325" s="22">
        <v>0</v>
      </c>
      <c r="H325" s="22">
        <v>0</v>
      </c>
      <c r="I325" s="22">
        <v>381053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694259</v>
      </c>
      <c r="V325" s="22">
        <v>0</v>
      </c>
      <c r="W325" s="22">
        <v>4443</v>
      </c>
      <c r="X325" s="22">
        <v>0</v>
      </c>
      <c r="Y325" s="22">
        <v>0</v>
      </c>
      <c r="Z325" s="22">
        <v>406453</v>
      </c>
      <c r="AA325" s="22">
        <v>0</v>
      </c>
      <c r="AB325" s="22">
        <v>0</v>
      </c>
      <c r="AC325" s="22">
        <v>0</v>
      </c>
      <c r="AD325" s="22">
        <v>0</v>
      </c>
      <c r="AE325" s="22">
        <v>410896</v>
      </c>
      <c r="AF325" s="22">
        <v>283363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283363</v>
      </c>
    </row>
    <row r="326" spans="1:3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181707</v>
      </c>
      <c r="F326" s="22">
        <v>2859</v>
      </c>
      <c r="G326" s="22">
        <v>0</v>
      </c>
      <c r="H326" s="22">
        <v>0</v>
      </c>
      <c r="I326" s="22">
        <v>389715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574281</v>
      </c>
      <c r="V326" s="22">
        <v>0</v>
      </c>
      <c r="W326" s="22">
        <v>15192</v>
      </c>
      <c r="X326" s="22">
        <v>0</v>
      </c>
      <c r="Y326" s="22">
        <v>0</v>
      </c>
      <c r="Z326" s="22">
        <v>506473</v>
      </c>
      <c r="AA326" s="22">
        <v>0</v>
      </c>
      <c r="AB326" s="22">
        <v>0</v>
      </c>
      <c r="AC326" s="22">
        <v>0</v>
      </c>
      <c r="AD326" s="22">
        <v>0</v>
      </c>
      <c r="AE326" s="22">
        <v>521665</v>
      </c>
      <c r="AF326" s="22">
        <v>52616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52616</v>
      </c>
    </row>
    <row r="327" spans="1:3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189942</v>
      </c>
      <c r="F327" s="22">
        <v>0</v>
      </c>
      <c r="G327" s="22">
        <v>0</v>
      </c>
      <c r="H327" s="22">
        <v>0</v>
      </c>
      <c r="I327" s="22">
        <v>350417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540359</v>
      </c>
      <c r="V327" s="22">
        <v>0</v>
      </c>
      <c r="W327" s="22">
        <v>0</v>
      </c>
      <c r="X327" s="22">
        <v>0</v>
      </c>
      <c r="Y327" s="22">
        <v>0</v>
      </c>
      <c r="Z327" s="22">
        <v>540359</v>
      </c>
      <c r="AA327" s="22">
        <v>0</v>
      </c>
      <c r="AB327" s="22">
        <v>0</v>
      </c>
      <c r="AC327" s="22">
        <v>0</v>
      </c>
      <c r="AD327" s="22">
        <v>0</v>
      </c>
      <c r="AE327" s="22">
        <v>540359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</row>
    <row r="328" spans="1:3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4013618</v>
      </c>
      <c r="F328" s="22">
        <v>154569</v>
      </c>
      <c r="G328" s="22">
        <v>11220</v>
      </c>
      <c r="H328" s="22">
        <v>-7288</v>
      </c>
      <c r="I328" s="22">
        <v>612331</v>
      </c>
      <c r="J328" s="22">
        <v>0</v>
      </c>
      <c r="K328" s="22">
        <v>119794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1</v>
      </c>
      <c r="S328" s="22">
        <v>0</v>
      </c>
      <c r="T328" s="22">
        <v>0</v>
      </c>
      <c r="U328" s="22">
        <v>4904245</v>
      </c>
      <c r="V328" s="22">
        <v>0</v>
      </c>
      <c r="W328" s="22">
        <v>178214</v>
      </c>
      <c r="X328" s="22">
        <v>437569</v>
      </c>
      <c r="Y328" s="22">
        <v>0</v>
      </c>
      <c r="Z328" s="22">
        <v>1498415</v>
      </c>
      <c r="AA328" s="22">
        <v>0</v>
      </c>
      <c r="AB328" s="22">
        <v>0</v>
      </c>
      <c r="AC328" s="22">
        <v>0</v>
      </c>
      <c r="AD328" s="22">
        <v>0</v>
      </c>
      <c r="AE328" s="22">
        <v>2114198</v>
      </c>
      <c r="AF328" s="22">
        <v>2790047</v>
      </c>
      <c r="AG328" s="22">
        <v>1417359</v>
      </c>
      <c r="AH328" s="22">
        <v>0</v>
      </c>
      <c r="AI328" s="22">
        <v>0</v>
      </c>
      <c r="AJ328" s="22">
        <v>0</v>
      </c>
      <c r="AK328" s="22">
        <v>1417359</v>
      </c>
      <c r="AL328" s="22">
        <v>4207406</v>
      </c>
    </row>
    <row r="329" spans="1:3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63600037</v>
      </c>
      <c r="F329" s="22">
        <v>492808</v>
      </c>
      <c r="G329" s="22">
        <v>3219467</v>
      </c>
      <c r="H329" s="22">
        <v>-3081143</v>
      </c>
      <c r="I329" s="22">
        <v>565379</v>
      </c>
      <c r="J329" s="22">
        <v>3400240</v>
      </c>
      <c r="K329" s="22">
        <v>1343832</v>
      </c>
      <c r="L329" s="22">
        <v>0</v>
      </c>
      <c r="M329" s="22">
        <v>0</v>
      </c>
      <c r="N329" s="22">
        <v>0</v>
      </c>
      <c r="O329" s="22">
        <v>509197</v>
      </c>
      <c r="P329" s="22">
        <v>7284128</v>
      </c>
      <c r="Q329" s="22">
        <v>3</v>
      </c>
      <c r="R329" s="22">
        <v>25472757</v>
      </c>
      <c r="S329" s="22">
        <v>243783</v>
      </c>
      <c r="T329" s="22">
        <v>306772</v>
      </c>
      <c r="U329" s="22">
        <v>103357260</v>
      </c>
      <c r="V329" s="22">
        <v>0</v>
      </c>
      <c r="W329" s="22">
        <v>426948</v>
      </c>
      <c r="X329" s="22">
        <v>4447562</v>
      </c>
      <c r="Y329" s="22">
        <v>0</v>
      </c>
      <c r="Z329" s="22">
        <v>4536773</v>
      </c>
      <c r="AA329" s="22">
        <v>0</v>
      </c>
      <c r="AB329" s="22">
        <v>0</v>
      </c>
      <c r="AC329" s="22">
        <v>0</v>
      </c>
      <c r="AD329" s="22">
        <v>3086000</v>
      </c>
      <c r="AE329" s="22">
        <v>12497283</v>
      </c>
      <c r="AF329" s="22">
        <v>90859977</v>
      </c>
      <c r="AG329" s="22">
        <v>242934862</v>
      </c>
      <c r="AH329" s="22">
        <v>8785224</v>
      </c>
      <c r="AI329" s="22">
        <v>209865</v>
      </c>
      <c r="AJ329" s="22">
        <v>0</v>
      </c>
      <c r="AK329" s="22">
        <v>251929951</v>
      </c>
      <c r="AL329" s="22">
        <v>342789928</v>
      </c>
    </row>
    <row r="330" spans="1:3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63DFF-1DD2-486B-BEB6-4E3CA62B52C5}">
  <dimension ref="A1:AL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38" width="15.7109375" customWidth="1"/>
  </cols>
  <sheetData>
    <row r="1" spans="1:38" ht="24" customHeight="1" x14ac:dyDescent="0.3">
      <c r="A1" s="4" t="str">
        <f>HYPERLINK("#'Index'!A1", "&lt;&lt; Index")</f>
        <v>&lt;&lt; Index</v>
      </c>
      <c r="B1" s="20" t="s">
        <v>1108</v>
      </c>
      <c r="D1" s="20" t="s">
        <v>1166</v>
      </c>
    </row>
    <row r="2" spans="1:3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1110</v>
      </c>
      <c r="F2" s="21" t="s">
        <v>1111</v>
      </c>
      <c r="G2" s="21" t="s">
        <v>1112</v>
      </c>
      <c r="H2" s="21" t="s">
        <v>1113</v>
      </c>
      <c r="I2" s="21" t="s">
        <v>1114</v>
      </c>
      <c r="J2" s="21" t="s">
        <v>1115</v>
      </c>
      <c r="K2" s="21" t="s">
        <v>1116</v>
      </c>
      <c r="L2" s="21" t="s">
        <v>1117</v>
      </c>
      <c r="M2" s="21" t="s">
        <v>1118</v>
      </c>
      <c r="N2" s="21" t="s">
        <v>1119</v>
      </c>
      <c r="O2" s="21" t="s">
        <v>1120</v>
      </c>
      <c r="P2" s="21" t="s">
        <v>1121</v>
      </c>
      <c r="Q2" s="21" t="s">
        <v>56</v>
      </c>
      <c r="R2" s="21" t="s">
        <v>1122</v>
      </c>
      <c r="S2" s="21" t="s">
        <v>1123</v>
      </c>
      <c r="T2" s="21" t="s">
        <v>1124</v>
      </c>
      <c r="U2" s="21" t="s">
        <v>1110</v>
      </c>
      <c r="V2" s="21" t="s">
        <v>1111</v>
      </c>
      <c r="W2" s="21" t="s">
        <v>1112</v>
      </c>
      <c r="X2" s="21" t="s">
        <v>1113</v>
      </c>
      <c r="Y2" s="21" t="s">
        <v>1114</v>
      </c>
      <c r="Z2" s="21" t="s">
        <v>1115</v>
      </c>
      <c r="AA2" s="21" t="s">
        <v>1116</v>
      </c>
      <c r="AB2" s="21" t="s">
        <v>1117</v>
      </c>
      <c r="AC2" s="21" t="s">
        <v>1125</v>
      </c>
      <c r="AD2" s="21" t="s">
        <v>1120</v>
      </c>
      <c r="AE2" s="21" t="s">
        <v>1121</v>
      </c>
      <c r="AF2" s="21" t="s">
        <v>56</v>
      </c>
      <c r="AG2" s="21" t="s">
        <v>1122</v>
      </c>
      <c r="AH2" s="21" t="s">
        <v>1123</v>
      </c>
      <c r="AI2" s="21" t="s">
        <v>1126</v>
      </c>
      <c r="AJ2" s="21" t="s">
        <v>1127</v>
      </c>
      <c r="AK2" s="21" t="s">
        <v>1128</v>
      </c>
      <c r="AL2" s="21" t="s">
        <v>1129</v>
      </c>
    </row>
    <row r="3" spans="1:38" x14ac:dyDescent="0.25">
      <c r="A3" s="21"/>
      <c r="B3" s="21"/>
      <c r="C3" s="21"/>
      <c r="D3" s="21" t="s">
        <v>81</v>
      </c>
      <c r="E3" s="21" t="s">
        <v>1130</v>
      </c>
      <c r="F3" s="21" t="s">
        <v>1131</v>
      </c>
      <c r="G3" s="21" t="s">
        <v>1132</v>
      </c>
      <c r="H3" s="21" t="s">
        <v>1133</v>
      </c>
      <c r="I3" s="21" t="s">
        <v>1134</v>
      </c>
      <c r="J3" s="21" t="s">
        <v>1135</v>
      </c>
      <c r="K3" s="21" t="s">
        <v>1136</v>
      </c>
      <c r="L3" s="21" t="s">
        <v>1137</v>
      </c>
      <c r="M3" s="21" t="s">
        <v>1138</v>
      </c>
      <c r="N3" s="21" t="s">
        <v>1139</v>
      </c>
      <c r="O3" s="21" t="s">
        <v>1140</v>
      </c>
      <c r="P3" s="21" t="s">
        <v>1141</v>
      </c>
      <c r="Q3" s="21" t="s">
        <v>1142</v>
      </c>
      <c r="R3" s="21" t="s">
        <v>1143</v>
      </c>
      <c r="S3" s="21" t="s">
        <v>1144</v>
      </c>
      <c r="T3" s="21" t="s">
        <v>1145</v>
      </c>
      <c r="U3" s="21" t="s">
        <v>1146</v>
      </c>
      <c r="V3" s="21" t="s">
        <v>1147</v>
      </c>
      <c r="W3" s="21" t="s">
        <v>1148</v>
      </c>
      <c r="X3" s="21" t="s">
        <v>1149</v>
      </c>
      <c r="Y3" s="21" t="s">
        <v>1150</v>
      </c>
      <c r="Z3" s="21" t="s">
        <v>1151</v>
      </c>
      <c r="AA3" s="21" t="s">
        <v>1152</v>
      </c>
      <c r="AB3" s="21" t="s">
        <v>1153</v>
      </c>
      <c r="AC3" s="21" t="s">
        <v>1154</v>
      </c>
      <c r="AD3" s="21" t="s">
        <v>1155</v>
      </c>
      <c r="AE3" s="21" t="s">
        <v>1156</v>
      </c>
      <c r="AF3" s="21" t="s">
        <v>1157</v>
      </c>
      <c r="AG3" s="21" t="s">
        <v>1158</v>
      </c>
      <c r="AH3" s="21" t="s">
        <v>1159</v>
      </c>
      <c r="AI3" s="21" t="s">
        <v>1160</v>
      </c>
      <c r="AJ3" s="21" t="s">
        <v>1161</v>
      </c>
      <c r="AK3" s="21" t="s">
        <v>1162</v>
      </c>
      <c r="AL3" s="21" t="s">
        <v>1163</v>
      </c>
    </row>
    <row r="4" spans="1:3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363040783</v>
      </c>
      <c r="F4" s="22">
        <v>0</v>
      </c>
      <c r="G4" s="22">
        <v>132434587</v>
      </c>
      <c r="H4" s="22">
        <v>116469539</v>
      </c>
      <c r="I4" s="22">
        <v>115092910</v>
      </c>
      <c r="J4" s="22">
        <v>1446434</v>
      </c>
      <c r="K4" s="22">
        <v>0</v>
      </c>
      <c r="L4" s="22">
        <v>0</v>
      </c>
      <c r="M4" s="22">
        <v>728484253</v>
      </c>
      <c r="N4" s="22">
        <v>70762107</v>
      </c>
      <c r="O4" s="22">
        <v>166530221</v>
      </c>
      <c r="P4" s="22">
        <v>38372958</v>
      </c>
      <c r="Q4" s="22">
        <v>136946176</v>
      </c>
      <c r="R4" s="22">
        <v>84818370</v>
      </c>
      <c r="S4" s="22">
        <v>26857498</v>
      </c>
      <c r="T4" s="22">
        <v>1252771583</v>
      </c>
      <c r="U4" s="22">
        <v>165456275</v>
      </c>
      <c r="V4" s="22">
        <v>0</v>
      </c>
      <c r="W4" s="22">
        <v>31343097</v>
      </c>
      <c r="X4" s="22">
        <v>29400484</v>
      </c>
      <c r="Y4" s="22">
        <v>26678994</v>
      </c>
      <c r="Z4" s="22">
        <v>417337</v>
      </c>
      <c r="AA4" s="22">
        <v>0</v>
      </c>
      <c r="AB4" s="22">
        <v>0</v>
      </c>
      <c r="AC4" s="22">
        <v>253296187</v>
      </c>
      <c r="AD4" s="22">
        <v>41697952</v>
      </c>
      <c r="AE4" s="22">
        <v>17435251</v>
      </c>
      <c r="AF4" s="22">
        <v>0</v>
      </c>
      <c r="AG4" s="22">
        <v>34709077</v>
      </c>
      <c r="AH4" s="22">
        <v>13691524</v>
      </c>
      <c r="AI4" s="22">
        <v>360829991</v>
      </c>
      <c r="AJ4" s="22">
        <v>891941592</v>
      </c>
      <c r="AK4" s="22">
        <v>73494697</v>
      </c>
      <c r="AL4" s="22">
        <v>818446895</v>
      </c>
    </row>
    <row r="5" spans="1:3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146998852</v>
      </c>
      <c r="F5" s="22">
        <v>0</v>
      </c>
      <c r="G5" s="22">
        <v>30891225</v>
      </c>
      <c r="H5" s="22">
        <v>18551889</v>
      </c>
      <c r="I5" s="22">
        <v>34968195</v>
      </c>
      <c r="J5" s="22">
        <v>0</v>
      </c>
      <c r="K5" s="22">
        <v>0</v>
      </c>
      <c r="L5" s="22">
        <v>0</v>
      </c>
      <c r="M5" s="22">
        <v>231410161</v>
      </c>
      <c r="N5" s="22">
        <v>1383756</v>
      </c>
      <c r="O5" s="22">
        <v>87141156</v>
      </c>
      <c r="P5" s="22">
        <v>9447473</v>
      </c>
      <c r="Q5" s="22">
        <v>164509297</v>
      </c>
      <c r="R5" s="22">
        <v>27922482</v>
      </c>
      <c r="S5" s="22">
        <v>5987827</v>
      </c>
      <c r="T5" s="22">
        <v>527802152</v>
      </c>
      <c r="U5" s="22">
        <v>73758739</v>
      </c>
      <c r="V5" s="22">
        <v>0</v>
      </c>
      <c r="W5" s="22">
        <v>8265204</v>
      </c>
      <c r="X5" s="22">
        <v>4384643</v>
      </c>
      <c r="Y5" s="22">
        <v>8569264</v>
      </c>
      <c r="Z5" s="22">
        <v>0</v>
      </c>
      <c r="AA5" s="22">
        <v>0</v>
      </c>
      <c r="AB5" s="22">
        <v>0</v>
      </c>
      <c r="AC5" s="22">
        <v>94977850</v>
      </c>
      <c r="AD5" s="22">
        <v>18981620</v>
      </c>
      <c r="AE5" s="22">
        <v>3940400</v>
      </c>
      <c r="AF5" s="22">
        <v>0</v>
      </c>
      <c r="AG5" s="22">
        <v>8030298</v>
      </c>
      <c r="AH5" s="22">
        <v>2084845</v>
      </c>
      <c r="AI5" s="22">
        <v>128015013</v>
      </c>
      <c r="AJ5" s="22">
        <v>399787139</v>
      </c>
      <c r="AK5" s="22">
        <v>39871519</v>
      </c>
      <c r="AL5" s="22">
        <v>359915620</v>
      </c>
    </row>
    <row r="6" spans="1:3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85824557</v>
      </c>
      <c r="F6" s="22">
        <v>0</v>
      </c>
      <c r="G6" s="22">
        <v>25657279</v>
      </c>
      <c r="H6" s="22">
        <v>28487007</v>
      </c>
      <c r="I6" s="22">
        <v>8803272</v>
      </c>
      <c r="J6" s="22">
        <v>0</v>
      </c>
      <c r="K6" s="22">
        <v>0</v>
      </c>
      <c r="L6" s="22">
        <v>0</v>
      </c>
      <c r="M6" s="22">
        <v>148772115</v>
      </c>
      <c r="N6" s="22">
        <v>2560113</v>
      </c>
      <c r="O6" s="22">
        <v>50135599</v>
      </c>
      <c r="P6" s="22">
        <v>7111545</v>
      </c>
      <c r="Q6" s="22">
        <v>10350006</v>
      </c>
      <c r="R6" s="22">
        <v>16336387</v>
      </c>
      <c r="S6" s="22">
        <v>6598845</v>
      </c>
      <c r="T6" s="22">
        <v>241864610</v>
      </c>
      <c r="U6" s="22">
        <v>59937920</v>
      </c>
      <c r="V6" s="22">
        <v>0</v>
      </c>
      <c r="W6" s="22">
        <v>12175023</v>
      </c>
      <c r="X6" s="22">
        <v>6531678</v>
      </c>
      <c r="Y6" s="22">
        <v>1952344</v>
      </c>
      <c r="Z6" s="22">
        <v>0</v>
      </c>
      <c r="AA6" s="22">
        <v>0</v>
      </c>
      <c r="AB6" s="22">
        <v>0</v>
      </c>
      <c r="AC6" s="22">
        <v>80596965</v>
      </c>
      <c r="AD6" s="22">
        <v>20363152</v>
      </c>
      <c r="AE6" s="22">
        <v>4781273</v>
      </c>
      <c r="AF6" s="22">
        <v>0</v>
      </c>
      <c r="AG6" s="22">
        <v>8458044</v>
      </c>
      <c r="AH6" s="22">
        <v>3126403</v>
      </c>
      <c r="AI6" s="22">
        <v>117325837</v>
      </c>
      <c r="AJ6" s="22">
        <v>124538773</v>
      </c>
      <c r="AK6" s="22">
        <v>3188926</v>
      </c>
      <c r="AL6" s="22">
        <v>121349847</v>
      </c>
    </row>
    <row r="7" spans="1:3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7452959000</v>
      </c>
      <c r="F7" s="22">
        <v>2097437000</v>
      </c>
      <c r="G7" s="22">
        <v>2684694000</v>
      </c>
      <c r="H7" s="22">
        <v>3609672000</v>
      </c>
      <c r="I7" s="22">
        <v>2650918000</v>
      </c>
      <c r="J7" s="22">
        <v>78288000</v>
      </c>
      <c r="K7" s="22">
        <v>0</v>
      </c>
      <c r="L7" s="22">
        <v>0</v>
      </c>
      <c r="M7" s="22">
        <v>18573968000</v>
      </c>
      <c r="N7" s="22">
        <v>1360143000</v>
      </c>
      <c r="O7" s="22">
        <v>3738900000</v>
      </c>
      <c r="P7" s="22">
        <v>740306000</v>
      </c>
      <c r="Q7" s="22">
        <v>2738755000</v>
      </c>
      <c r="R7" s="22">
        <v>1410681000</v>
      </c>
      <c r="S7" s="22">
        <v>1652827000</v>
      </c>
      <c r="T7" s="22">
        <v>30215580000</v>
      </c>
      <c r="U7" s="22">
        <v>3635886000</v>
      </c>
      <c r="V7" s="22">
        <v>835900000</v>
      </c>
      <c r="W7" s="22">
        <v>822420000</v>
      </c>
      <c r="X7" s="22">
        <v>899213000</v>
      </c>
      <c r="Y7" s="22">
        <v>626732000</v>
      </c>
      <c r="Z7" s="22">
        <v>38407000</v>
      </c>
      <c r="AA7" s="22">
        <v>0</v>
      </c>
      <c r="AB7" s="22">
        <v>0</v>
      </c>
      <c r="AC7" s="22">
        <v>6858558000</v>
      </c>
      <c r="AD7" s="22">
        <v>1464156000</v>
      </c>
      <c r="AE7" s="22">
        <v>531646000</v>
      </c>
      <c r="AF7" s="22">
        <v>0</v>
      </c>
      <c r="AG7" s="22">
        <v>802433000</v>
      </c>
      <c r="AH7" s="22">
        <v>855974000</v>
      </c>
      <c r="AI7" s="22">
        <v>10512767000</v>
      </c>
      <c r="AJ7" s="22">
        <v>19702813000</v>
      </c>
      <c r="AK7" s="22">
        <v>2695093000</v>
      </c>
      <c r="AL7" s="22">
        <v>17007720000</v>
      </c>
    </row>
    <row r="8" spans="1:3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132080582</v>
      </c>
      <c r="F8" s="22">
        <v>0</v>
      </c>
      <c r="G8" s="22">
        <v>52781339</v>
      </c>
      <c r="H8" s="22">
        <v>36026418</v>
      </c>
      <c r="I8" s="22">
        <v>31943192</v>
      </c>
      <c r="J8" s="22">
        <v>1048581</v>
      </c>
      <c r="K8" s="22">
        <v>0</v>
      </c>
      <c r="L8" s="22">
        <v>0</v>
      </c>
      <c r="M8" s="22">
        <v>253880112</v>
      </c>
      <c r="N8" s="22">
        <v>31489667</v>
      </c>
      <c r="O8" s="22">
        <v>107121690</v>
      </c>
      <c r="P8" s="22">
        <v>12937236</v>
      </c>
      <c r="Q8" s="22">
        <v>6930751</v>
      </c>
      <c r="R8" s="22">
        <v>15080233</v>
      </c>
      <c r="S8" s="22">
        <v>7519964</v>
      </c>
      <c r="T8" s="22">
        <v>434959653</v>
      </c>
      <c r="U8" s="22">
        <v>70172512</v>
      </c>
      <c r="V8" s="22">
        <v>0</v>
      </c>
      <c r="W8" s="22">
        <v>21523223</v>
      </c>
      <c r="X8" s="22">
        <v>16518504</v>
      </c>
      <c r="Y8" s="22">
        <v>10923684</v>
      </c>
      <c r="Z8" s="22">
        <v>383812</v>
      </c>
      <c r="AA8" s="22">
        <v>0</v>
      </c>
      <c r="AB8" s="22">
        <v>0</v>
      </c>
      <c r="AC8" s="22">
        <v>119521735</v>
      </c>
      <c r="AD8" s="22">
        <v>26444448</v>
      </c>
      <c r="AE8" s="22">
        <v>8001202</v>
      </c>
      <c r="AF8" s="22">
        <v>0</v>
      </c>
      <c r="AG8" s="22">
        <v>8219636</v>
      </c>
      <c r="AH8" s="22">
        <v>3614521</v>
      </c>
      <c r="AI8" s="22">
        <v>165801542</v>
      </c>
      <c r="AJ8" s="22">
        <v>269158111</v>
      </c>
      <c r="AK8" s="22">
        <v>25180526</v>
      </c>
      <c r="AL8" s="22">
        <v>243977585</v>
      </c>
    </row>
    <row r="9" spans="1:3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104022501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104022501</v>
      </c>
      <c r="N9" s="22">
        <v>635083</v>
      </c>
      <c r="O9" s="22">
        <v>25506473</v>
      </c>
      <c r="P9" s="22">
        <v>14951503</v>
      </c>
      <c r="Q9" s="22">
        <v>27174449</v>
      </c>
      <c r="R9" s="22">
        <v>15187455</v>
      </c>
      <c r="S9" s="22">
        <v>8218970</v>
      </c>
      <c r="T9" s="22">
        <v>195696434</v>
      </c>
      <c r="U9" s="22">
        <v>65434448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65434448</v>
      </c>
      <c r="AD9" s="22">
        <v>6608169</v>
      </c>
      <c r="AE9" s="22">
        <v>8277233</v>
      </c>
      <c r="AF9" s="22">
        <v>0</v>
      </c>
      <c r="AG9" s="22">
        <v>5709362</v>
      </c>
      <c r="AH9" s="22">
        <v>4948751</v>
      </c>
      <c r="AI9" s="22">
        <v>90977963</v>
      </c>
      <c r="AJ9" s="22">
        <v>104718471</v>
      </c>
      <c r="AK9" s="22">
        <v>2229014</v>
      </c>
      <c r="AL9" s="22">
        <v>102489457</v>
      </c>
    </row>
    <row r="10" spans="1:3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179637784</v>
      </c>
      <c r="F10" s="22">
        <v>0</v>
      </c>
      <c r="G10" s="22">
        <v>35706746</v>
      </c>
      <c r="H10" s="22">
        <v>70383414</v>
      </c>
      <c r="I10" s="22">
        <v>0</v>
      </c>
      <c r="J10" s="22">
        <v>0</v>
      </c>
      <c r="K10" s="22">
        <v>0</v>
      </c>
      <c r="L10" s="22">
        <v>0</v>
      </c>
      <c r="M10" s="22">
        <v>285727944</v>
      </c>
      <c r="N10" s="22">
        <v>25035816</v>
      </c>
      <c r="O10" s="22">
        <v>101820431</v>
      </c>
      <c r="P10" s="22">
        <v>24766687</v>
      </c>
      <c r="Q10" s="22">
        <v>38851647</v>
      </c>
      <c r="R10" s="22">
        <v>22662199</v>
      </c>
      <c r="S10" s="22">
        <v>10651646</v>
      </c>
      <c r="T10" s="22">
        <v>509516370</v>
      </c>
      <c r="U10" s="22">
        <v>93850771</v>
      </c>
      <c r="V10" s="22">
        <v>0</v>
      </c>
      <c r="W10" s="22">
        <v>14638538</v>
      </c>
      <c r="X10" s="22">
        <v>18824140</v>
      </c>
      <c r="Y10" s="22">
        <v>0</v>
      </c>
      <c r="Z10" s="22">
        <v>0</v>
      </c>
      <c r="AA10" s="22">
        <v>0</v>
      </c>
      <c r="AB10" s="22">
        <v>0</v>
      </c>
      <c r="AC10" s="22">
        <v>127313449</v>
      </c>
      <c r="AD10" s="22">
        <v>19135764</v>
      </c>
      <c r="AE10" s="22">
        <v>9777134</v>
      </c>
      <c r="AF10" s="22">
        <v>0</v>
      </c>
      <c r="AG10" s="22">
        <v>6000622</v>
      </c>
      <c r="AH10" s="22">
        <v>4528208</v>
      </c>
      <c r="AI10" s="22">
        <v>166755177</v>
      </c>
      <c r="AJ10" s="22">
        <v>342761193</v>
      </c>
      <c r="AK10" s="22">
        <v>42897719</v>
      </c>
      <c r="AL10" s="22">
        <v>299863474</v>
      </c>
    </row>
    <row r="11" spans="1:3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9311050000</v>
      </c>
      <c r="F11" s="22">
        <v>1866680000</v>
      </c>
      <c r="G11" s="22">
        <v>0</v>
      </c>
      <c r="H11" s="22">
        <v>0</v>
      </c>
      <c r="I11" s="22">
        <v>40980000</v>
      </c>
      <c r="J11" s="22">
        <v>15790000</v>
      </c>
      <c r="K11" s="22">
        <v>0</v>
      </c>
      <c r="L11" s="22">
        <v>12368000</v>
      </c>
      <c r="M11" s="22">
        <v>11246868000</v>
      </c>
      <c r="N11" s="22">
        <v>1389426000</v>
      </c>
      <c r="O11" s="22">
        <v>4128826000</v>
      </c>
      <c r="P11" s="22">
        <v>1033824000</v>
      </c>
      <c r="Q11" s="22">
        <v>2073418000</v>
      </c>
      <c r="R11" s="22">
        <v>1897484000</v>
      </c>
      <c r="S11" s="22">
        <v>1485937000</v>
      </c>
      <c r="T11" s="22">
        <v>23255783000</v>
      </c>
      <c r="U11" s="22">
        <v>4466461000</v>
      </c>
      <c r="V11" s="22">
        <v>558887000</v>
      </c>
      <c r="W11" s="22">
        <v>0</v>
      </c>
      <c r="X11" s="22">
        <v>0</v>
      </c>
      <c r="Y11" s="22">
        <v>1453000</v>
      </c>
      <c r="Z11" s="22">
        <v>5156000</v>
      </c>
      <c r="AA11" s="22">
        <v>0</v>
      </c>
      <c r="AB11" s="22">
        <v>610000</v>
      </c>
      <c r="AC11" s="22">
        <v>5032567000</v>
      </c>
      <c r="AD11" s="22">
        <v>1789931000</v>
      </c>
      <c r="AE11" s="22">
        <v>637687000</v>
      </c>
      <c r="AF11" s="22">
        <v>0</v>
      </c>
      <c r="AG11" s="22">
        <v>676195000</v>
      </c>
      <c r="AH11" s="22">
        <v>768733000</v>
      </c>
      <c r="AI11" s="22">
        <v>8905113000</v>
      </c>
      <c r="AJ11" s="22">
        <v>14350670000</v>
      </c>
      <c r="AK11" s="22">
        <v>3841497000</v>
      </c>
      <c r="AL11" s="22">
        <v>10509173000</v>
      </c>
    </row>
    <row r="12" spans="1:3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230077000</v>
      </c>
      <c r="F12" s="22">
        <v>0</v>
      </c>
      <c r="G12" s="22">
        <v>67295000</v>
      </c>
      <c r="H12" s="22">
        <v>67743000</v>
      </c>
      <c r="I12" s="22">
        <v>78495000</v>
      </c>
      <c r="J12" s="22">
        <v>1485000</v>
      </c>
      <c r="K12" s="22">
        <v>0</v>
      </c>
      <c r="L12" s="22">
        <v>0</v>
      </c>
      <c r="M12" s="22">
        <v>445095000</v>
      </c>
      <c r="N12" s="22">
        <v>6569000</v>
      </c>
      <c r="O12" s="22">
        <v>96929000</v>
      </c>
      <c r="P12" s="22">
        <v>27042000</v>
      </c>
      <c r="Q12" s="22">
        <v>115206000</v>
      </c>
      <c r="R12" s="22">
        <v>30682000</v>
      </c>
      <c r="S12" s="22">
        <v>8192000</v>
      </c>
      <c r="T12" s="22">
        <v>729715000</v>
      </c>
      <c r="U12" s="22">
        <v>102997000</v>
      </c>
      <c r="V12" s="22">
        <v>0</v>
      </c>
      <c r="W12" s="22">
        <v>14259000</v>
      </c>
      <c r="X12" s="22">
        <v>15227000</v>
      </c>
      <c r="Y12" s="22">
        <v>14221000</v>
      </c>
      <c r="Z12" s="22">
        <v>932000</v>
      </c>
      <c r="AA12" s="22">
        <v>0</v>
      </c>
      <c r="AB12" s="22">
        <v>0</v>
      </c>
      <c r="AC12" s="22">
        <v>147636000</v>
      </c>
      <c r="AD12" s="22">
        <v>28559000</v>
      </c>
      <c r="AE12" s="22">
        <v>15856000</v>
      </c>
      <c r="AF12" s="22">
        <v>0</v>
      </c>
      <c r="AG12" s="22">
        <v>15642000</v>
      </c>
      <c r="AH12" s="22">
        <v>4093000</v>
      </c>
      <c r="AI12" s="22">
        <v>211786000</v>
      </c>
      <c r="AJ12" s="22">
        <v>517929000</v>
      </c>
      <c r="AK12" s="22">
        <v>24972000</v>
      </c>
      <c r="AL12" s="22">
        <v>492957000</v>
      </c>
    </row>
    <row r="13" spans="1:3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467782554</v>
      </c>
      <c r="F13" s="22">
        <v>0</v>
      </c>
      <c r="G13" s="22">
        <v>0</v>
      </c>
      <c r="H13" s="22">
        <v>0</v>
      </c>
      <c r="I13" s="22">
        <v>111457804</v>
      </c>
      <c r="J13" s="22">
        <v>367404</v>
      </c>
      <c r="K13" s="22">
        <v>0</v>
      </c>
      <c r="L13" s="22">
        <v>0</v>
      </c>
      <c r="M13" s="22">
        <v>579607762</v>
      </c>
      <c r="N13" s="22">
        <v>5239043</v>
      </c>
      <c r="O13" s="22">
        <v>297733615</v>
      </c>
      <c r="P13" s="22">
        <v>40038172</v>
      </c>
      <c r="Q13" s="22">
        <v>92883817</v>
      </c>
      <c r="R13" s="22">
        <v>83460123</v>
      </c>
      <c r="S13" s="22">
        <v>27165384</v>
      </c>
      <c r="T13" s="22">
        <v>1126127916</v>
      </c>
      <c r="U13" s="22">
        <v>189205292</v>
      </c>
      <c r="V13" s="22">
        <v>0</v>
      </c>
      <c r="W13" s="22">
        <v>0</v>
      </c>
      <c r="X13" s="22">
        <v>0</v>
      </c>
      <c r="Y13" s="22">
        <v>23381282</v>
      </c>
      <c r="Z13" s="22">
        <v>72572</v>
      </c>
      <c r="AA13" s="22">
        <v>0</v>
      </c>
      <c r="AB13" s="22">
        <v>0</v>
      </c>
      <c r="AC13" s="22">
        <v>212659146</v>
      </c>
      <c r="AD13" s="22">
        <v>94515843</v>
      </c>
      <c r="AE13" s="22">
        <v>19209395</v>
      </c>
      <c r="AF13" s="22">
        <v>0</v>
      </c>
      <c r="AG13" s="22">
        <v>42438018</v>
      </c>
      <c r="AH13" s="22">
        <v>11347945</v>
      </c>
      <c r="AI13" s="22">
        <v>380170347</v>
      </c>
      <c r="AJ13" s="22">
        <v>745957569</v>
      </c>
      <c r="AK13" s="22">
        <v>137588494</v>
      </c>
      <c r="AL13" s="22">
        <v>608369075</v>
      </c>
    </row>
    <row r="14" spans="1:3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94217537</v>
      </c>
      <c r="F14" s="22">
        <v>0</v>
      </c>
      <c r="G14" s="22">
        <v>23943590</v>
      </c>
      <c r="H14" s="22">
        <v>26986396</v>
      </c>
      <c r="I14" s="22">
        <v>19157948</v>
      </c>
      <c r="J14" s="22">
        <v>0</v>
      </c>
      <c r="K14" s="22">
        <v>0</v>
      </c>
      <c r="L14" s="22">
        <v>0</v>
      </c>
      <c r="M14" s="22">
        <v>164305471</v>
      </c>
      <c r="N14" s="22">
        <v>26546841</v>
      </c>
      <c r="O14" s="22">
        <v>53913956</v>
      </c>
      <c r="P14" s="22">
        <v>8527082</v>
      </c>
      <c r="Q14" s="22">
        <v>15376812</v>
      </c>
      <c r="R14" s="22">
        <v>9708699</v>
      </c>
      <c r="S14" s="22">
        <v>7170325</v>
      </c>
      <c r="T14" s="22">
        <v>285549186</v>
      </c>
      <c r="U14" s="22">
        <v>52939642</v>
      </c>
      <c r="V14" s="22">
        <v>0</v>
      </c>
      <c r="W14" s="22">
        <v>6039509</v>
      </c>
      <c r="X14" s="22">
        <v>6579112</v>
      </c>
      <c r="Y14" s="22">
        <v>4428595</v>
      </c>
      <c r="Z14" s="22">
        <v>0</v>
      </c>
      <c r="AA14" s="22">
        <v>0</v>
      </c>
      <c r="AB14" s="22">
        <v>0</v>
      </c>
      <c r="AC14" s="22">
        <v>69986858</v>
      </c>
      <c r="AD14" s="22">
        <v>17029600</v>
      </c>
      <c r="AE14" s="22">
        <v>5171236</v>
      </c>
      <c r="AF14" s="22">
        <v>0</v>
      </c>
      <c r="AG14" s="22">
        <v>4725785</v>
      </c>
      <c r="AH14" s="22">
        <v>4360187</v>
      </c>
      <c r="AI14" s="22">
        <v>101273666</v>
      </c>
      <c r="AJ14" s="22">
        <v>184275520</v>
      </c>
      <c r="AK14" s="22">
        <v>20295285</v>
      </c>
      <c r="AL14" s="22">
        <v>163980235</v>
      </c>
    </row>
    <row r="15" spans="1:3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369526237</v>
      </c>
      <c r="F15" s="22">
        <v>0</v>
      </c>
      <c r="G15" s="22">
        <v>185534463</v>
      </c>
      <c r="H15" s="22">
        <v>161063196</v>
      </c>
      <c r="I15" s="22">
        <v>228636869</v>
      </c>
      <c r="J15" s="22">
        <v>0</v>
      </c>
      <c r="K15" s="22">
        <v>0</v>
      </c>
      <c r="L15" s="22">
        <v>0</v>
      </c>
      <c r="M15" s="22">
        <v>944760765</v>
      </c>
      <c r="N15" s="22">
        <v>1253680</v>
      </c>
      <c r="O15" s="22">
        <v>164348581</v>
      </c>
      <c r="P15" s="22">
        <v>28603362</v>
      </c>
      <c r="Q15" s="22">
        <v>140734007</v>
      </c>
      <c r="R15" s="22">
        <v>37986458</v>
      </c>
      <c r="S15" s="22">
        <v>14875039</v>
      </c>
      <c r="T15" s="22">
        <v>1332561892</v>
      </c>
      <c r="U15" s="22">
        <v>198215525</v>
      </c>
      <c r="V15" s="22">
        <v>0</v>
      </c>
      <c r="W15" s="22">
        <v>44349446</v>
      </c>
      <c r="X15" s="22">
        <v>39078312</v>
      </c>
      <c r="Y15" s="22">
        <v>54199044</v>
      </c>
      <c r="Z15" s="22">
        <v>0</v>
      </c>
      <c r="AA15" s="22">
        <v>0</v>
      </c>
      <c r="AB15" s="22">
        <v>0</v>
      </c>
      <c r="AC15" s="22">
        <v>335842327</v>
      </c>
      <c r="AD15" s="22">
        <v>48573981</v>
      </c>
      <c r="AE15" s="22">
        <v>15153070</v>
      </c>
      <c r="AF15" s="22">
        <v>0</v>
      </c>
      <c r="AG15" s="22">
        <v>15782124</v>
      </c>
      <c r="AH15" s="22">
        <v>8728627</v>
      </c>
      <c r="AI15" s="22">
        <v>424080129</v>
      </c>
      <c r="AJ15" s="22">
        <v>908481763</v>
      </c>
      <c r="AK15" s="22">
        <v>66441912</v>
      </c>
      <c r="AL15" s="22">
        <v>842039851</v>
      </c>
    </row>
    <row r="16" spans="1:3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583478000</v>
      </c>
      <c r="F16" s="22">
        <v>0</v>
      </c>
      <c r="G16" s="22">
        <v>275344000</v>
      </c>
      <c r="H16" s="22">
        <v>231511000</v>
      </c>
      <c r="I16" s="22">
        <v>218939000</v>
      </c>
      <c r="J16" s="22">
        <v>9529000</v>
      </c>
      <c r="K16" s="22">
        <v>254476000</v>
      </c>
      <c r="L16" s="22">
        <v>0</v>
      </c>
      <c r="M16" s="22">
        <v>1573277000</v>
      </c>
      <c r="N16" s="22">
        <v>47332000</v>
      </c>
      <c r="O16" s="22">
        <v>599976000</v>
      </c>
      <c r="P16" s="22">
        <v>171403000</v>
      </c>
      <c r="Q16" s="22">
        <v>137748000</v>
      </c>
      <c r="R16" s="22">
        <v>134331000</v>
      </c>
      <c r="S16" s="22">
        <v>93928000</v>
      </c>
      <c r="T16" s="22">
        <v>2757995000</v>
      </c>
      <c r="U16" s="22">
        <v>249658000</v>
      </c>
      <c r="V16" s="22">
        <v>0</v>
      </c>
      <c r="W16" s="22">
        <v>76121000</v>
      </c>
      <c r="X16" s="22">
        <v>61594000</v>
      </c>
      <c r="Y16" s="22">
        <v>52561000</v>
      </c>
      <c r="Z16" s="22">
        <v>1196000</v>
      </c>
      <c r="AA16" s="22">
        <v>107249000</v>
      </c>
      <c r="AB16" s="22">
        <v>0</v>
      </c>
      <c r="AC16" s="22">
        <v>548379000</v>
      </c>
      <c r="AD16" s="22">
        <v>166554000</v>
      </c>
      <c r="AE16" s="22">
        <v>78907000</v>
      </c>
      <c r="AF16" s="22">
        <v>0</v>
      </c>
      <c r="AG16" s="22">
        <v>55067000</v>
      </c>
      <c r="AH16" s="22">
        <v>51218000</v>
      </c>
      <c r="AI16" s="22">
        <v>900125000</v>
      </c>
      <c r="AJ16" s="22">
        <v>1857870000</v>
      </c>
      <c r="AK16" s="22">
        <v>213684000</v>
      </c>
      <c r="AL16" s="22">
        <v>1644186000</v>
      </c>
    </row>
    <row r="17" spans="1:3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275393366</v>
      </c>
      <c r="F17" s="22">
        <v>0</v>
      </c>
      <c r="G17" s="22">
        <v>130341993</v>
      </c>
      <c r="H17" s="22">
        <v>58780599</v>
      </c>
      <c r="I17" s="22">
        <v>80432647</v>
      </c>
      <c r="J17" s="22">
        <v>0</v>
      </c>
      <c r="K17" s="22">
        <v>0</v>
      </c>
      <c r="L17" s="22">
        <v>0</v>
      </c>
      <c r="M17" s="22">
        <v>544948605</v>
      </c>
      <c r="N17" s="22">
        <v>66229976</v>
      </c>
      <c r="O17" s="22">
        <v>167238353</v>
      </c>
      <c r="P17" s="22">
        <v>59635951</v>
      </c>
      <c r="Q17" s="22">
        <v>31439149</v>
      </c>
      <c r="R17" s="22">
        <v>23067365</v>
      </c>
      <c r="S17" s="22">
        <v>12514829</v>
      </c>
      <c r="T17" s="22">
        <v>905074228</v>
      </c>
      <c r="U17" s="22">
        <v>117532555</v>
      </c>
      <c r="V17" s="22">
        <v>0</v>
      </c>
      <c r="W17" s="22">
        <v>63014705</v>
      </c>
      <c r="X17" s="22">
        <v>29353025</v>
      </c>
      <c r="Y17" s="22">
        <v>22636218</v>
      </c>
      <c r="Z17" s="22">
        <v>0</v>
      </c>
      <c r="AA17" s="22">
        <v>0</v>
      </c>
      <c r="AB17" s="22">
        <v>0</v>
      </c>
      <c r="AC17" s="22">
        <v>232536503</v>
      </c>
      <c r="AD17" s="22">
        <v>65309566</v>
      </c>
      <c r="AE17" s="22">
        <v>41230149</v>
      </c>
      <c r="AF17" s="22">
        <v>0</v>
      </c>
      <c r="AG17" s="22">
        <v>7835414</v>
      </c>
      <c r="AH17" s="22">
        <v>8250034</v>
      </c>
      <c r="AI17" s="22">
        <v>355161666</v>
      </c>
      <c r="AJ17" s="22">
        <v>549912562</v>
      </c>
      <c r="AK17" s="22">
        <v>54750063</v>
      </c>
      <c r="AL17" s="22">
        <v>495162499</v>
      </c>
    </row>
    <row r="18" spans="1:3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440955000</v>
      </c>
      <c r="F18" s="22">
        <v>0</v>
      </c>
      <c r="G18" s="22">
        <v>227801000</v>
      </c>
      <c r="H18" s="22">
        <v>217257000</v>
      </c>
      <c r="I18" s="22">
        <v>126895000</v>
      </c>
      <c r="J18" s="22">
        <v>0</v>
      </c>
      <c r="K18" s="22">
        <v>502965000</v>
      </c>
      <c r="L18" s="22">
        <v>706472000</v>
      </c>
      <c r="M18" s="22">
        <v>2222345000</v>
      </c>
      <c r="N18" s="22">
        <v>35195000</v>
      </c>
      <c r="O18" s="22">
        <v>376055000</v>
      </c>
      <c r="P18" s="22">
        <v>136588000</v>
      </c>
      <c r="Q18" s="22">
        <v>48886000</v>
      </c>
      <c r="R18" s="22">
        <v>165031000</v>
      </c>
      <c r="S18" s="22">
        <v>52298000</v>
      </c>
      <c r="T18" s="22">
        <v>3036398000</v>
      </c>
      <c r="U18" s="22">
        <v>254982000</v>
      </c>
      <c r="V18" s="22">
        <v>0</v>
      </c>
      <c r="W18" s="22">
        <v>73801000</v>
      </c>
      <c r="X18" s="22">
        <v>69958000</v>
      </c>
      <c r="Y18" s="22">
        <v>41061000</v>
      </c>
      <c r="Z18" s="22">
        <v>0</v>
      </c>
      <c r="AA18" s="22">
        <v>261477000</v>
      </c>
      <c r="AB18" s="22">
        <v>598668000</v>
      </c>
      <c r="AC18" s="22">
        <v>1299947000</v>
      </c>
      <c r="AD18" s="22">
        <v>128915000</v>
      </c>
      <c r="AE18" s="22">
        <v>77420000</v>
      </c>
      <c r="AF18" s="22">
        <v>315000</v>
      </c>
      <c r="AG18" s="22">
        <v>75514000</v>
      </c>
      <c r="AH18" s="22">
        <v>31624000</v>
      </c>
      <c r="AI18" s="22">
        <v>1613735000</v>
      </c>
      <c r="AJ18" s="22">
        <v>1422663000</v>
      </c>
      <c r="AK18" s="22">
        <v>418581000</v>
      </c>
      <c r="AL18" s="22">
        <v>1004082000</v>
      </c>
    </row>
    <row r="19" spans="1:3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944751293</v>
      </c>
      <c r="F19" s="22">
        <v>0</v>
      </c>
      <c r="G19" s="22">
        <v>383436357</v>
      </c>
      <c r="H19" s="22">
        <v>401115964</v>
      </c>
      <c r="I19" s="22">
        <v>315987085</v>
      </c>
      <c r="J19" s="22">
        <v>2434929</v>
      </c>
      <c r="K19" s="22">
        <v>167797512</v>
      </c>
      <c r="L19" s="22">
        <v>0</v>
      </c>
      <c r="M19" s="22">
        <v>2215523140</v>
      </c>
      <c r="N19" s="22">
        <v>101027326</v>
      </c>
      <c r="O19" s="22">
        <v>432524086</v>
      </c>
      <c r="P19" s="22">
        <v>132905732</v>
      </c>
      <c r="Q19" s="22">
        <v>372064295</v>
      </c>
      <c r="R19" s="22">
        <v>154809850</v>
      </c>
      <c r="S19" s="22">
        <v>72277231</v>
      </c>
      <c r="T19" s="22">
        <v>3481131660</v>
      </c>
      <c r="U19" s="22">
        <v>542853277</v>
      </c>
      <c r="V19" s="22">
        <v>0</v>
      </c>
      <c r="W19" s="22">
        <v>119611838</v>
      </c>
      <c r="X19" s="22">
        <v>146269789</v>
      </c>
      <c r="Y19" s="22">
        <v>84178023</v>
      </c>
      <c r="Z19" s="22">
        <v>1328404</v>
      </c>
      <c r="AA19" s="22">
        <v>57598892</v>
      </c>
      <c r="AB19" s="22">
        <v>0</v>
      </c>
      <c r="AC19" s="22">
        <v>951840223</v>
      </c>
      <c r="AD19" s="22">
        <v>166509070</v>
      </c>
      <c r="AE19" s="22">
        <v>82524122</v>
      </c>
      <c r="AF19" s="22">
        <v>0</v>
      </c>
      <c r="AG19" s="22">
        <v>72774987</v>
      </c>
      <c r="AH19" s="22">
        <v>37521178</v>
      </c>
      <c r="AI19" s="22">
        <v>1311169580</v>
      </c>
      <c r="AJ19" s="22">
        <v>2169962080</v>
      </c>
      <c r="AK19" s="22">
        <v>266076544</v>
      </c>
      <c r="AL19" s="22">
        <v>1903885536</v>
      </c>
    </row>
    <row r="20" spans="1:3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198261618</v>
      </c>
      <c r="F20" s="22">
        <v>0</v>
      </c>
      <c r="G20" s="22">
        <v>113515196</v>
      </c>
      <c r="H20" s="22">
        <v>44801630</v>
      </c>
      <c r="I20" s="22">
        <v>87546335</v>
      </c>
      <c r="J20" s="22">
        <v>0</v>
      </c>
      <c r="K20" s="22">
        <v>0</v>
      </c>
      <c r="L20" s="22">
        <v>0</v>
      </c>
      <c r="M20" s="22">
        <v>444124779</v>
      </c>
      <c r="N20" s="22">
        <v>20574462</v>
      </c>
      <c r="O20" s="22">
        <v>105445078</v>
      </c>
      <c r="P20" s="22">
        <v>29603056</v>
      </c>
      <c r="Q20" s="22">
        <v>172924331</v>
      </c>
      <c r="R20" s="22">
        <v>27114599</v>
      </c>
      <c r="S20" s="22">
        <v>11906028</v>
      </c>
      <c r="T20" s="22">
        <v>811692334</v>
      </c>
      <c r="U20" s="22">
        <v>91091190</v>
      </c>
      <c r="V20" s="22">
        <v>0</v>
      </c>
      <c r="W20" s="22">
        <v>44563191</v>
      </c>
      <c r="X20" s="22">
        <v>15327342</v>
      </c>
      <c r="Y20" s="22">
        <v>24984599</v>
      </c>
      <c r="Z20" s="22">
        <v>0</v>
      </c>
      <c r="AA20" s="22">
        <v>0</v>
      </c>
      <c r="AB20" s="22">
        <v>0</v>
      </c>
      <c r="AC20" s="22">
        <v>175966323</v>
      </c>
      <c r="AD20" s="22">
        <v>25304365</v>
      </c>
      <c r="AE20" s="22">
        <v>19779941</v>
      </c>
      <c r="AF20" s="22">
        <v>0</v>
      </c>
      <c r="AG20" s="22">
        <v>14646791</v>
      </c>
      <c r="AH20" s="22">
        <v>5509813</v>
      </c>
      <c r="AI20" s="22">
        <v>241207233</v>
      </c>
      <c r="AJ20" s="22">
        <v>570485101</v>
      </c>
      <c r="AK20" s="22">
        <v>37618749</v>
      </c>
      <c r="AL20" s="22">
        <v>532866352</v>
      </c>
    </row>
    <row r="21" spans="1:3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491597196</v>
      </c>
      <c r="F21" s="22">
        <v>1022211</v>
      </c>
      <c r="G21" s="22">
        <v>131044782</v>
      </c>
      <c r="H21" s="22">
        <v>118907670</v>
      </c>
      <c r="I21" s="22">
        <v>162598967</v>
      </c>
      <c r="J21" s="22">
        <v>0</v>
      </c>
      <c r="K21" s="22">
        <v>0</v>
      </c>
      <c r="L21" s="22">
        <v>0</v>
      </c>
      <c r="M21" s="22">
        <v>905170826</v>
      </c>
      <c r="N21" s="22">
        <v>12539401</v>
      </c>
      <c r="O21" s="22">
        <v>204497836</v>
      </c>
      <c r="P21" s="22">
        <v>38533311</v>
      </c>
      <c r="Q21" s="22">
        <v>448134404</v>
      </c>
      <c r="R21" s="22">
        <v>116535061</v>
      </c>
      <c r="S21" s="22">
        <v>52458702</v>
      </c>
      <c r="T21" s="22">
        <v>1777869541</v>
      </c>
      <c r="U21" s="22">
        <v>239952146</v>
      </c>
      <c r="V21" s="22">
        <v>72797</v>
      </c>
      <c r="W21" s="22">
        <v>48794075</v>
      </c>
      <c r="X21" s="22">
        <v>25660591</v>
      </c>
      <c r="Y21" s="22">
        <v>35364048</v>
      </c>
      <c r="Z21" s="22">
        <v>0</v>
      </c>
      <c r="AA21" s="22">
        <v>0</v>
      </c>
      <c r="AB21" s="22">
        <v>0</v>
      </c>
      <c r="AC21" s="22">
        <v>349843657</v>
      </c>
      <c r="AD21" s="22">
        <v>85955089</v>
      </c>
      <c r="AE21" s="22">
        <v>22481490</v>
      </c>
      <c r="AF21" s="22">
        <v>0</v>
      </c>
      <c r="AG21" s="22">
        <v>46940641</v>
      </c>
      <c r="AH21" s="22">
        <v>27496628</v>
      </c>
      <c r="AI21" s="22">
        <v>532717505</v>
      </c>
      <c r="AJ21" s="22">
        <v>1245152036</v>
      </c>
      <c r="AK21" s="22">
        <v>91254399</v>
      </c>
      <c r="AL21" s="22">
        <v>1153897637</v>
      </c>
    </row>
    <row r="22" spans="1:3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134766529</v>
      </c>
      <c r="F22" s="22">
        <v>0</v>
      </c>
      <c r="G22" s="22">
        <v>36758689</v>
      </c>
      <c r="H22" s="22">
        <v>28707841</v>
      </c>
      <c r="I22" s="22">
        <v>4094783</v>
      </c>
      <c r="J22" s="22">
        <v>0</v>
      </c>
      <c r="K22" s="22">
        <v>0</v>
      </c>
      <c r="L22" s="22">
        <v>0</v>
      </c>
      <c r="M22" s="22">
        <v>204327842</v>
      </c>
      <c r="N22" s="22">
        <v>23012923</v>
      </c>
      <c r="O22" s="22">
        <v>10880172</v>
      </c>
      <c r="P22" s="22">
        <v>14666094</v>
      </c>
      <c r="Q22" s="22">
        <v>5320551</v>
      </c>
      <c r="R22" s="22">
        <v>5564500</v>
      </c>
      <c r="S22" s="22">
        <v>5136907</v>
      </c>
      <c r="T22" s="22">
        <v>268908989</v>
      </c>
      <c r="U22" s="22">
        <v>95709615</v>
      </c>
      <c r="V22" s="22">
        <v>0</v>
      </c>
      <c r="W22" s="22">
        <v>23168986</v>
      </c>
      <c r="X22" s="22">
        <v>14457067</v>
      </c>
      <c r="Y22" s="22">
        <v>2033167</v>
      </c>
      <c r="Z22" s="22">
        <v>0</v>
      </c>
      <c r="AA22" s="22">
        <v>0</v>
      </c>
      <c r="AB22" s="22">
        <v>0</v>
      </c>
      <c r="AC22" s="22">
        <v>135368835</v>
      </c>
      <c r="AD22" s="22">
        <v>5612132</v>
      </c>
      <c r="AE22" s="22">
        <v>7523451</v>
      </c>
      <c r="AF22" s="22">
        <v>0</v>
      </c>
      <c r="AG22" s="22">
        <v>2814092</v>
      </c>
      <c r="AH22" s="22">
        <v>2356262</v>
      </c>
      <c r="AI22" s="22">
        <v>153674772</v>
      </c>
      <c r="AJ22" s="22">
        <v>115234217</v>
      </c>
      <c r="AK22" s="22">
        <v>9931756</v>
      </c>
      <c r="AL22" s="22">
        <v>105302461</v>
      </c>
    </row>
    <row r="23" spans="1:3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14567094</v>
      </c>
      <c r="F23" s="22">
        <v>0</v>
      </c>
      <c r="G23" s="22">
        <v>10821451</v>
      </c>
      <c r="H23" s="22">
        <v>25284702</v>
      </c>
      <c r="I23" s="22">
        <v>0</v>
      </c>
      <c r="J23" s="22">
        <v>0</v>
      </c>
      <c r="K23" s="22">
        <v>0</v>
      </c>
      <c r="L23" s="22">
        <v>0</v>
      </c>
      <c r="M23" s="22">
        <v>50673247</v>
      </c>
      <c r="N23" s="22">
        <v>3463069</v>
      </c>
      <c r="O23" s="22">
        <v>36592753</v>
      </c>
      <c r="P23" s="22">
        <v>8749142</v>
      </c>
      <c r="Q23" s="22">
        <v>403759</v>
      </c>
      <c r="R23" s="22">
        <v>5493600</v>
      </c>
      <c r="S23" s="22">
        <v>5901508</v>
      </c>
      <c r="T23" s="22">
        <v>111277078</v>
      </c>
      <c r="U23" s="22">
        <v>8578836</v>
      </c>
      <c r="V23" s="22">
        <v>0</v>
      </c>
      <c r="W23" s="22">
        <v>4728264</v>
      </c>
      <c r="X23" s="22">
        <v>7413862</v>
      </c>
      <c r="Y23" s="22">
        <v>0</v>
      </c>
      <c r="Z23" s="22">
        <v>0</v>
      </c>
      <c r="AA23" s="22">
        <v>0</v>
      </c>
      <c r="AB23" s="22">
        <v>0</v>
      </c>
      <c r="AC23" s="22">
        <v>20720962</v>
      </c>
      <c r="AD23" s="22">
        <v>13303743</v>
      </c>
      <c r="AE23" s="22">
        <v>5810296</v>
      </c>
      <c r="AF23" s="22">
        <v>0</v>
      </c>
      <c r="AG23" s="22">
        <v>3553904</v>
      </c>
      <c r="AH23" s="22">
        <v>2735617</v>
      </c>
      <c r="AI23" s="22">
        <v>46124522</v>
      </c>
      <c r="AJ23" s="22">
        <v>65152556</v>
      </c>
      <c r="AK23" s="22">
        <v>5772696</v>
      </c>
      <c r="AL23" s="22">
        <v>59379860</v>
      </c>
    </row>
    <row r="24" spans="1:3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335461588</v>
      </c>
      <c r="F24" s="22">
        <v>0</v>
      </c>
      <c r="G24" s="22">
        <v>50146026</v>
      </c>
      <c r="H24" s="22">
        <v>69905211</v>
      </c>
      <c r="I24" s="22">
        <v>19321097</v>
      </c>
      <c r="J24" s="22">
        <v>0</v>
      </c>
      <c r="K24" s="22">
        <v>0</v>
      </c>
      <c r="L24" s="22">
        <v>3620579</v>
      </c>
      <c r="M24" s="22">
        <v>478454501</v>
      </c>
      <c r="N24" s="22">
        <v>5413518</v>
      </c>
      <c r="O24" s="22">
        <v>91420236</v>
      </c>
      <c r="P24" s="22">
        <v>25584561</v>
      </c>
      <c r="Q24" s="22">
        <v>52889836</v>
      </c>
      <c r="R24" s="22">
        <v>38826232</v>
      </c>
      <c r="S24" s="22">
        <v>14120671</v>
      </c>
      <c r="T24" s="22">
        <v>706709555</v>
      </c>
      <c r="U24" s="22">
        <v>169459612</v>
      </c>
      <c r="V24" s="22">
        <v>0</v>
      </c>
      <c r="W24" s="22">
        <v>13743490</v>
      </c>
      <c r="X24" s="22">
        <v>19310304</v>
      </c>
      <c r="Y24" s="22">
        <v>5624514</v>
      </c>
      <c r="Z24" s="22">
        <v>0</v>
      </c>
      <c r="AA24" s="22">
        <v>0</v>
      </c>
      <c r="AB24" s="22">
        <v>1850656</v>
      </c>
      <c r="AC24" s="22">
        <v>209988576</v>
      </c>
      <c r="AD24" s="22">
        <v>25619506</v>
      </c>
      <c r="AE24" s="22">
        <v>13056216</v>
      </c>
      <c r="AF24" s="22">
        <v>0</v>
      </c>
      <c r="AG24" s="22">
        <v>12524130</v>
      </c>
      <c r="AH24" s="22">
        <v>8152451</v>
      </c>
      <c r="AI24" s="22">
        <v>269340879</v>
      </c>
      <c r="AJ24" s="22">
        <v>437368676</v>
      </c>
      <c r="AK24" s="22">
        <v>1174437</v>
      </c>
      <c r="AL24" s="22">
        <v>436194239</v>
      </c>
    </row>
    <row r="25" spans="1:3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271467086</v>
      </c>
      <c r="F25" s="22">
        <v>0</v>
      </c>
      <c r="G25" s="22">
        <v>72774076</v>
      </c>
      <c r="H25" s="22">
        <v>32990681</v>
      </c>
      <c r="I25" s="22">
        <v>0</v>
      </c>
      <c r="J25" s="22">
        <v>0</v>
      </c>
      <c r="K25" s="22">
        <v>0</v>
      </c>
      <c r="L25" s="22">
        <v>0</v>
      </c>
      <c r="M25" s="22">
        <v>377231843</v>
      </c>
      <c r="N25" s="22">
        <v>8690711</v>
      </c>
      <c r="O25" s="22">
        <v>24902580</v>
      </c>
      <c r="P25" s="22">
        <v>20953476</v>
      </c>
      <c r="Q25" s="22">
        <v>4800658</v>
      </c>
      <c r="R25" s="22">
        <v>6613932</v>
      </c>
      <c r="S25" s="22">
        <v>5418016</v>
      </c>
      <c r="T25" s="22">
        <v>448611216</v>
      </c>
      <c r="U25" s="22">
        <v>200341609</v>
      </c>
      <c r="V25" s="22">
        <v>0</v>
      </c>
      <c r="W25" s="22">
        <v>22067261</v>
      </c>
      <c r="X25" s="22">
        <v>13776108</v>
      </c>
      <c r="Y25" s="22">
        <v>0</v>
      </c>
      <c r="Z25" s="22">
        <v>0</v>
      </c>
      <c r="AA25" s="22">
        <v>0</v>
      </c>
      <c r="AB25" s="22">
        <v>0</v>
      </c>
      <c r="AC25" s="22">
        <v>236184978</v>
      </c>
      <c r="AD25" s="22">
        <v>7308835</v>
      </c>
      <c r="AE25" s="22">
        <v>11356030</v>
      </c>
      <c r="AF25" s="22">
        <v>0</v>
      </c>
      <c r="AG25" s="22">
        <v>3466482</v>
      </c>
      <c r="AH25" s="22">
        <v>2847555</v>
      </c>
      <c r="AI25" s="22">
        <v>261163880</v>
      </c>
      <c r="AJ25" s="22">
        <v>187447336</v>
      </c>
      <c r="AK25" s="22">
        <v>11363671</v>
      </c>
      <c r="AL25" s="22">
        <v>176083665</v>
      </c>
    </row>
    <row r="26" spans="1:3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902453024</v>
      </c>
      <c r="F26" s="22">
        <v>0</v>
      </c>
      <c r="G26" s="22">
        <v>193792636</v>
      </c>
      <c r="H26" s="22">
        <v>124508686</v>
      </c>
      <c r="I26" s="22">
        <v>138581651</v>
      </c>
      <c r="J26" s="22">
        <v>1663610</v>
      </c>
      <c r="K26" s="22">
        <v>424095</v>
      </c>
      <c r="L26" s="22">
        <v>6749955</v>
      </c>
      <c r="M26" s="22">
        <v>1368173657</v>
      </c>
      <c r="N26" s="22">
        <v>93329127</v>
      </c>
      <c r="O26" s="22">
        <v>539127922</v>
      </c>
      <c r="P26" s="22">
        <v>91602198</v>
      </c>
      <c r="Q26" s="22">
        <v>546941613</v>
      </c>
      <c r="R26" s="22">
        <v>143112617</v>
      </c>
      <c r="S26" s="22">
        <v>83479207</v>
      </c>
      <c r="T26" s="22">
        <v>2865766341</v>
      </c>
      <c r="U26" s="22">
        <v>329260587</v>
      </c>
      <c r="V26" s="22">
        <v>0</v>
      </c>
      <c r="W26" s="22">
        <v>51237097</v>
      </c>
      <c r="X26" s="22">
        <v>42191513</v>
      </c>
      <c r="Y26" s="22">
        <v>38151624</v>
      </c>
      <c r="Z26" s="22">
        <v>942184</v>
      </c>
      <c r="AA26" s="22">
        <v>0</v>
      </c>
      <c r="AB26" s="22">
        <v>2470037</v>
      </c>
      <c r="AC26" s="22">
        <v>464253042</v>
      </c>
      <c r="AD26" s="22">
        <v>173159632</v>
      </c>
      <c r="AE26" s="22">
        <v>60142967</v>
      </c>
      <c r="AF26" s="22">
        <v>0</v>
      </c>
      <c r="AG26" s="22">
        <v>65086524</v>
      </c>
      <c r="AH26" s="22">
        <v>51487089</v>
      </c>
      <c r="AI26" s="22">
        <v>814129254</v>
      </c>
      <c r="AJ26" s="22">
        <v>2051637087</v>
      </c>
      <c r="AK26" s="22">
        <v>132511255</v>
      </c>
      <c r="AL26" s="22">
        <v>1919125832</v>
      </c>
    </row>
    <row r="27" spans="1:3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1093906765</v>
      </c>
      <c r="F27" s="22">
        <v>0</v>
      </c>
      <c r="G27" s="22">
        <v>1117764239</v>
      </c>
      <c r="H27" s="22">
        <v>987399829</v>
      </c>
      <c r="I27" s="22">
        <v>279552264</v>
      </c>
      <c r="J27" s="22">
        <v>0</v>
      </c>
      <c r="K27" s="22">
        <v>0</v>
      </c>
      <c r="L27" s="22">
        <v>0</v>
      </c>
      <c r="M27" s="22">
        <v>3478623097</v>
      </c>
      <c r="N27" s="22">
        <v>151706398</v>
      </c>
      <c r="O27" s="22">
        <v>1046300280</v>
      </c>
      <c r="P27" s="22">
        <v>173242681</v>
      </c>
      <c r="Q27" s="22">
        <v>416722195</v>
      </c>
      <c r="R27" s="22">
        <v>439323050</v>
      </c>
      <c r="S27" s="22">
        <v>89265608</v>
      </c>
      <c r="T27" s="22">
        <v>5795183309</v>
      </c>
      <c r="U27" s="22">
        <v>345148239</v>
      </c>
      <c r="V27" s="22">
        <v>0</v>
      </c>
      <c r="W27" s="22">
        <v>292287832</v>
      </c>
      <c r="X27" s="22">
        <v>191440709</v>
      </c>
      <c r="Y27" s="22">
        <v>49202484</v>
      </c>
      <c r="Z27" s="22">
        <v>0</v>
      </c>
      <c r="AA27" s="22">
        <v>0</v>
      </c>
      <c r="AB27" s="22">
        <v>0</v>
      </c>
      <c r="AC27" s="22">
        <v>878079264</v>
      </c>
      <c r="AD27" s="22">
        <v>278895184</v>
      </c>
      <c r="AE27" s="22">
        <v>121048515</v>
      </c>
      <c r="AF27" s="22">
        <v>0</v>
      </c>
      <c r="AG27" s="22">
        <v>162693837</v>
      </c>
      <c r="AH27" s="22">
        <v>64209749</v>
      </c>
      <c r="AI27" s="22">
        <v>1504926549</v>
      </c>
      <c r="AJ27" s="22">
        <v>4290256760</v>
      </c>
      <c r="AK27" s="22">
        <v>45676921</v>
      </c>
      <c r="AL27" s="22">
        <v>4244579839</v>
      </c>
    </row>
    <row r="28" spans="1:3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7485779</v>
      </c>
      <c r="F28" s="22">
        <v>0</v>
      </c>
      <c r="G28" s="22">
        <v>1677864</v>
      </c>
      <c r="H28" s="22">
        <v>1205059</v>
      </c>
      <c r="I28" s="22">
        <v>0</v>
      </c>
      <c r="J28" s="22">
        <v>0</v>
      </c>
      <c r="K28" s="22">
        <v>0</v>
      </c>
      <c r="L28" s="22">
        <v>0</v>
      </c>
      <c r="M28" s="22">
        <v>10368702</v>
      </c>
      <c r="N28" s="22">
        <v>0</v>
      </c>
      <c r="O28" s="22">
        <v>2886472</v>
      </c>
      <c r="P28" s="22">
        <v>1139230</v>
      </c>
      <c r="Q28" s="22">
        <v>2848639</v>
      </c>
      <c r="R28" s="22">
        <v>92308</v>
      </c>
      <c r="S28" s="22">
        <v>854183</v>
      </c>
      <c r="T28" s="22">
        <v>18189534</v>
      </c>
      <c r="U28" s="22">
        <v>5739933</v>
      </c>
      <c r="V28" s="22">
        <v>0</v>
      </c>
      <c r="W28" s="22">
        <v>726123</v>
      </c>
      <c r="X28" s="22">
        <v>265334</v>
      </c>
      <c r="Y28" s="22">
        <v>0</v>
      </c>
      <c r="Z28" s="22">
        <v>0</v>
      </c>
      <c r="AA28" s="22">
        <v>0</v>
      </c>
      <c r="AB28" s="22">
        <v>0</v>
      </c>
      <c r="AC28" s="22">
        <v>6731390</v>
      </c>
      <c r="AD28" s="22">
        <v>345149</v>
      </c>
      <c r="AE28" s="22">
        <v>744460</v>
      </c>
      <c r="AF28" s="22">
        <v>0</v>
      </c>
      <c r="AG28" s="22">
        <v>24960</v>
      </c>
      <c r="AH28" s="22">
        <v>394133</v>
      </c>
      <c r="AI28" s="22">
        <v>8240092</v>
      </c>
      <c r="AJ28" s="22">
        <v>9949442</v>
      </c>
      <c r="AK28" s="22">
        <v>0</v>
      </c>
      <c r="AL28" s="22">
        <v>9949442</v>
      </c>
    </row>
    <row r="29" spans="1:3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176309781</v>
      </c>
      <c r="F29" s="22">
        <v>0</v>
      </c>
      <c r="G29" s="22">
        <v>5149252</v>
      </c>
      <c r="H29" s="22">
        <v>2689263</v>
      </c>
      <c r="I29" s="22">
        <v>0</v>
      </c>
      <c r="J29" s="22">
        <v>0</v>
      </c>
      <c r="K29" s="22">
        <v>0</v>
      </c>
      <c r="L29" s="22">
        <v>0</v>
      </c>
      <c r="M29" s="22">
        <v>184148296</v>
      </c>
      <c r="N29" s="22">
        <v>0</v>
      </c>
      <c r="O29" s="22">
        <v>26552262</v>
      </c>
      <c r="P29" s="22">
        <v>15927484</v>
      </c>
      <c r="Q29" s="22">
        <v>1940200</v>
      </c>
      <c r="R29" s="22">
        <v>0</v>
      </c>
      <c r="S29" s="22">
        <v>7340289</v>
      </c>
      <c r="T29" s="22">
        <v>235908531</v>
      </c>
      <c r="U29" s="22">
        <v>129810460</v>
      </c>
      <c r="V29" s="22">
        <v>0</v>
      </c>
      <c r="W29" s="22">
        <v>2980565</v>
      </c>
      <c r="X29" s="22">
        <v>1619263</v>
      </c>
      <c r="Y29" s="22">
        <v>0</v>
      </c>
      <c r="Z29" s="22">
        <v>0</v>
      </c>
      <c r="AA29" s="22">
        <v>0</v>
      </c>
      <c r="AB29" s="22">
        <v>0</v>
      </c>
      <c r="AC29" s="22">
        <v>134410288</v>
      </c>
      <c r="AD29" s="22">
        <v>6791133</v>
      </c>
      <c r="AE29" s="22">
        <v>8506186</v>
      </c>
      <c r="AF29" s="22">
        <v>0</v>
      </c>
      <c r="AG29" s="22">
        <v>0</v>
      </c>
      <c r="AH29" s="22">
        <v>3851919</v>
      </c>
      <c r="AI29" s="22">
        <v>153559526</v>
      </c>
      <c r="AJ29" s="22">
        <v>82349005</v>
      </c>
      <c r="AK29" s="22">
        <v>0</v>
      </c>
      <c r="AL29" s="22">
        <v>82349005</v>
      </c>
    </row>
    <row r="30" spans="1:3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69491920</v>
      </c>
      <c r="F30" s="22">
        <v>0</v>
      </c>
      <c r="G30" s="22">
        <v>2284326</v>
      </c>
      <c r="H30" s="22">
        <v>2555778</v>
      </c>
      <c r="I30" s="22">
        <v>0</v>
      </c>
      <c r="J30" s="22">
        <v>0</v>
      </c>
      <c r="K30" s="22">
        <v>0</v>
      </c>
      <c r="L30" s="22">
        <v>0</v>
      </c>
      <c r="M30" s="22">
        <v>74332024</v>
      </c>
      <c r="N30" s="22">
        <v>164864</v>
      </c>
      <c r="O30" s="22">
        <v>2105713</v>
      </c>
      <c r="P30" s="22">
        <v>11487164</v>
      </c>
      <c r="Q30" s="22">
        <v>2375894</v>
      </c>
      <c r="R30" s="22">
        <v>1294523</v>
      </c>
      <c r="S30" s="22">
        <v>3836506</v>
      </c>
      <c r="T30" s="22">
        <v>95596688</v>
      </c>
      <c r="U30" s="22">
        <v>34259587</v>
      </c>
      <c r="V30" s="22">
        <v>0</v>
      </c>
      <c r="W30" s="22">
        <v>734620</v>
      </c>
      <c r="X30" s="22">
        <v>455965</v>
      </c>
      <c r="Y30" s="22">
        <v>0</v>
      </c>
      <c r="Z30" s="22">
        <v>0</v>
      </c>
      <c r="AA30" s="22">
        <v>0</v>
      </c>
      <c r="AB30" s="22">
        <v>0</v>
      </c>
      <c r="AC30" s="22">
        <v>35450172</v>
      </c>
      <c r="AD30" s="22">
        <v>993052</v>
      </c>
      <c r="AE30" s="22">
        <v>4501746</v>
      </c>
      <c r="AF30" s="22">
        <v>0</v>
      </c>
      <c r="AG30" s="22">
        <v>970513</v>
      </c>
      <c r="AH30" s="22">
        <v>2191942</v>
      </c>
      <c r="AI30" s="22">
        <v>44107425</v>
      </c>
      <c r="AJ30" s="22">
        <v>51489263</v>
      </c>
      <c r="AK30" s="22">
        <v>0</v>
      </c>
      <c r="AL30" s="22">
        <v>51489263</v>
      </c>
    </row>
    <row r="31" spans="1:3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93990359</v>
      </c>
      <c r="F31" s="22">
        <v>0</v>
      </c>
      <c r="G31" s="22">
        <v>2409148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96399507</v>
      </c>
      <c r="N31" s="22">
        <v>0</v>
      </c>
      <c r="O31" s="22">
        <v>5660956</v>
      </c>
      <c r="P31" s="22">
        <v>12528376</v>
      </c>
      <c r="Q31" s="22">
        <v>668741</v>
      </c>
      <c r="R31" s="22">
        <v>603260</v>
      </c>
      <c r="S31" s="22">
        <v>5088454</v>
      </c>
      <c r="T31" s="22">
        <v>120949294</v>
      </c>
      <c r="U31" s="22">
        <v>63559370</v>
      </c>
      <c r="V31" s="22">
        <v>0</v>
      </c>
      <c r="W31" s="22">
        <v>890470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64449840</v>
      </c>
      <c r="AD31" s="22">
        <v>1923064</v>
      </c>
      <c r="AE31" s="22">
        <v>5696723</v>
      </c>
      <c r="AF31" s="22">
        <v>0</v>
      </c>
      <c r="AG31" s="22">
        <v>370050</v>
      </c>
      <c r="AH31" s="22">
        <v>2578625</v>
      </c>
      <c r="AI31" s="22">
        <v>75018302</v>
      </c>
      <c r="AJ31" s="22">
        <v>45930992</v>
      </c>
      <c r="AK31" s="22">
        <v>0</v>
      </c>
      <c r="AL31" s="22">
        <v>45930992</v>
      </c>
    </row>
    <row r="32" spans="1:3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327046282</v>
      </c>
      <c r="F32" s="22">
        <v>0</v>
      </c>
      <c r="G32" s="22">
        <v>49950321</v>
      </c>
      <c r="H32" s="22">
        <v>23654334</v>
      </c>
      <c r="I32" s="22">
        <v>7319078</v>
      </c>
      <c r="J32" s="22">
        <v>0</v>
      </c>
      <c r="K32" s="22">
        <v>0</v>
      </c>
      <c r="L32" s="22">
        <v>0</v>
      </c>
      <c r="M32" s="22">
        <v>407970015</v>
      </c>
      <c r="N32" s="22">
        <v>2773101</v>
      </c>
      <c r="O32" s="22">
        <v>19151942</v>
      </c>
      <c r="P32" s="22">
        <v>12547040</v>
      </c>
      <c r="Q32" s="22">
        <v>4305805</v>
      </c>
      <c r="R32" s="22">
        <v>2529325</v>
      </c>
      <c r="S32" s="22">
        <v>6743612</v>
      </c>
      <c r="T32" s="22">
        <v>456020840</v>
      </c>
      <c r="U32" s="22">
        <v>121518077</v>
      </c>
      <c r="V32" s="22">
        <v>0</v>
      </c>
      <c r="W32" s="22">
        <v>14425730</v>
      </c>
      <c r="X32" s="22">
        <v>8229086</v>
      </c>
      <c r="Y32" s="22">
        <v>4111105</v>
      </c>
      <c r="Z32" s="22">
        <v>0</v>
      </c>
      <c r="AA32" s="22">
        <v>0</v>
      </c>
      <c r="AB32" s="22">
        <v>0</v>
      </c>
      <c r="AC32" s="22">
        <v>148283998</v>
      </c>
      <c r="AD32" s="22">
        <v>7347680</v>
      </c>
      <c r="AE32" s="22">
        <v>7513254</v>
      </c>
      <c r="AF32" s="22">
        <v>0</v>
      </c>
      <c r="AG32" s="22">
        <v>1345843</v>
      </c>
      <c r="AH32" s="22">
        <v>3534137</v>
      </c>
      <c r="AI32" s="22">
        <v>168024912</v>
      </c>
      <c r="AJ32" s="22">
        <v>287995928</v>
      </c>
      <c r="AK32" s="22">
        <v>1528284</v>
      </c>
      <c r="AL32" s="22">
        <v>286467644</v>
      </c>
    </row>
    <row r="33" spans="1:3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50758791</v>
      </c>
      <c r="F33" s="22">
        <v>0</v>
      </c>
      <c r="G33" s="22">
        <v>18301290</v>
      </c>
      <c r="H33" s="22">
        <v>6430006</v>
      </c>
      <c r="I33" s="22">
        <v>5444700</v>
      </c>
      <c r="J33" s="22">
        <v>0</v>
      </c>
      <c r="K33" s="22">
        <v>0</v>
      </c>
      <c r="L33" s="22">
        <v>0</v>
      </c>
      <c r="M33" s="22">
        <v>80934787</v>
      </c>
      <c r="N33" s="22">
        <v>3547407</v>
      </c>
      <c r="O33" s="22">
        <v>2638574</v>
      </c>
      <c r="P33" s="22">
        <v>4249173</v>
      </c>
      <c r="Q33" s="22">
        <v>17406317</v>
      </c>
      <c r="R33" s="22">
        <v>2493448</v>
      </c>
      <c r="S33" s="22">
        <v>3554140</v>
      </c>
      <c r="T33" s="22">
        <v>114823846</v>
      </c>
      <c r="U33" s="22">
        <v>27319843</v>
      </c>
      <c r="V33" s="22">
        <v>0</v>
      </c>
      <c r="W33" s="22">
        <v>3222327</v>
      </c>
      <c r="X33" s="22">
        <v>1561621</v>
      </c>
      <c r="Y33" s="22">
        <v>1193889</v>
      </c>
      <c r="Z33" s="22">
        <v>0</v>
      </c>
      <c r="AA33" s="22">
        <v>0</v>
      </c>
      <c r="AB33" s="22">
        <v>0</v>
      </c>
      <c r="AC33" s="22">
        <v>33297680</v>
      </c>
      <c r="AD33" s="22">
        <v>1362883</v>
      </c>
      <c r="AE33" s="22">
        <v>2207476</v>
      </c>
      <c r="AF33" s="22">
        <v>0</v>
      </c>
      <c r="AG33" s="22">
        <v>1768565</v>
      </c>
      <c r="AH33" s="22">
        <v>2070695</v>
      </c>
      <c r="AI33" s="22">
        <v>40707299</v>
      </c>
      <c r="AJ33" s="22">
        <v>74116547</v>
      </c>
      <c r="AK33" s="22">
        <v>817776</v>
      </c>
      <c r="AL33" s="22">
        <v>73298771</v>
      </c>
    </row>
    <row r="34" spans="1:3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173379968</v>
      </c>
      <c r="F34" s="22">
        <v>0</v>
      </c>
      <c r="G34" s="22">
        <v>3756599</v>
      </c>
      <c r="H34" s="22">
        <v>2131690</v>
      </c>
      <c r="I34" s="22">
        <v>0</v>
      </c>
      <c r="J34" s="22">
        <v>0</v>
      </c>
      <c r="K34" s="22">
        <v>0</v>
      </c>
      <c r="L34" s="22">
        <v>0</v>
      </c>
      <c r="M34" s="22">
        <v>179268257</v>
      </c>
      <c r="N34" s="22">
        <v>0</v>
      </c>
      <c r="O34" s="22">
        <v>6822378</v>
      </c>
      <c r="P34" s="22">
        <v>4981770</v>
      </c>
      <c r="Q34" s="22">
        <v>900097</v>
      </c>
      <c r="R34" s="22">
        <v>0</v>
      </c>
      <c r="S34" s="22">
        <v>2018797</v>
      </c>
      <c r="T34" s="22">
        <v>193991299</v>
      </c>
      <c r="U34" s="22">
        <v>158851815</v>
      </c>
      <c r="V34" s="22">
        <v>0</v>
      </c>
      <c r="W34" s="22">
        <v>1676027</v>
      </c>
      <c r="X34" s="22">
        <v>835875</v>
      </c>
      <c r="Y34" s="22">
        <v>0</v>
      </c>
      <c r="Z34" s="22">
        <v>0</v>
      </c>
      <c r="AA34" s="22">
        <v>0</v>
      </c>
      <c r="AB34" s="22">
        <v>0</v>
      </c>
      <c r="AC34" s="22">
        <v>161363717</v>
      </c>
      <c r="AD34" s="22">
        <v>2362773</v>
      </c>
      <c r="AE34" s="22">
        <v>2138476</v>
      </c>
      <c r="AF34" s="22">
        <v>0</v>
      </c>
      <c r="AG34" s="22">
        <v>0</v>
      </c>
      <c r="AH34" s="22">
        <v>1463418</v>
      </c>
      <c r="AI34" s="22">
        <v>167328384</v>
      </c>
      <c r="AJ34" s="22">
        <v>26662915</v>
      </c>
      <c r="AK34" s="22">
        <v>0</v>
      </c>
      <c r="AL34" s="22">
        <v>26662915</v>
      </c>
    </row>
    <row r="35" spans="1:3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652900235</v>
      </c>
      <c r="F35" s="22">
        <v>0</v>
      </c>
      <c r="G35" s="22">
        <v>14617321</v>
      </c>
      <c r="H35" s="22">
        <v>17920475</v>
      </c>
      <c r="I35" s="22">
        <v>0</v>
      </c>
      <c r="J35" s="22">
        <v>0</v>
      </c>
      <c r="K35" s="22">
        <v>0</v>
      </c>
      <c r="L35" s="22">
        <v>0</v>
      </c>
      <c r="M35" s="22">
        <v>685438031</v>
      </c>
      <c r="N35" s="22">
        <v>20080000</v>
      </c>
      <c r="O35" s="22">
        <v>55395549</v>
      </c>
      <c r="P35" s="22">
        <v>31033064</v>
      </c>
      <c r="Q35" s="22">
        <v>14087955</v>
      </c>
      <c r="R35" s="22">
        <v>0</v>
      </c>
      <c r="S35" s="22">
        <v>16363286</v>
      </c>
      <c r="T35" s="22">
        <v>822397885</v>
      </c>
      <c r="U35" s="22">
        <v>500888807</v>
      </c>
      <c r="V35" s="22">
        <v>0</v>
      </c>
      <c r="W35" s="22">
        <v>4796464</v>
      </c>
      <c r="X35" s="22">
        <v>3335179</v>
      </c>
      <c r="Y35" s="22">
        <v>0</v>
      </c>
      <c r="Z35" s="22">
        <v>0</v>
      </c>
      <c r="AA35" s="22">
        <v>0</v>
      </c>
      <c r="AB35" s="22">
        <v>0</v>
      </c>
      <c r="AC35" s="22">
        <v>509020450</v>
      </c>
      <c r="AD35" s="22">
        <v>10689969</v>
      </c>
      <c r="AE35" s="22">
        <v>16851189</v>
      </c>
      <c r="AF35" s="22">
        <v>0</v>
      </c>
      <c r="AG35" s="22">
        <v>0</v>
      </c>
      <c r="AH35" s="22">
        <v>11230962</v>
      </c>
      <c r="AI35" s="22">
        <v>547792570</v>
      </c>
      <c r="AJ35" s="22">
        <v>274605315</v>
      </c>
      <c r="AK35" s="22">
        <v>10088451</v>
      </c>
      <c r="AL35" s="22">
        <v>264516864</v>
      </c>
    </row>
    <row r="36" spans="1:3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372872325</v>
      </c>
      <c r="F36" s="22">
        <v>0</v>
      </c>
      <c r="G36" s="22">
        <v>16046337</v>
      </c>
      <c r="H36" s="22">
        <v>21666999</v>
      </c>
      <c r="I36" s="22">
        <v>1263612</v>
      </c>
      <c r="J36" s="22">
        <v>0</v>
      </c>
      <c r="K36" s="22">
        <v>0</v>
      </c>
      <c r="L36" s="22">
        <v>0</v>
      </c>
      <c r="M36" s="22">
        <v>411849273</v>
      </c>
      <c r="N36" s="22">
        <v>3851965</v>
      </c>
      <c r="O36" s="22">
        <v>25019623</v>
      </c>
      <c r="P36" s="22">
        <v>17101688</v>
      </c>
      <c r="Q36" s="22">
        <v>6488238</v>
      </c>
      <c r="R36" s="22">
        <v>8566052</v>
      </c>
      <c r="S36" s="22">
        <v>6561791</v>
      </c>
      <c r="T36" s="22">
        <v>479438630</v>
      </c>
      <c r="U36" s="22">
        <v>246051876</v>
      </c>
      <c r="V36" s="22">
        <v>0</v>
      </c>
      <c r="W36" s="22">
        <v>2967780</v>
      </c>
      <c r="X36" s="22">
        <v>4500175</v>
      </c>
      <c r="Y36" s="22">
        <v>246504</v>
      </c>
      <c r="Z36" s="22">
        <v>0</v>
      </c>
      <c r="AA36" s="22">
        <v>0</v>
      </c>
      <c r="AB36" s="22">
        <v>0</v>
      </c>
      <c r="AC36" s="22">
        <v>253766335</v>
      </c>
      <c r="AD36" s="22">
        <v>11093978</v>
      </c>
      <c r="AE36" s="22">
        <v>10900007</v>
      </c>
      <c r="AF36" s="22">
        <v>0</v>
      </c>
      <c r="AG36" s="22">
        <v>3764648</v>
      </c>
      <c r="AH36" s="22">
        <v>4107291</v>
      </c>
      <c r="AI36" s="22">
        <v>283632259</v>
      </c>
      <c r="AJ36" s="22">
        <v>195806371</v>
      </c>
      <c r="AK36" s="22">
        <v>6902061</v>
      </c>
      <c r="AL36" s="22">
        <v>188904310</v>
      </c>
    </row>
    <row r="37" spans="1:3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69834926</v>
      </c>
      <c r="F37" s="22">
        <v>0</v>
      </c>
      <c r="G37" s="22">
        <v>20436481</v>
      </c>
      <c r="H37" s="22">
        <v>10418060</v>
      </c>
      <c r="I37" s="22">
        <v>0</v>
      </c>
      <c r="J37" s="22">
        <v>0</v>
      </c>
      <c r="K37" s="22">
        <v>0</v>
      </c>
      <c r="L37" s="22">
        <v>0</v>
      </c>
      <c r="M37" s="22">
        <v>100689467</v>
      </c>
      <c r="N37" s="22">
        <v>0</v>
      </c>
      <c r="O37" s="22">
        <v>17124092</v>
      </c>
      <c r="P37" s="22">
        <v>14828837</v>
      </c>
      <c r="Q37" s="22">
        <v>6266777</v>
      </c>
      <c r="R37" s="22">
        <v>6728487</v>
      </c>
      <c r="S37" s="22">
        <v>4390035</v>
      </c>
      <c r="T37" s="22">
        <v>150027695</v>
      </c>
      <c r="U37" s="22">
        <v>33428713</v>
      </c>
      <c r="V37" s="22">
        <v>0</v>
      </c>
      <c r="W37" s="22">
        <v>2031538</v>
      </c>
      <c r="X37" s="22">
        <v>4408034</v>
      </c>
      <c r="Y37" s="22">
        <v>0</v>
      </c>
      <c r="Z37" s="22">
        <v>0</v>
      </c>
      <c r="AA37" s="22">
        <v>0</v>
      </c>
      <c r="AB37" s="22">
        <v>0</v>
      </c>
      <c r="AC37" s="22">
        <v>39868285</v>
      </c>
      <c r="AD37" s="22">
        <v>2582010</v>
      </c>
      <c r="AE37" s="22">
        <v>8946157</v>
      </c>
      <c r="AF37" s="22">
        <v>0</v>
      </c>
      <c r="AG37" s="22">
        <v>3514592</v>
      </c>
      <c r="AH37" s="22">
        <v>3212023</v>
      </c>
      <c r="AI37" s="22">
        <v>58123067</v>
      </c>
      <c r="AJ37" s="22">
        <v>91904628</v>
      </c>
      <c r="AK37" s="22">
        <v>8327485</v>
      </c>
      <c r="AL37" s="22">
        <v>83577143</v>
      </c>
    </row>
    <row r="38" spans="1:3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75781496</v>
      </c>
      <c r="F38" s="22">
        <v>0</v>
      </c>
      <c r="G38" s="22">
        <v>253405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76034901</v>
      </c>
      <c r="N38" s="22">
        <v>333782</v>
      </c>
      <c r="O38" s="22">
        <v>2648037</v>
      </c>
      <c r="P38" s="22">
        <v>12054091</v>
      </c>
      <c r="Q38" s="22">
        <v>5868811</v>
      </c>
      <c r="R38" s="22">
        <v>0</v>
      </c>
      <c r="S38" s="22">
        <v>1343805</v>
      </c>
      <c r="T38" s="22">
        <v>98283427</v>
      </c>
      <c r="U38" s="22">
        <v>49908494</v>
      </c>
      <c r="V38" s="22">
        <v>140056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50048550</v>
      </c>
      <c r="AD38" s="22">
        <v>893669</v>
      </c>
      <c r="AE38" s="22">
        <v>5998502</v>
      </c>
      <c r="AF38" s="22">
        <v>0</v>
      </c>
      <c r="AG38" s="22">
        <v>0</v>
      </c>
      <c r="AH38" s="22">
        <v>1282961</v>
      </c>
      <c r="AI38" s="22">
        <v>58223682</v>
      </c>
      <c r="AJ38" s="22">
        <v>40059745</v>
      </c>
      <c r="AK38" s="22">
        <v>1115821</v>
      </c>
      <c r="AL38" s="22">
        <v>38943924</v>
      </c>
    </row>
    <row r="39" spans="1:3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121064825</v>
      </c>
      <c r="F39" s="22">
        <v>0</v>
      </c>
      <c r="G39" s="22">
        <v>20629247</v>
      </c>
      <c r="H39" s="22">
        <v>1107915</v>
      </c>
      <c r="I39" s="22">
        <v>0</v>
      </c>
      <c r="J39" s="22">
        <v>0</v>
      </c>
      <c r="K39" s="22">
        <v>0</v>
      </c>
      <c r="L39" s="22">
        <v>0</v>
      </c>
      <c r="M39" s="22">
        <v>142801987</v>
      </c>
      <c r="N39" s="22">
        <v>17681</v>
      </c>
      <c r="O39" s="22">
        <v>2479264</v>
      </c>
      <c r="P39" s="22">
        <v>3395904</v>
      </c>
      <c r="Q39" s="22">
        <v>587235</v>
      </c>
      <c r="R39" s="22">
        <v>0</v>
      </c>
      <c r="S39" s="22">
        <v>814334</v>
      </c>
      <c r="T39" s="22">
        <v>150096405</v>
      </c>
      <c r="U39" s="22">
        <v>68570155</v>
      </c>
      <c r="V39" s="22">
        <v>0</v>
      </c>
      <c r="W39" s="22">
        <v>5390126</v>
      </c>
      <c r="X39" s="22">
        <v>351122</v>
      </c>
      <c r="Y39" s="22">
        <v>0</v>
      </c>
      <c r="Z39" s="22">
        <v>0</v>
      </c>
      <c r="AA39" s="22">
        <v>0</v>
      </c>
      <c r="AB39" s="22">
        <v>0</v>
      </c>
      <c r="AC39" s="22">
        <v>74311403</v>
      </c>
      <c r="AD39" s="22">
        <v>1971614</v>
      </c>
      <c r="AE39" s="22">
        <v>2149879</v>
      </c>
      <c r="AF39" s="22">
        <v>0</v>
      </c>
      <c r="AG39" s="22">
        <v>0</v>
      </c>
      <c r="AH39" s="22">
        <v>492957</v>
      </c>
      <c r="AI39" s="22">
        <v>78925853</v>
      </c>
      <c r="AJ39" s="22">
        <v>71170552</v>
      </c>
      <c r="AK39" s="22">
        <v>0</v>
      </c>
      <c r="AL39" s="22">
        <v>71170552</v>
      </c>
    </row>
    <row r="40" spans="1:3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666218911</v>
      </c>
      <c r="F40" s="22">
        <v>0</v>
      </c>
      <c r="G40" s="22">
        <v>6747443</v>
      </c>
      <c r="H40" s="22">
        <v>17617274</v>
      </c>
      <c r="I40" s="22">
        <v>0</v>
      </c>
      <c r="J40" s="22">
        <v>5343588</v>
      </c>
      <c r="K40" s="22">
        <v>0</v>
      </c>
      <c r="L40" s="22">
        <v>0</v>
      </c>
      <c r="M40" s="22">
        <v>695927216</v>
      </c>
      <c r="N40" s="22">
        <v>35311265</v>
      </c>
      <c r="O40" s="22">
        <v>27128555</v>
      </c>
      <c r="P40" s="22">
        <v>28458576</v>
      </c>
      <c r="Q40" s="22">
        <v>44218837</v>
      </c>
      <c r="R40" s="22">
        <v>0</v>
      </c>
      <c r="S40" s="22">
        <v>3809501</v>
      </c>
      <c r="T40" s="22">
        <v>834853950</v>
      </c>
      <c r="U40" s="22">
        <v>435144366</v>
      </c>
      <c r="V40" s="22">
        <v>0</v>
      </c>
      <c r="W40" s="22">
        <v>1179378</v>
      </c>
      <c r="X40" s="22">
        <v>3256144</v>
      </c>
      <c r="Y40" s="22">
        <v>0</v>
      </c>
      <c r="Z40" s="22">
        <v>55309</v>
      </c>
      <c r="AA40" s="22">
        <v>0</v>
      </c>
      <c r="AB40" s="22">
        <v>0</v>
      </c>
      <c r="AC40" s="22">
        <v>439635197</v>
      </c>
      <c r="AD40" s="22">
        <v>4509659</v>
      </c>
      <c r="AE40" s="22">
        <v>13659585</v>
      </c>
      <c r="AF40" s="22">
        <v>2212359</v>
      </c>
      <c r="AG40" s="22">
        <v>0</v>
      </c>
      <c r="AH40" s="22">
        <v>0</v>
      </c>
      <c r="AI40" s="22">
        <v>460016800</v>
      </c>
      <c r="AJ40" s="22">
        <v>374837150</v>
      </c>
      <c r="AK40" s="22">
        <v>0</v>
      </c>
      <c r="AL40" s="22">
        <v>374837150</v>
      </c>
    </row>
    <row r="41" spans="1:3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257375491</v>
      </c>
      <c r="F41" s="22">
        <v>0</v>
      </c>
      <c r="G41" s="22">
        <v>49373344</v>
      </c>
      <c r="H41" s="22">
        <v>7777924</v>
      </c>
      <c r="I41" s="22">
        <v>1384020</v>
      </c>
      <c r="J41" s="22">
        <v>0</v>
      </c>
      <c r="K41" s="22">
        <v>0</v>
      </c>
      <c r="L41" s="22">
        <v>0</v>
      </c>
      <c r="M41" s="22">
        <v>315910779</v>
      </c>
      <c r="N41" s="22">
        <v>0</v>
      </c>
      <c r="O41" s="22">
        <v>13693041</v>
      </c>
      <c r="P41" s="22">
        <v>16947883</v>
      </c>
      <c r="Q41" s="22">
        <v>15143129</v>
      </c>
      <c r="R41" s="22">
        <v>2036463</v>
      </c>
      <c r="S41" s="22">
        <v>10225634</v>
      </c>
      <c r="T41" s="22">
        <v>373956929</v>
      </c>
      <c r="U41" s="22">
        <v>164656572</v>
      </c>
      <c r="V41" s="22">
        <v>0</v>
      </c>
      <c r="W41" s="22">
        <v>19653216</v>
      </c>
      <c r="X41" s="22">
        <v>4331789</v>
      </c>
      <c r="Y41" s="22">
        <v>845751</v>
      </c>
      <c r="Z41" s="22">
        <v>0</v>
      </c>
      <c r="AA41" s="22">
        <v>0</v>
      </c>
      <c r="AB41" s="22">
        <v>0</v>
      </c>
      <c r="AC41" s="22">
        <v>189487328</v>
      </c>
      <c r="AD41" s="22">
        <v>5831112</v>
      </c>
      <c r="AE41" s="22">
        <v>8683213</v>
      </c>
      <c r="AF41" s="22">
        <v>0</v>
      </c>
      <c r="AG41" s="22">
        <v>700785</v>
      </c>
      <c r="AH41" s="22">
        <v>6150177</v>
      </c>
      <c r="AI41" s="22">
        <v>210852615</v>
      </c>
      <c r="AJ41" s="22">
        <v>163104314</v>
      </c>
      <c r="AK41" s="22">
        <v>6226572</v>
      </c>
      <c r="AL41" s="22">
        <v>156877742</v>
      </c>
    </row>
    <row r="42" spans="1:3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40342504</v>
      </c>
      <c r="F42" s="22">
        <v>0</v>
      </c>
      <c r="G42" s="22">
        <v>4152040</v>
      </c>
      <c r="H42" s="22">
        <v>823698</v>
      </c>
      <c r="I42" s="22">
        <v>0</v>
      </c>
      <c r="J42" s="22">
        <v>0</v>
      </c>
      <c r="K42" s="22">
        <v>0</v>
      </c>
      <c r="L42" s="22">
        <v>0</v>
      </c>
      <c r="M42" s="22">
        <v>45318242</v>
      </c>
      <c r="N42" s="22">
        <v>157911</v>
      </c>
      <c r="O42" s="22">
        <v>2990303</v>
      </c>
      <c r="P42" s="22">
        <v>7906152</v>
      </c>
      <c r="Q42" s="22">
        <v>607670</v>
      </c>
      <c r="R42" s="22">
        <v>2498741</v>
      </c>
      <c r="S42" s="22">
        <v>658513</v>
      </c>
      <c r="T42" s="22">
        <v>60137532</v>
      </c>
      <c r="U42" s="22">
        <v>27933413</v>
      </c>
      <c r="V42" s="22">
        <v>0</v>
      </c>
      <c r="W42" s="22">
        <v>1243534</v>
      </c>
      <c r="X42" s="22">
        <v>440530</v>
      </c>
      <c r="Y42" s="22">
        <v>0</v>
      </c>
      <c r="Z42" s="22">
        <v>0</v>
      </c>
      <c r="AA42" s="22">
        <v>0</v>
      </c>
      <c r="AB42" s="22">
        <v>0</v>
      </c>
      <c r="AC42" s="22">
        <v>29617477</v>
      </c>
      <c r="AD42" s="22">
        <v>1156205</v>
      </c>
      <c r="AE42" s="22">
        <v>5088261</v>
      </c>
      <c r="AF42" s="22">
        <v>0</v>
      </c>
      <c r="AG42" s="22">
        <v>1791682</v>
      </c>
      <c r="AH42" s="22">
        <v>523519</v>
      </c>
      <c r="AI42" s="22">
        <v>38177144</v>
      </c>
      <c r="AJ42" s="22">
        <v>21960388</v>
      </c>
      <c r="AK42" s="22">
        <v>0</v>
      </c>
      <c r="AL42" s="22">
        <v>21960388</v>
      </c>
    </row>
    <row r="43" spans="1:3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130750617</v>
      </c>
      <c r="F43" s="22">
        <v>0</v>
      </c>
      <c r="G43" s="22">
        <v>6308545</v>
      </c>
      <c r="H43" s="22">
        <v>3476429</v>
      </c>
      <c r="I43" s="22">
        <v>5828</v>
      </c>
      <c r="J43" s="22">
        <v>30000</v>
      </c>
      <c r="K43" s="22">
        <v>6500</v>
      </c>
      <c r="L43" s="22">
        <v>0</v>
      </c>
      <c r="M43" s="22">
        <v>140577919</v>
      </c>
      <c r="N43" s="22">
        <v>0</v>
      </c>
      <c r="O43" s="22">
        <v>20137017</v>
      </c>
      <c r="P43" s="22">
        <v>16629606</v>
      </c>
      <c r="Q43" s="22">
        <v>1015723</v>
      </c>
      <c r="R43" s="22">
        <v>795719</v>
      </c>
      <c r="S43" s="22">
        <v>4641307</v>
      </c>
      <c r="T43" s="22">
        <v>183797291</v>
      </c>
      <c r="U43" s="22">
        <v>84320377</v>
      </c>
      <c r="V43" s="22">
        <v>0</v>
      </c>
      <c r="W43" s="22">
        <v>1542025</v>
      </c>
      <c r="X43" s="22">
        <v>1373272</v>
      </c>
      <c r="Y43" s="22">
        <v>6578</v>
      </c>
      <c r="Z43" s="22">
        <v>3563</v>
      </c>
      <c r="AA43" s="22">
        <v>0</v>
      </c>
      <c r="AB43" s="22">
        <v>0</v>
      </c>
      <c r="AC43" s="22">
        <v>87245815</v>
      </c>
      <c r="AD43" s="22">
        <v>5313800</v>
      </c>
      <c r="AE43" s="22">
        <v>8845948</v>
      </c>
      <c r="AF43" s="22">
        <v>0</v>
      </c>
      <c r="AG43" s="22">
        <v>382572</v>
      </c>
      <c r="AH43" s="22">
        <v>3406476</v>
      </c>
      <c r="AI43" s="22">
        <v>105194611</v>
      </c>
      <c r="AJ43" s="22">
        <v>78602680</v>
      </c>
      <c r="AK43" s="22">
        <v>147111</v>
      </c>
      <c r="AL43" s="22">
        <v>78455569</v>
      </c>
    </row>
    <row r="44" spans="1:3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352875291</v>
      </c>
      <c r="F44" s="22">
        <v>0</v>
      </c>
      <c r="G44" s="22">
        <v>35959459</v>
      </c>
      <c r="H44" s="22">
        <v>5373013</v>
      </c>
      <c r="I44" s="22">
        <v>0</v>
      </c>
      <c r="J44" s="22">
        <v>1659101</v>
      </c>
      <c r="K44" s="22">
        <v>0</v>
      </c>
      <c r="L44" s="22">
        <v>0</v>
      </c>
      <c r="M44" s="22">
        <v>395866864</v>
      </c>
      <c r="N44" s="22">
        <v>1759162</v>
      </c>
      <c r="O44" s="22">
        <v>44898373</v>
      </c>
      <c r="P44" s="22">
        <v>29930517</v>
      </c>
      <c r="Q44" s="22">
        <v>22892113</v>
      </c>
      <c r="R44" s="22">
        <v>3429971</v>
      </c>
      <c r="S44" s="22">
        <v>19629894</v>
      </c>
      <c r="T44" s="22">
        <v>518406894</v>
      </c>
      <c r="U44" s="22">
        <v>229441248</v>
      </c>
      <c r="V44" s="22">
        <v>0</v>
      </c>
      <c r="W44" s="22">
        <v>8827193</v>
      </c>
      <c r="X44" s="22">
        <v>9551</v>
      </c>
      <c r="Y44" s="22">
        <v>0</v>
      </c>
      <c r="Z44" s="22">
        <v>30051</v>
      </c>
      <c r="AA44" s="22">
        <v>0</v>
      </c>
      <c r="AB44" s="22">
        <v>0</v>
      </c>
      <c r="AC44" s="22">
        <v>238308043</v>
      </c>
      <c r="AD44" s="22">
        <v>13706296</v>
      </c>
      <c r="AE44" s="22">
        <v>15828423</v>
      </c>
      <c r="AF44" s="22">
        <v>0</v>
      </c>
      <c r="AG44" s="22">
        <v>1230802</v>
      </c>
      <c r="AH44" s="22">
        <v>10869239</v>
      </c>
      <c r="AI44" s="22">
        <v>279942803</v>
      </c>
      <c r="AJ44" s="22">
        <v>238464091</v>
      </c>
      <c r="AK44" s="22">
        <v>13095229</v>
      </c>
      <c r="AL44" s="22">
        <v>225368862</v>
      </c>
    </row>
    <row r="45" spans="1:3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112797604</v>
      </c>
      <c r="F45" s="22">
        <v>0</v>
      </c>
      <c r="G45" s="22">
        <v>11287716</v>
      </c>
      <c r="H45" s="22">
        <v>1924801</v>
      </c>
      <c r="I45" s="22">
        <v>33384</v>
      </c>
      <c r="J45" s="22">
        <v>436382</v>
      </c>
      <c r="K45" s="22">
        <v>0</v>
      </c>
      <c r="L45" s="22">
        <v>0</v>
      </c>
      <c r="M45" s="22">
        <v>126479887</v>
      </c>
      <c r="N45" s="22">
        <v>8684645</v>
      </c>
      <c r="O45" s="22">
        <v>9832072</v>
      </c>
      <c r="P45" s="22">
        <v>15749845</v>
      </c>
      <c r="Q45" s="22">
        <v>27310583</v>
      </c>
      <c r="R45" s="22">
        <v>0</v>
      </c>
      <c r="S45" s="22">
        <v>7087093</v>
      </c>
      <c r="T45" s="22">
        <v>195144125</v>
      </c>
      <c r="U45" s="22">
        <v>87417219</v>
      </c>
      <c r="V45" s="22">
        <v>0</v>
      </c>
      <c r="W45" s="22">
        <v>1411439</v>
      </c>
      <c r="X45" s="22">
        <v>305787</v>
      </c>
      <c r="Y45" s="22">
        <v>7353</v>
      </c>
      <c r="Z45" s="22">
        <v>14051</v>
      </c>
      <c r="AA45" s="22">
        <v>0</v>
      </c>
      <c r="AB45" s="22">
        <v>0</v>
      </c>
      <c r="AC45" s="22">
        <v>89155849</v>
      </c>
      <c r="AD45" s="22">
        <v>2672967</v>
      </c>
      <c r="AE45" s="22">
        <v>8582622</v>
      </c>
      <c r="AF45" s="22">
        <v>0</v>
      </c>
      <c r="AG45" s="22">
        <v>0</v>
      </c>
      <c r="AH45" s="22">
        <v>4220623</v>
      </c>
      <c r="AI45" s="22">
        <v>104632061</v>
      </c>
      <c r="AJ45" s="22">
        <v>90512064</v>
      </c>
      <c r="AK45" s="22">
        <v>5783730</v>
      </c>
      <c r="AL45" s="22">
        <v>84728334</v>
      </c>
    </row>
    <row r="46" spans="1:3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505183910</v>
      </c>
      <c r="F46" s="22">
        <v>0</v>
      </c>
      <c r="G46" s="22">
        <v>7627816</v>
      </c>
      <c r="H46" s="22">
        <v>8751768</v>
      </c>
      <c r="I46" s="22">
        <v>7854361</v>
      </c>
      <c r="J46" s="22">
        <v>462076</v>
      </c>
      <c r="K46" s="22">
        <v>0</v>
      </c>
      <c r="L46" s="22">
        <v>0</v>
      </c>
      <c r="M46" s="22">
        <v>529879931</v>
      </c>
      <c r="N46" s="22">
        <v>9057707</v>
      </c>
      <c r="O46" s="22">
        <v>101600130</v>
      </c>
      <c r="P46" s="22">
        <v>45735507</v>
      </c>
      <c r="Q46" s="22">
        <v>86219454</v>
      </c>
      <c r="R46" s="22">
        <v>26225743</v>
      </c>
      <c r="S46" s="22">
        <v>19969160</v>
      </c>
      <c r="T46" s="22">
        <v>818687632</v>
      </c>
      <c r="U46" s="22">
        <v>247195652</v>
      </c>
      <c r="V46" s="22">
        <v>0</v>
      </c>
      <c r="W46" s="22">
        <v>1074604</v>
      </c>
      <c r="X46" s="22">
        <v>2277789</v>
      </c>
      <c r="Y46" s="22">
        <v>705713</v>
      </c>
      <c r="Z46" s="22">
        <v>28850</v>
      </c>
      <c r="AA46" s="22">
        <v>0</v>
      </c>
      <c r="AB46" s="22">
        <v>0</v>
      </c>
      <c r="AC46" s="22">
        <v>251282608</v>
      </c>
      <c r="AD46" s="22">
        <v>24638224</v>
      </c>
      <c r="AE46" s="22">
        <v>29214660</v>
      </c>
      <c r="AF46" s="22">
        <v>0</v>
      </c>
      <c r="AG46" s="22">
        <v>11610061</v>
      </c>
      <c r="AH46" s="22">
        <v>10877124</v>
      </c>
      <c r="AI46" s="22">
        <v>327622677</v>
      </c>
      <c r="AJ46" s="22">
        <v>491064955</v>
      </c>
      <c r="AK46" s="22">
        <v>30925075</v>
      </c>
      <c r="AL46" s="22">
        <v>460139880</v>
      </c>
    </row>
    <row r="47" spans="1:3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576189434</v>
      </c>
      <c r="F47" s="22">
        <v>0</v>
      </c>
      <c r="G47" s="22">
        <v>66806155</v>
      </c>
      <c r="H47" s="22">
        <v>36258976</v>
      </c>
      <c r="I47" s="22">
        <v>0</v>
      </c>
      <c r="J47" s="22">
        <v>0</v>
      </c>
      <c r="K47" s="22">
        <v>0</v>
      </c>
      <c r="L47" s="22">
        <v>0</v>
      </c>
      <c r="M47" s="22">
        <v>679254565</v>
      </c>
      <c r="N47" s="22">
        <v>0</v>
      </c>
      <c r="O47" s="22">
        <v>140201530</v>
      </c>
      <c r="P47" s="22">
        <v>28530774</v>
      </c>
      <c r="Q47" s="22">
        <v>0</v>
      </c>
      <c r="R47" s="22">
        <v>14049334</v>
      </c>
      <c r="S47" s="22">
        <v>20398301</v>
      </c>
      <c r="T47" s="22">
        <v>882434504</v>
      </c>
      <c r="U47" s="22">
        <v>431300226</v>
      </c>
      <c r="V47" s="22">
        <v>0</v>
      </c>
      <c r="W47" s="22">
        <v>7428970</v>
      </c>
      <c r="X47" s="22">
        <v>8569364</v>
      </c>
      <c r="Y47" s="22">
        <v>0</v>
      </c>
      <c r="Z47" s="22">
        <v>0</v>
      </c>
      <c r="AA47" s="22">
        <v>0</v>
      </c>
      <c r="AB47" s="22">
        <v>0</v>
      </c>
      <c r="AC47" s="22">
        <v>447298560</v>
      </c>
      <c r="AD47" s="22">
        <v>25791029</v>
      </c>
      <c r="AE47" s="22">
        <v>14882317</v>
      </c>
      <c r="AF47" s="22">
        <v>0</v>
      </c>
      <c r="AG47" s="22">
        <v>972813</v>
      </c>
      <c r="AH47" s="22">
        <v>14557038</v>
      </c>
      <c r="AI47" s="22">
        <v>503501757</v>
      </c>
      <c r="AJ47" s="22">
        <v>378932747</v>
      </c>
      <c r="AK47" s="22">
        <v>969488</v>
      </c>
      <c r="AL47" s="22">
        <v>377963259</v>
      </c>
    </row>
    <row r="48" spans="1:3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119725363</v>
      </c>
      <c r="F48" s="22">
        <v>0</v>
      </c>
      <c r="G48" s="22">
        <v>55088895</v>
      </c>
      <c r="H48" s="22">
        <v>1791644</v>
      </c>
      <c r="I48" s="22">
        <v>0</v>
      </c>
      <c r="J48" s="22">
        <v>0</v>
      </c>
      <c r="K48" s="22">
        <v>0</v>
      </c>
      <c r="L48" s="22">
        <v>0</v>
      </c>
      <c r="M48" s="22">
        <v>176605902</v>
      </c>
      <c r="N48" s="22">
        <v>174782</v>
      </c>
      <c r="O48" s="22">
        <v>20816880</v>
      </c>
      <c r="P48" s="22">
        <v>10795143</v>
      </c>
      <c r="Q48" s="22">
        <v>2383815</v>
      </c>
      <c r="R48" s="22">
        <v>3527880</v>
      </c>
      <c r="S48" s="22">
        <v>11629623</v>
      </c>
      <c r="T48" s="22">
        <v>225934025</v>
      </c>
      <c r="U48" s="22">
        <v>80490952</v>
      </c>
      <c r="V48" s="22">
        <v>0</v>
      </c>
      <c r="W48" s="22">
        <v>1181655</v>
      </c>
      <c r="X48" s="22">
        <v>11550918</v>
      </c>
      <c r="Y48" s="22">
        <v>0</v>
      </c>
      <c r="Z48" s="22">
        <v>0</v>
      </c>
      <c r="AA48" s="22">
        <v>0</v>
      </c>
      <c r="AB48" s="22">
        <v>0</v>
      </c>
      <c r="AC48" s="22">
        <v>93223525</v>
      </c>
      <c r="AD48" s="22">
        <v>5846589</v>
      </c>
      <c r="AE48" s="22">
        <v>5101768</v>
      </c>
      <c r="AF48" s="22">
        <v>0</v>
      </c>
      <c r="AG48" s="22">
        <v>1718068</v>
      </c>
      <c r="AH48" s="22">
        <v>5856308</v>
      </c>
      <c r="AI48" s="22">
        <v>111746258</v>
      </c>
      <c r="AJ48" s="22">
        <v>114187767</v>
      </c>
      <c r="AK48" s="22">
        <v>0</v>
      </c>
      <c r="AL48" s="22">
        <v>114187767</v>
      </c>
    </row>
    <row r="49" spans="1:3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114997659</v>
      </c>
      <c r="F49" s="22">
        <v>0</v>
      </c>
      <c r="G49" s="22">
        <v>1573863</v>
      </c>
      <c r="H49" s="22">
        <v>5001262</v>
      </c>
      <c r="I49" s="22">
        <v>0</v>
      </c>
      <c r="J49" s="22">
        <v>2613880</v>
      </c>
      <c r="K49" s="22">
        <v>0</v>
      </c>
      <c r="L49" s="22">
        <v>0</v>
      </c>
      <c r="M49" s="22">
        <v>124186664</v>
      </c>
      <c r="N49" s="22">
        <v>0</v>
      </c>
      <c r="O49" s="22">
        <v>17356249</v>
      </c>
      <c r="P49" s="22">
        <v>13429711</v>
      </c>
      <c r="Q49" s="22">
        <v>12535208</v>
      </c>
      <c r="R49" s="22">
        <v>3493954</v>
      </c>
      <c r="S49" s="22">
        <v>7965863</v>
      </c>
      <c r="T49" s="22">
        <v>178967649</v>
      </c>
      <c r="U49" s="22">
        <v>85313373</v>
      </c>
      <c r="V49" s="22">
        <v>0</v>
      </c>
      <c r="W49" s="22">
        <v>909321</v>
      </c>
      <c r="X49" s="22">
        <v>2374941</v>
      </c>
      <c r="Y49" s="22">
        <v>0</v>
      </c>
      <c r="Z49" s="22">
        <v>700905</v>
      </c>
      <c r="AA49" s="22">
        <v>0</v>
      </c>
      <c r="AB49" s="22">
        <v>0</v>
      </c>
      <c r="AC49" s="22">
        <v>89298540</v>
      </c>
      <c r="AD49" s="22">
        <v>4418126</v>
      </c>
      <c r="AE49" s="22">
        <v>8206628</v>
      </c>
      <c r="AF49" s="22">
        <v>0</v>
      </c>
      <c r="AG49" s="22">
        <v>1819336</v>
      </c>
      <c r="AH49" s="22">
        <v>6309305</v>
      </c>
      <c r="AI49" s="22">
        <v>110051935</v>
      </c>
      <c r="AJ49" s="22">
        <v>68915714</v>
      </c>
      <c r="AK49" s="22">
        <v>6621453</v>
      </c>
      <c r="AL49" s="22">
        <v>62294261</v>
      </c>
    </row>
    <row r="50" spans="1:3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677545818</v>
      </c>
      <c r="F50" s="22">
        <v>0</v>
      </c>
      <c r="G50" s="22">
        <v>14216897</v>
      </c>
      <c r="H50" s="22">
        <v>12548735</v>
      </c>
      <c r="I50" s="22">
        <v>1465250</v>
      </c>
      <c r="J50" s="22">
        <v>0</v>
      </c>
      <c r="K50" s="22">
        <v>0</v>
      </c>
      <c r="L50" s="22">
        <v>0</v>
      </c>
      <c r="M50" s="22">
        <v>705776700</v>
      </c>
      <c r="N50" s="22">
        <v>0</v>
      </c>
      <c r="O50" s="22">
        <v>21353519</v>
      </c>
      <c r="P50" s="22">
        <v>24786059</v>
      </c>
      <c r="Q50" s="22">
        <v>31176467</v>
      </c>
      <c r="R50" s="22">
        <v>5100483</v>
      </c>
      <c r="S50" s="22">
        <v>9103806</v>
      </c>
      <c r="T50" s="22">
        <v>797297034</v>
      </c>
      <c r="U50" s="22">
        <v>476889193</v>
      </c>
      <c r="V50" s="22">
        <v>0</v>
      </c>
      <c r="W50" s="22">
        <v>1300738</v>
      </c>
      <c r="X50" s="22">
        <v>1314210</v>
      </c>
      <c r="Y50" s="22">
        <v>124793</v>
      </c>
      <c r="Z50" s="22">
        <v>0</v>
      </c>
      <c r="AA50" s="22">
        <v>0</v>
      </c>
      <c r="AB50" s="22">
        <v>0</v>
      </c>
      <c r="AC50" s="22">
        <v>479628934</v>
      </c>
      <c r="AD50" s="22">
        <v>5926300</v>
      </c>
      <c r="AE50" s="22">
        <v>12020575</v>
      </c>
      <c r="AF50" s="22">
        <v>0</v>
      </c>
      <c r="AG50" s="22">
        <v>2261551</v>
      </c>
      <c r="AH50" s="22">
        <v>4518455</v>
      </c>
      <c r="AI50" s="22">
        <v>504355815</v>
      </c>
      <c r="AJ50" s="22">
        <v>292941219</v>
      </c>
      <c r="AK50" s="22">
        <v>0</v>
      </c>
      <c r="AL50" s="22">
        <v>292941219</v>
      </c>
    </row>
    <row r="51" spans="1:3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85386437</v>
      </c>
      <c r="F51" s="22">
        <v>0</v>
      </c>
      <c r="G51" s="22">
        <v>9201221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94587658</v>
      </c>
      <c r="N51" s="22">
        <v>650835</v>
      </c>
      <c r="O51" s="22">
        <v>5039844</v>
      </c>
      <c r="P51" s="22">
        <v>20374551</v>
      </c>
      <c r="Q51" s="22">
        <v>2231990</v>
      </c>
      <c r="R51" s="22">
        <v>0</v>
      </c>
      <c r="S51" s="22">
        <v>2163248</v>
      </c>
      <c r="T51" s="22">
        <v>125048126</v>
      </c>
      <c r="U51" s="22">
        <v>56754013</v>
      </c>
      <c r="V51" s="22">
        <v>0</v>
      </c>
      <c r="W51" s="22">
        <v>1770749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58524762</v>
      </c>
      <c r="AD51" s="22">
        <v>1195521</v>
      </c>
      <c r="AE51" s="22">
        <v>9621801</v>
      </c>
      <c r="AF51" s="22">
        <v>0</v>
      </c>
      <c r="AG51" s="22">
        <v>0</v>
      </c>
      <c r="AH51" s="22">
        <v>1190107</v>
      </c>
      <c r="AI51" s="22">
        <v>70532191</v>
      </c>
      <c r="AJ51" s="22">
        <v>54515935</v>
      </c>
      <c r="AK51" s="22">
        <v>4375281</v>
      </c>
      <c r="AL51" s="22">
        <v>50140654</v>
      </c>
    </row>
    <row r="52" spans="1:3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960609846</v>
      </c>
      <c r="F52" s="22">
        <v>0</v>
      </c>
      <c r="G52" s="22">
        <v>39312424</v>
      </c>
      <c r="H52" s="22">
        <v>31796404</v>
      </c>
      <c r="I52" s="22">
        <v>5776887</v>
      </c>
      <c r="J52" s="22">
        <v>0</v>
      </c>
      <c r="K52" s="22">
        <v>0</v>
      </c>
      <c r="L52" s="22">
        <v>0</v>
      </c>
      <c r="M52" s="22">
        <v>1037495561</v>
      </c>
      <c r="N52" s="22">
        <v>3157726</v>
      </c>
      <c r="O52" s="22">
        <v>27778247</v>
      </c>
      <c r="P52" s="22">
        <v>16072357</v>
      </c>
      <c r="Q52" s="22">
        <v>104732878</v>
      </c>
      <c r="R52" s="22">
        <v>7358027</v>
      </c>
      <c r="S52" s="22">
        <v>17475086</v>
      </c>
      <c r="T52" s="22">
        <v>1214069882</v>
      </c>
      <c r="U52" s="22">
        <v>814301788</v>
      </c>
      <c r="V52" s="22">
        <v>0</v>
      </c>
      <c r="W52" s="22">
        <v>11655748</v>
      </c>
      <c r="X52" s="22">
        <v>7008901</v>
      </c>
      <c r="Y52" s="22">
        <v>756776</v>
      </c>
      <c r="Z52" s="22">
        <v>0</v>
      </c>
      <c r="AA52" s="22">
        <v>0</v>
      </c>
      <c r="AB52" s="22">
        <v>0</v>
      </c>
      <c r="AC52" s="22">
        <v>833723213</v>
      </c>
      <c r="AD52" s="22">
        <v>9382952</v>
      </c>
      <c r="AE52" s="22">
        <v>10595174</v>
      </c>
      <c r="AF52" s="22">
        <v>0</v>
      </c>
      <c r="AG52" s="22">
        <v>3782372</v>
      </c>
      <c r="AH52" s="22">
        <v>8392105</v>
      </c>
      <c r="AI52" s="22">
        <v>865875816</v>
      </c>
      <c r="AJ52" s="22">
        <v>348194066</v>
      </c>
      <c r="AK52" s="22">
        <v>24218842</v>
      </c>
      <c r="AL52" s="22">
        <v>323975224</v>
      </c>
    </row>
    <row r="53" spans="1:3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119741030</v>
      </c>
      <c r="F53" s="22">
        <v>0</v>
      </c>
      <c r="G53" s="22">
        <v>19689175</v>
      </c>
      <c r="H53" s="22">
        <v>14149438</v>
      </c>
      <c r="I53" s="22">
        <v>0</v>
      </c>
      <c r="J53" s="22">
        <v>0</v>
      </c>
      <c r="K53" s="22">
        <v>0</v>
      </c>
      <c r="L53" s="22">
        <v>0</v>
      </c>
      <c r="M53" s="22">
        <v>153579643</v>
      </c>
      <c r="N53" s="22">
        <v>4247439</v>
      </c>
      <c r="O53" s="22">
        <v>36188988</v>
      </c>
      <c r="P53" s="22">
        <v>12166509</v>
      </c>
      <c r="Q53" s="22">
        <v>2741801</v>
      </c>
      <c r="R53" s="22">
        <v>1915659</v>
      </c>
      <c r="S53" s="22">
        <v>3074813</v>
      </c>
      <c r="T53" s="22">
        <v>213914852</v>
      </c>
      <c r="U53" s="22">
        <v>99860319</v>
      </c>
      <c r="V53" s="22">
        <v>0</v>
      </c>
      <c r="W53" s="22">
        <v>3469905</v>
      </c>
      <c r="X53" s="22">
        <v>2866028</v>
      </c>
      <c r="Y53" s="22">
        <v>0</v>
      </c>
      <c r="Z53" s="22">
        <v>0</v>
      </c>
      <c r="AA53" s="22">
        <v>0</v>
      </c>
      <c r="AB53" s="22">
        <v>0</v>
      </c>
      <c r="AC53" s="22">
        <v>106196252</v>
      </c>
      <c r="AD53" s="22">
        <v>19842754</v>
      </c>
      <c r="AE53" s="22">
        <v>7717907</v>
      </c>
      <c r="AF53" s="22">
        <v>0</v>
      </c>
      <c r="AG53" s="22">
        <v>1357313</v>
      </c>
      <c r="AH53" s="22">
        <v>1639835</v>
      </c>
      <c r="AI53" s="22">
        <v>136754061</v>
      </c>
      <c r="AJ53" s="22">
        <v>77160791</v>
      </c>
      <c r="AK53" s="22">
        <v>230209</v>
      </c>
      <c r="AL53" s="22">
        <v>76930582</v>
      </c>
    </row>
    <row r="54" spans="1:3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325244934</v>
      </c>
      <c r="F54" s="22">
        <v>0</v>
      </c>
      <c r="G54" s="22">
        <v>20378380</v>
      </c>
      <c r="H54" s="22">
        <v>24402736</v>
      </c>
      <c r="I54" s="22">
        <v>3048792</v>
      </c>
      <c r="J54" s="22">
        <v>0</v>
      </c>
      <c r="K54" s="22">
        <v>0</v>
      </c>
      <c r="L54" s="22">
        <v>0</v>
      </c>
      <c r="M54" s="22">
        <v>373074842</v>
      </c>
      <c r="N54" s="22">
        <v>0</v>
      </c>
      <c r="O54" s="22">
        <v>5211252</v>
      </c>
      <c r="P54" s="22">
        <v>17277148</v>
      </c>
      <c r="Q54" s="22">
        <v>4613940</v>
      </c>
      <c r="R54" s="22">
        <v>153986</v>
      </c>
      <c r="S54" s="22">
        <v>4204469</v>
      </c>
      <c r="T54" s="22">
        <v>404535637</v>
      </c>
      <c r="U54" s="22">
        <v>254547747</v>
      </c>
      <c r="V54" s="22">
        <v>0</v>
      </c>
      <c r="W54" s="22">
        <v>5830971</v>
      </c>
      <c r="X54" s="22">
        <v>10568712</v>
      </c>
      <c r="Y54" s="22">
        <v>418285</v>
      </c>
      <c r="Z54" s="22">
        <v>0</v>
      </c>
      <c r="AA54" s="22">
        <v>0</v>
      </c>
      <c r="AB54" s="22">
        <v>0</v>
      </c>
      <c r="AC54" s="22">
        <v>271365715</v>
      </c>
      <c r="AD54" s="22">
        <v>3389485</v>
      </c>
      <c r="AE54" s="22">
        <v>7960136</v>
      </c>
      <c r="AF54" s="22">
        <v>0</v>
      </c>
      <c r="AG54" s="22">
        <v>85891</v>
      </c>
      <c r="AH54" s="22">
        <v>1784600</v>
      </c>
      <c r="AI54" s="22">
        <v>284585827</v>
      </c>
      <c r="AJ54" s="22">
        <v>119949810</v>
      </c>
      <c r="AK54" s="22">
        <v>17021681</v>
      </c>
      <c r="AL54" s="22">
        <v>102928129</v>
      </c>
    </row>
    <row r="55" spans="1:3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110481266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110481266</v>
      </c>
      <c r="N55" s="22">
        <v>0</v>
      </c>
      <c r="O55" s="22">
        <v>4050827</v>
      </c>
      <c r="P55" s="22">
        <v>13284772</v>
      </c>
      <c r="Q55" s="22">
        <v>550977</v>
      </c>
      <c r="R55" s="22">
        <v>1044351</v>
      </c>
      <c r="S55" s="22">
        <v>5015138</v>
      </c>
      <c r="T55" s="22">
        <v>134427331</v>
      </c>
      <c r="U55" s="22">
        <v>93993361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93993361</v>
      </c>
      <c r="AD55" s="22">
        <v>1409060</v>
      </c>
      <c r="AE55" s="22">
        <v>7816866</v>
      </c>
      <c r="AF55" s="22">
        <v>0</v>
      </c>
      <c r="AG55" s="22">
        <v>485050</v>
      </c>
      <c r="AH55" s="22">
        <v>3552259</v>
      </c>
      <c r="AI55" s="22">
        <v>107256596</v>
      </c>
      <c r="AJ55" s="22">
        <v>27170735</v>
      </c>
      <c r="AK55" s="22">
        <v>0</v>
      </c>
      <c r="AL55" s="22">
        <v>27170735</v>
      </c>
    </row>
    <row r="56" spans="1:3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413058523</v>
      </c>
      <c r="F56" s="22">
        <v>0</v>
      </c>
      <c r="G56" s="22">
        <v>3308421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416366944</v>
      </c>
      <c r="N56" s="22">
        <v>1851030</v>
      </c>
      <c r="O56" s="22">
        <v>19590694</v>
      </c>
      <c r="P56" s="22">
        <v>21901386</v>
      </c>
      <c r="Q56" s="22">
        <v>14518829</v>
      </c>
      <c r="R56" s="22">
        <v>4263688</v>
      </c>
      <c r="S56" s="22">
        <v>7332165</v>
      </c>
      <c r="T56" s="22">
        <v>485824736</v>
      </c>
      <c r="U56" s="22">
        <v>304393993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304393993</v>
      </c>
      <c r="AD56" s="22">
        <v>5886911</v>
      </c>
      <c r="AE56" s="22">
        <v>9057843</v>
      </c>
      <c r="AF56" s="22">
        <v>0</v>
      </c>
      <c r="AG56" s="22">
        <v>2150545</v>
      </c>
      <c r="AH56" s="22">
        <v>4650801</v>
      </c>
      <c r="AI56" s="22">
        <v>326140093</v>
      </c>
      <c r="AJ56" s="22">
        <v>159684643</v>
      </c>
      <c r="AK56" s="22">
        <v>7225329</v>
      </c>
      <c r="AL56" s="22">
        <v>152459314</v>
      </c>
    </row>
    <row r="57" spans="1:3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148157513</v>
      </c>
      <c r="F57" s="22">
        <v>0</v>
      </c>
      <c r="G57" s="22">
        <v>62921230</v>
      </c>
      <c r="H57" s="22">
        <v>11841376</v>
      </c>
      <c r="I57" s="22">
        <v>16150015</v>
      </c>
      <c r="J57" s="22">
        <v>57748</v>
      </c>
      <c r="K57" s="22">
        <v>323656</v>
      </c>
      <c r="L57" s="22">
        <v>0</v>
      </c>
      <c r="M57" s="22">
        <v>239451538</v>
      </c>
      <c r="N57" s="22">
        <v>4184591</v>
      </c>
      <c r="O57" s="22">
        <v>21124038</v>
      </c>
      <c r="P57" s="22">
        <v>11598178</v>
      </c>
      <c r="Q57" s="22">
        <v>5373373</v>
      </c>
      <c r="R57" s="22">
        <v>2603639</v>
      </c>
      <c r="S57" s="22">
        <v>8394902</v>
      </c>
      <c r="T57" s="22">
        <v>292730259</v>
      </c>
      <c r="U57" s="22">
        <v>70795780</v>
      </c>
      <c r="V57" s="22">
        <v>0</v>
      </c>
      <c r="W57" s="22">
        <v>7758801</v>
      </c>
      <c r="X57" s="22">
        <v>2506101</v>
      </c>
      <c r="Y57" s="22">
        <v>2014674</v>
      </c>
      <c r="Z57" s="22">
        <v>0</v>
      </c>
      <c r="AA57" s="22">
        <v>68826</v>
      </c>
      <c r="AB57" s="22">
        <v>0</v>
      </c>
      <c r="AC57" s="22">
        <v>83144182</v>
      </c>
      <c r="AD57" s="22">
        <v>3487742</v>
      </c>
      <c r="AE57" s="22">
        <v>7738416</v>
      </c>
      <c r="AF57" s="22">
        <v>0</v>
      </c>
      <c r="AG57" s="22">
        <v>1412714</v>
      </c>
      <c r="AH57" s="22">
        <v>3590807</v>
      </c>
      <c r="AI57" s="22">
        <v>99373861</v>
      </c>
      <c r="AJ57" s="22">
        <v>193356398</v>
      </c>
      <c r="AK57" s="22">
        <v>3648373</v>
      </c>
      <c r="AL57" s="22">
        <v>189708025</v>
      </c>
    </row>
    <row r="58" spans="1:3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62074621</v>
      </c>
      <c r="F58" s="22">
        <v>0</v>
      </c>
      <c r="G58" s="22">
        <v>30787630</v>
      </c>
      <c r="H58" s="22">
        <v>2037971</v>
      </c>
      <c r="I58" s="22">
        <v>0</v>
      </c>
      <c r="J58" s="22">
        <v>0</v>
      </c>
      <c r="K58" s="22">
        <v>0</v>
      </c>
      <c r="L58" s="22">
        <v>0</v>
      </c>
      <c r="M58" s="22">
        <v>94900222</v>
      </c>
      <c r="N58" s="22">
        <v>55763718</v>
      </c>
      <c r="O58" s="22">
        <v>5082519</v>
      </c>
      <c r="P58" s="22">
        <v>7536399</v>
      </c>
      <c r="Q58" s="22">
        <v>998296</v>
      </c>
      <c r="R58" s="22">
        <v>0</v>
      </c>
      <c r="S58" s="22">
        <v>3479212</v>
      </c>
      <c r="T58" s="22">
        <v>167760366</v>
      </c>
      <c r="U58" s="22">
        <v>31992841</v>
      </c>
      <c r="V58" s="22">
        <v>0</v>
      </c>
      <c r="W58" s="22">
        <v>7566189</v>
      </c>
      <c r="X58" s="22">
        <v>1025801</v>
      </c>
      <c r="Y58" s="22">
        <v>0</v>
      </c>
      <c r="Z58" s="22">
        <v>0</v>
      </c>
      <c r="AA58" s="22">
        <v>0</v>
      </c>
      <c r="AB58" s="22">
        <v>0</v>
      </c>
      <c r="AC58" s="22">
        <v>40584831</v>
      </c>
      <c r="AD58" s="22">
        <v>2404822</v>
      </c>
      <c r="AE58" s="22">
        <v>4259689</v>
      </c>
      <c r="AF58" s="22">
        <v>0</v>
      </c>
      <c r="AG58" s="22">
        <v>0</v>
      </c>
      <c r="AH58" s="22">
        <v>1791955</v>
      </c>
      <c r="AI58" s="22">
        <v>49041297</v>
      </c>
      <c r="AJ58" s="22">
        <v>118719069</v>
      </c>
      <c r="AK58" s="22">
        <v>30528468</v>
      </c>
      <c r="AL58" s="22">
        <v>88190601</v>
      </c>
    </row>
    <row r="59" spans="1:3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143430957</v>
      </c>
      <c r="F59" s="22">
        <v>0</v>
      </c>
      <c r="G59" s="22">
        <v>10199921</v>
      </c>
      <c r="H59" s="22">
        <v>21824106</v>
      </c>
      <c r="I59" s="22">
        <v>2488688</v>
      </c>
      <c r="J59" s="22">
        <v>0</v>
      </c>
      <c r="K59" s="22">
        <v>0</v>
      </c>
      <c r="L59" s="22">
        <v>0</v>
      </c>
      <c r="M59" s="22">
        <v>177943672</v>
      </c>
      <c r="N59" s="22">
        <v>29836083</v>
      </c>
      <c r="O59" s="22">
        <v>17350584</v>
      </c>
      <c r="P59" s="22">
        <v>8810672</v>
      </c>
      <c r="Q59" s="22">
        <v>6834647</v>
      </c>
      <c r="R59" s="22">
        <v>24562253</v>
      </c>
      <c r="S59" s="22">
        <v>5789605</v>
      </c>
      <c r="T59" s="22">
        <v>271127516</v>
      </c>
      <c r="U59" s="22">
        <v>80987452</v>
      </c>
      <c r="V59" s="22">
        <v>0</v>
      </c>
      <c r="W59" s="22">
        <v>6717002</v>
      </c>
      <c r="X59" s="22">
        <v>2039059</v>
      </c>
      <c r="Y59" s="22">
        <v>481305</v>
      </c>
      <c r="Z59" s="22">
        <v>0</v>
      </c>
      <c r="AA59" s="22">
        <v>0</v>
      </c>
      <c r="AB59" s="22">
        <v>0</v>
      </c>
      <c r="AC59" s="22">
        <v>90224818</v>
      </c>
      <c r="AD59" s="22">
        <v>5872999</v>
      </c>
      <c r="AE59" s="22">
        <v>5607264</v>
      </c>
      <c r="AF59" s="22">
        <v>152921</v>
      </c>
      <c r="AG59" s="22">
        <v>9513217</v>
      </c>
      <c r="AH59" s="22">
        <v>3641540</v>
      </c>
      <c r="AI59" s="22">
        <v>115012759</v>
      </c>
      <c r="AJ59" s="22">
        <v>156114757</v>
      </c>
      <c r="AK59" s="22">
        <v>3725326</v>
      </c>
      <c r="AL59" s="22">
        <v>152389431</v>
      </c>
    </row>
    <row r="60" spans="1:3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362268503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362268503</v>
      </c>
      <c r="N60" s="22">
        <v>10548131</v>
      </c>
      <c r="O60" s="22">
        <v>126393225</v>
      </c>
      <c r="P60" s="22">
        <v>27878240</v>
      </c>
      <c r="Q60" s="22">
        <v>5383199</v>
      </c>
      <c r="R60" s="22">
        <v>4571802</v>
      </c>
      <c r="S60" s="22">
        <v>16032487</v>
      </c>
      <c r="T60" s="22">
        <v>553075587</v>
      </c>
      <c r="U60" s="22">
        <v>190713034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190713034</v>
      </c>
      <c r="AD60" s="22">
        <v>29515317</v>
      </c>
      <c r="AE60" s="22">
        <v>17019684</v>
      </c>
      <c r="AF60" s="22">
        <v>0</v>
      </c>
      <c r="AG60" s="22">
        <v>853534</v>
      </c>
      <c r="AH60" s="22">
        <v>11413908</v>
      </c>
      <c r="AI60" s="22">
        <v>249515477</v>
      </c>
      <c r="AJ60" s="22">
        <v>303560110</v>
      </c>
      <c r="AK60" s="22">
        <v>23891841</v>
      </c>
      <c r="AL60" s="22">
        <v>279668269</v>
      </c>
    </row>
    <row r="61" spans="1:3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42711551</v>
      </c>
      <c r="F61" s="22">
        <v>0</v>
      </c>
      <c r="G61" s="22">
        <v>11166344</v>
      </c>
      <c r="H61" s="22">
        <v>12578</v>
      </c>
      <c r="I61" s="22">
        <v>0</v>
      </c>
      <c r="J61" s="22">
        <v>0</v>
      </c>
      <c r="K61" s="22">
        <v>0</v>
      </c>
      <c r="L61" s="22">
        <v>0</v>
      </c>
      <c r="M61" s="22">
        <v>53890473</v>
      </c>
      <c r="N61" s="22">
        <v>448222</v>
      </c>
      <c r="O61" s="22">
        <v>5675957</v>
      </c>
      <c r="P61" s="22">
        <v>13208635</v>
      </c>
      <c r="Q61" s="22">
        <v>2063560</v>
      </c>
      <c r="R61" s="22">
        <v>784917</v>
      </c>
      <c r="S61" s="22">
        <v>5444305</v>
      </c>
      <c r="T61" s="22">
        <v>81516069</v>
      </c>
      <c r="U61" s="22">
        <v>23268404</v>
      </c>
      <c r="V61" s="22">
        <v>0</v>
      </c>
      <c r="W61" s="22">
        <v>2790555</v>
      </c>
      <c r="X61" s="22">
        <v>11823</v>
      </c>
      <c r="Y61" s="22">
        <v>0</v>
      </c>
      <c r="Z61" s="22">
        <v>0</v>
      </c>
      <c r="AA61" s="22">
        <v>0</v>
      </c>
      <c r="AB61" s="22">
        <v>0</v>
      </c>
      <c r="AC61" s="22">
        <v>26070782</v>
      </c>
      <c r="AD61" s="22">
        <v>1567989</v>
      </c>
      <c r="AE61" s="22">
        <v>5044500</v>
      </c>
      <c r="AF61" s="22">
        <v>217686</v>
      </c>
      <c r="AG61" s="22">
        <v>467157</v>
      </c>
      <c r="AH61" s="22">
        <v>3675250</v>
      </c>
      <c r="AI61" s="22">
        <v>37043364</v>
      </c>
      <c r="AJ61" s="22">
        <v>44472705</v>
      </c>
      <c r="AK61" s="22">
        <v>0</v>
      </c>
      <c r="AL61" s="22">
        <v>44472705</v>
      </c>
    </row>
    <row r="62" spans="1:3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456476787</v>
      </c>
      <c r="F62" s="22">
        <v>0</v>
      </c>
      <c r="G62" s="22">
        <v>51829501</v>
      </c>
      <c r="H62" s="22">
        <v>51287737</v>
      </c>
      <c r="I62" s="22">
        <v>52769203</v>
      </c>
      <c r="J62" s="22">
        <v>0</v>
      </c>
      <c r="K62" s="22">
        <v>0</v>
      </c>
      <c r="L62" s="22">
        <v>0</v>
      </c>
      <c r="M62" s="22">
        <v>612363228</v>
      </c>
      <c r="N62" s="22">
        <v>3687016</v>
      </c>
      <c r="O62" s="22">
        <v>69078381</v>
      </c>
      <c r="P62" s="22">
        <v>29109828</v>
      </c>
      <c r="Q62" s="22">
        <v>165806359</v>
      </c>
      <c r="R62" s="22">
        <v>12885268</v>
      </c>
      <c r="S62" s="22">
        <v>19933778</v>
      </c>
      <c r="T62" s="22">
        <v>912863858</v>
      </c>
      <c r="U62" s="22">
        <v>291016834</v>
      </c>
      <c r="V62" s="22">
        <v>0</v>
      </c>
      <c r="W62" s="22">
        <v>8338555</v>
      </c>
      <c r="X62" s="22">
        <v>9676016</v>
      </c>
      <c r="Y62" s="22">
        <v>5014654</v>
      </c>
      <c r="Z62" s="22">
        <v>0</v>
      </c>
      <c r="AA62" s="22">
        <v>0</v>
      </c>
      <c r="AB62" s="22">
        <v>0</v>
      </c>
      <c r="AC62" s="22">
        <v>314046059</v>
      </c>
      <c r="AD62" s="22">
        <v>15376852</v>
      </c>
      <c r="AE62" s="22">
        <v>12493797</v>
      </c>
      <c r="AF62" s="22">
        <v>0</v>
      </c>
      <c r="AG62" s="22">
        <v>4232987</v>
      </c>
      <c r="AH62" s="22">
        <v>7919195</v>
      </c>
      <c r="AI62" s="22">
        <v>354068890</v>
      </c>
      <c r="AJ62" s="22">
        <v>558794968</v>
      </c>
      <c r="AK62" s="22">
        <v>39917097</v>
      </c>
      <c r="AL62" s="22">
        <v>518877871</v>
      </c>
    </row>
    <row r="63" spans="1:3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11607769</v>
      </c>
      <c r="F63" s="22">
        <v>0</v>
      </c>
      <c r="G63" s="22">
        <v>595208</v>
      </c>
      <c r="H63" s="22">
        <v>264525</v>
      </c>
      <c r="I63" s="22">
        <v>500856</v>
      </c>
      <c r="J63" s="22">
        <v>0</v>
      </c>
      <c r="K63" s="22">
        <v>0</v>
      </c>
      <c r="L63" s="22">
        <v>0</v>
      </c>
      <c r="M63" s="22">
        <v>12968358</v>
      </c>
      <c r="N63" s="22">
        <v>0</v>
      </c>
      <c r="O63" s="22">
        <v>3538348</v>
      </c>
      <c r="P63" s="22">
        <v>4465782</v>
      </c>
      <c r="Q63" s="22">
        <v>444568</v>
      </c>
      <c r="R63" s="22">
        <v>472099</v>
      </c>
      <c r="S63" s="22">
        <v>1630275</v>
      </c>
      <c r="T63" s="22">
        <v>23519430</v>
      </c>
      <c r="U63" s="22">
        <v>3570370</v>
      </c>
      <c r="V63" s="22">
        <v>0</v>
      </c>
      <c r="W63" s="22">
        <v>293441</v>
      </c>
      <c r="X63" s="22">
        <v>197330</v>
      </c>
      <c r="Y63" s="22">
        <v>288927</v>
      </c>
      <c r="Z63" s="22">
        <v>0</v>
      </c>
      <c r="AA63" s="22">
        <v>0</v>
      </c>
      <c r="AB63" s="22">
        <v>0</v>
      </c>
      <c r="AC63" s="22">
        <v>4350068</v>
      </c>
      <c r="AD63" s="22">
        <v>942205</v>
      </c>
      <c r="AE63" s="22">
        <v>2531884</v>
      </c>
      <c r="AF63" s="22">
        <v>0</v>
      </c>
      <c r="AG63" s="22">
        <v>245647</v>
      </c>
      <c r="AH63" s="22">
        <v>887483</v>
      </c>
      <c r="AI63" s="22">
        <v>8957287</v>
      </c>
      <c r="AJ63" s="22">
        <v>14562143</v>
      </c>
      <c r="AK63" s="22">
        <v>0</v>
      </c>
      <c r="AL63" s="22">
        <v>14562143</v>
      </c>
    </row>
    <row r="64" spans="1:3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172615946</v>
      </c>
      <c r="F64" s="22">
        <v>0</v>
      </c>
      <c r="G64" s="22">
        <v>27404917</v>
      </c>
      <c r="H64" s="22">
        <v>4745077</v>
      </c>
      <c r="I64" s="22">
        <v>0</v>
      </c>
      <c r="J64" s="22">
        <v>0</v>
      </c>
      <c r="K64" s="22">
        <v>0</v>
      </c>
      <c r="L64" s="22">
        <v>0</v>
      </c>
      <c r="M64" s="22">
        <v>204765940</v>
      </c>
      <c r="N64" s="22">
        <v>10193169</v>
      </c>
      <c r="O64" s="22">
        <v>7833808</v>
      </c>
      <c r="P64" s="22">
        <v>10626786</v>
      </c>
      <c r="Q64" s="22">
        <v>2940594</v>
      </c>
      <c r="R64" s="22">
        <v>391680</v>
      </c>
      <c r="S64" s="22">
        <v>2318602</v>
      </c>
      <c r="T64" s="22">
        <v>239070579</v>
      </c>
      <c r="U64" s="22">
        <v>148606606</v>
      </c>
      <c r="V64" s="22">
        <v>0</v>
      </c>
      <c r="W64" s="22">
        <v>3249282</v>
      </c>
      <c r="X64" s="22">
        <v>2505069</v>
      </c>
      <c r="Y64" s="22">
        <v>0</v>
      </c>
      <c r="Z64" s="22">
        <v>0</v>
      </c>
      <c r="AA64" s="22">
        <v>0</v>
      </c>
      <c r="AB64" s="22">
        <v>0</v>
      </c>
      <c r="AC64" s="22">
        <v>154360957</v>
      </c>
      <c r="AD64" s="22">
        <v>2213459</v>
      </c>
      <c r="AE64" s="22">
        <v>7234843</v>
      </c>
      <c r="AF64" s="22">
        <v>0</v>
      </c>
      <c r="AG64" s="22">
        <v>118001</v>
      </c>
      <c r="AH64" s="22">
        <v>1748708</v>
      </c>
      <c r="AI64" s="22">
        <v>165675968</v>
      </c>
      <c r="AJ64" s="22">
        <v>73394611</v>
      </c>
      <c r="AK64" s="22">
        <v>1521936</v>
      </c>
      <c r="AL64" s="22">
        <v>71872675</v>
      </c>
    </row>
    <row r="65" spans="1:3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127121781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127121781</v>
      </c>
      <c r="N65" s="22">
        <v>1575137</v>
      </c>
      <c r="O65" s="22">
        <v>6448759</v>
      </c>
      <c r="P65" s="22">
        <v>16850881</v>
      </c>
      <c r="Q65" s="22">
        <v>2033420</v>
      </c>
      <c r="R65" s="22">
        <v>0</v>
      </c>
      <c r="S65" s="22">
        <v>3968850</v>
      </c>
      <c r="T65" s="22">
        <v>157998828</v>
      </c>
      <c r="U65" s="22">
        <v>50465833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50465833</v>
      </c>
      <c r="AD65" s="22">
        <v>2048175</v>
      </c>
      <c r="AE65" s="22">
        <v>3938602</v>
      </c>
      <c r="AF65" s="22">
        <v>0</v>
      </c>
      <c r="AG65" s="22">
        <v>0</v>
      </c>
      <c r="AH65" s="22">
        <v>2600032</v>
      </c>
      <c r="AI65" s="22">
        <v>59052642</v>
      </c>
      <c r="AJ65" s="22">
        <v>98946186</v>
      </c>
      <c r="AK65" s="22">
        <v>879329</v>
      </c>
      <c r="AL65" s="22">
        <v>98066857</v>
      </c>
    </row>
    <row r="66" spans="1:3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227705518</v>
      </c>
      <c r="F66" s="22">
        <v>2159432</v>
      </c>
      <c r="G66" s="22">
        <v>906261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230771211</v>
      </c>
      <c r="N66" s="22">
        <v>0</v>
      </c>
      <c r="O66" s="22">
        <v>12475192</v>
      </c>
      <c r="P66" s="22">
        <v>18030158</v>
      </c>
      <c r="Q66" s="22">
        <v>260426</v>
      </c>
      <c r="R66" s="22">
        <v>0</v>
      </c>
      <c r="S66" s="22">
        <v>9382080</v>
      </c>
      <c r="T66" s="22">
        <v>270919067</v>
      </c>
      <c r="U66" s="22">
        <v>103248941</v>
      </c>
      <c r="V66" s="22">
        <v>0</v>
      </c>
      <c r="W66" s="22">
        <v>376201</v>
      </c>
      <c r="X66" s="22">
        <v>370694</v>
      </c>
      <c r="Y66" s="22">
        <v>0</v>
      </c>
      <c r="Z66" s="22">
        <v>0</v>
      </c>
      <c r="AA66" s="22">
        <v>0</v>
      </c>
      <c r="AB66" s="22">
        <v>0</v>
      </c>
      <c r="AC66" s="22">
        <v>103995836</v>
      </c>
      <c r="AD66" s="22">
        <v>2368461</v>
      </c>
      <c r="AE66" s="22">
        <v>6453606</v>
      </c>
      <c r="AF66" s="22">
        <v>0</v>
      </c>
      <c r="AG66" s="22">
        <v>0</v>
      </c>
      <c r="AH66" s="22">
        <v>4147908</v>
      </c>
      <c r="AI66" s="22">
        <v>116965811</v>
      </c>
      <c r="AJ66" s="22">
        <v>153953256</v>
      </c>
      <c r="AK66" s="22">
        <v>0</v>
      </c>
      <c r="AL66" s="22">
        <v>153953256</v>
      </c>
    </row>
    <row r="67" spans="1:3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11814906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11814906</v>
      </c>
      <c r="N67" s="22">
        <v>0</v>
      </c>
      <c r="O67" s="22">
        <v>1481974</v>
      </c>
      <c r="P67" s="22">
        <v>2049910</v>
      </c>
      <c r="Q67" s="22">
        <v>423258</v>
      </c>
      <c r="R67" s="22">
        <v>31640</v>
      </c>
      <c r="S67" s="22">
        <v>423505</v>
      </c>
      <c r="T67" s="22">
        <v>16225193</v>
      </c>
      <c r="U67" s="22">
        <v>5650252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5650252</v>
      </c>
      <c r="AD67" s="22">
        <v>555588</v>
      </c>
      <c r="AE67" s="22">
        <v>461017</v>
      </c>
      <c r="AF67" s="22">
        <v>0</v>
      </c>
      <c r="AG67" s="22">
        <v>27427</v>
      </c>
      <c r="AH67" s="22">
        <v>112093</v>
      </c>
      <c r="AI67" s="22">
        <v>6806377</v>
      </c>
      <c r="AJ67" s="22">
        <v>9418816</v>
      </c>
      <c r="AK67" s="22">
        <v>38980</v>
      </c>
      <c r="AL67" s="22">
        <v>9379836</v>
      </c>
    </row>
    <row r="68" spans="1:3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1103120353</v>
      </c>
      <c r="F68" s="22">
        <v>0</v>
      </c>
      <c r="G68" s="22">
        <v>44397325</v>
      </c>
      <c r="H68" s="22">
        <v>21242883</v>
      </c>
      <c r="I68" s="22">
        <v>17778628</v>
      </c>
      <c r="J68" s="22">
        <v>17048887</v>
      </c>
      <c r="K68" s="22">
        <v>0</v>
      </c>
      <c r="L68" s="22">
        <v>0</v>
      </c>
      <c r="M68" s="22">
        <v>1203588076</v>
      </c>
      <c r="N68" s="22">
        <v>0</v>
      </c>
      <c r="O68" s="22">
        <v>23225755</v>
      </c>
      <c r="P68" s="22">
        <v>7491851</v>
      </c>
      <c r="Q68" s="22">
        <v>47516001</v>
      </c>
      <c r="R68" s="22">
        <v>13147870</v>
      </c>
      <c r="S68" s="22">
        <v>13267062</v>
      </c>
      <c r="T68" s="22">
        <v>1308236615</v>
      </c>
      <c r="U68" s="22">
        <v>672595611</v>
      </c>
      <c r="V68" s="22">
        <v>0</v>
      </c>
      <c r="W68" s="22">
        <v>7393356</v>
      </c>
      <c r="X68" s="22">
        <v>4703306</v>
      </c>
      <c r="Y68" s="22">
        <v>1809446</v>
      </c>
      <c r="Z68" s="22">
        <v>163492</v>
      </c>
      <c r="AA68" s="22">
        <v>0</v>
      </c>
      <c r="AB68" s="22">
        <v>0</v>
      </c>
      <c r="AC68" s="22">
        <v>686665211</v>
      </c>
      <c r="AD68" s="22">
        <v>7403058</v>
      </c>
      <c r="AE68" s="22">
        <v>4859047</v>
      </c>
      <c r="AF68" s="22">
        <v>0</v>
      </c>
      <c r="AG68" s="22">
        <v>7122583</v>
      </c>
      <c r="AH68" s="22">
        <v>6514912</v>
      </c>
      <c r="AI68" s="22">
        <v>712564811</v>
      </c>
      <c r="AJ68" s="22">
        <v>595671804</v>
      </c>
      <c r="AK68" s="22">
        <v>20243389</v>
      </c>
      <c r="AL68" s="22">
        <v>575428415</v>
      </c>
    </row>
    <row r="69" spans="1:3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722027850</v>
      </c>
      <c r="F69" s="22">
        <v>0</v>
      </c>
      <c r="G69" s="22">
        <v>117430302</v>
      </c>
      <c r="H69" s="22">
        <v>120325230</v>
      </c>
      <c r="I69" s="22">
        <v>51745949</v>
      </c>
      <c r="J69" s="22">
        <v>0</v>
      </c>
      <c r="K69" s="22">
        <v>0</v>
      </c>
      <c r="L69" s="22">
        <v>0</v>
      </c>
      <c r="M69" s="22">
        <v>1011529331</v>
      </c>
      <c r="N69" s="22">
        <v>67115357</v>
      </c>
      <c r="O69" s="22">
        <v>84295081</v>
      </c>
      <c r="P69" s="22">
        <v>20779396</v>
      </c>
      <c r="Q69" s="22">
        <v>134901257</v>
      </c>
      <c r="R69" s="22">
        <v>8869308</v>
      </c>
      <c r="S69" s="22">
        <v>18153575</v>
      </c>
      <c r="T69" s="22">
        <v>1345643305</v>
      </c>
      <c r="U69" s="22">
        <v>549937976</v>
      </c>
      <c r="V69" s="22">
        <v>0</v>
      </c>
      <c r="W69" s="22">
        <v>15965682</v>
      </c>
      <c r="X69" s="22">
        <v>29883646</v>
      </c>
      <c r="Y69" s="22">
        <v>5953763</v>
      </c>
      <c r="Z69" s="22">
        <v>0</v>
      </c>
      <c r="AA69" s="22">
        <v>0</v>
      </c>
      <c r="AB69" s="22">
        <v>0</v>
      </c>
      <c r="AC69" s="22">
        <v>601741067</v>
      </c>
      <c r="AD69" s="22">
        <v>17145622</v>
      </c>
      <c r="AE69" s="22">
        <v>14321214</v>
      </c>
      <c r="AF69" s="22">
        <v>0</v>
      </c>
      <c r="AG69" s="22">
        <v>1245318</v>
      </c>
      <c r="AH69" s="22">
        <v>10772500</v>
      </c>
      <c r="AI69" s="22">
        <v>645225721</v>
      </c>
      <c r="AJ69" s="22">
        <v>700417584</v>
      </c>
      <c r="AK69" s="22">
        <v>37266622</v>
      </c>
      <c r="AL69" s="22">
        <v>663150962</v>
      </c>
    </row>
    <row r="70" spans="1:3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125385046</v>
      </c>
      <c r="F70" s="22">
        <v>0</v>
      </c>
      <c r="G70" s="22">
        <v>42088384</v>
      </c>
      <c r="H70" s="22">
        <v>9293546</v>
      </c>
      <c r="I70" s="22">
        <v>0</v>
      </c>
      <c r="J70" s="22">
        <v>3075437</v>
      </c>
      <c r="K70" s="22">
        <v>0</v>
      </c>
      <c r="L70" s="22">
        <v>0</v>
      </c>
      <c r="M70" s="22">
        <v>179842413</v>
      </c>
      <c r="N70" s="22">
        <v>0</v>
      </c>
      <c r="O70" s="22">
        <v>30022636</v>
      </c>
      <c r="P70" s="22">
        <v>13288735</v>
      </c>
      <c r="Q70" s="22">
        <v>2563206</v>
      </c>
      <c r="R70" s="22">
        <v>5306625</v>
      </c>
      <c r="S70" s="22">
        <v>1749564</v>
      </c>
      <c r="T70" s="22">
        <v>232773179</v>
      </c>
      <c r="U70" s="22">
        <v>52127161</v>
      </c>
      <c r="V70" s="22">
        <v>0</v>
      </c>
      <c r="W70" s="22">
        <v>4424265</v>
      </c>
      <c r="X70" s="22">
        <v>1299329</v>
      </c>
      <c r="Y70" s="22">
        <v>0</v>
      </c>
      <c r="Z70" s="22">
        <v>215278</v>
      </c>
      <c r="AA70" s="22">
        <v>0</v>
      </c>
      <c r="AB70" s="22">
        <v>0</v>
      </c>
      <c r="AC70" s="22">
        <v>58066033</v>
      </c>
      <c r="AD70" s="22">
        <v>4002929</v>
      </c>
      <c r="AE70" s="22">
        <v>6994232</v>
      </c>
      <c r="AF70" s="22">
        <v>0</v>
      </c>
      <c r="AG70" s="22">
        <v>1074343</v>
      </c>
      <c r="AH70" s="22">
        <v>1437877</v>
      </c>
      <c r="AI70" s="22">
        <v>71575414</v>
      </c>
      <c r="AJ70" s="22">
        <v>161197765</v>
      </c>
      <c r="AK70" s="22">
        <v>0</v>
      </c>
      <c r="AL70" s="22">
        <v>161197765</v>
      </c>
    </row>
    <row r="71" spans="1:3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39086758</v>
      </c>
      <c r="F71" s="22">
        <v>0</v>
      </c>
      <c r="G71" s="22">
        <v>4001006</v>
      </c>
      <c r="H71" s="22">
        <v>876979</v>
      </c>
      <c r="I71" s="22">
        <v>0</v>
      </c>
      <c r="J71" s="22">
        <v>0</v>
      </c>
      <c r="K71" s="22">
        <v>0</v>
      </c>
      <c r="L71" s="22">
        <v>6853503</v>
      </c>
      <c r="M71" s="22">
        <v>50818246</v>
      </c>
      <c r="N71" s="22">
        <v>1565073</v>
      </c>
      <c r="O71" s="22">
        <v>5582239</v>
      </c>
      <c r="P71" s="22">
        <v>12668591</v>
      </c>
      <c r="Q71" s="22">
        <v>5539089</v>
      </c>
      <c r="R71" s="22">
        <v>2216811</v>
      </c>
      <c r="S71" s="22">
        <v>6564824</v>
      </c>
      <c r="T71" s="22">
        <v>84954873</v>
      </c>
      <c r="U71" s="22">
        <v>25120192</v>
      </c>
      <c r="V71" s="22">
        <v>0</v>
      </c>
      <c r="W71" s="22">
        <v>1157119</v>
      </c>
      <c r="X71" s="22">
        <v>681279</v>
      </c>
      <c r="Y71" s="22">
        <v>0</v>
      </c>
      <c r="Z71" s="22">
        <v>0</v>
      </c>
      <c r="AA71" s="22">
        <v>0</v>
      </c>
      <c r="AB71" s="22">
        <v>5550924</v>
      </c>
      <c r="AC71" s="22">
        <v>32509514</v>
      </c>
      <c r="AD71" s="22">
        <v>1790893</v>
      </c>
      <c r="AE71" s="22">
        <v>7004049</v>
      </c>
      <c r="AF71" s="22">
        <v>0</v>
      </c>
      <c r="AG71" s="22">
        <v>1079773</v>
      </c>
      <c r="AH71" s="22">
        <v>4082947</v>
      </c>
      <c r="AI71" s="22">
        <v>46467176</v>
      </c>
      <c r="AJ71" s="22">
        <v>38487697</v>
      </c>
      <c r="AK71" s="22">
        <v>0</v>
      </c>
      <c r="AL71" s="22">
        <v>38487697</v>
      </c>
    </row>
    <row r="72" spans="1:3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98212421</v>
      </c>
      <c r="F72" s="22">
        <v>0</v>
      </c>
      <c r="G72" s="22">
        <v>830239</v>
      </c>
      <c r="H72" s="22">
        <v>1302319</v>
      </c>
      <c r="I72" s="22">
        <v>3526660</v>
      </c>
      <c r="J72" s="22">
        <v>0</v>
      </c>
      <c r="K72" s="22">
        <v>0</v>
      </c>
      <c r="L72" s="22">
        <v>0</v>
      </c>
      <c r="M72" s="22">
        <v>103871639</v>
      </c>
      <c r="N72" s="22">
        <v>1179491</v>
      </c>
      <c r="O72" s="22">
        <v>5844721</v>
      </c>
      <c r="P72" s="22">
        <v>7134968</v>
      </c>
      <c r="Q72" s="22">
        <v>771249</v>
      </c>
      <c r="R72" s="22">
        <v>1662213</v>
      </c>
      <c r="S72" s="22">
        <v>4266194</v>
      </c>
      <c r="T72" s="22">
        <v>124730475</v>
      </c>
      <c r="U72" s="22">
        <v>62655323</v>
      </c>
      <c r="V72" s="22">
        <v>0</v>
      </c>
      <c r="W72" s="22">
        <v>709122</v>
      </c>
      <c r="X72" s="22">
        <v>777833</v>
      </c>
      <c r="Y72" s="22">
        <v>1250357</v>
      </c>
      <c r="Z72" s="22">
        <v>0</v>
      </c>
      <c r="AA72" s="22">
        <v>0</v>
      </c>
      <c r="AB72" s="22">
        <v>0</v>
      </c>
      <c r="AC72" s="22">
        <v>65392635</v>
      </c>
      <c r="AD72" s="22">
        <v>1702440</v>
      </c>
      <c r="AE72" s="22">
        <v>3464657</v>
      </c>
      <c r="AF72" s="22">
        <v>0</v>
      </c>
      <c r="AG72" s="22">
        <v>694386</v>
      </c>
      <c r="AH72" s="22">
        <v>1895151</v>
      </c>
      <c r="AI72" s="22">
        <v>73149269</v>
      </c>
      <c r="AJ72" s="22">
        <v>51581206</v>
      </c>
      <c r="AK72" s="22">
        <v>956189</v>
      </c>
      <c r="AL72" s="22">
        <v>50625017</v>
      </c>
    </row>
    <row r="73" spans="1:3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74143027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74143027</v>
      </c>
      <c r="N73" s="22">
        <v>0</v>
      </c>
      <c r="O73" s="22">
        <v>2986611</v>
      </c>
      <c r="P73" s="22">
        <v>3193234</v>
      </c>
      <c r="Q73" s="22">
        <v>557032</v>
      </c>
      <c r="R73" s="22">
        <v>0</v>
      </c>
      <c r="S73" s="22">
        <v>800994</v>
      </c>
      <c r="T73" s="22">
        <v>81680898</v>
      </c>
      <c r="U73" s="22">
        <v>53830223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53830223</v>
      </c>
      <c r="AD73" s="22">
        <v>405268</v>
      </c>
      <c r="AE73" s="22">
        <v>991619</v>
      </c>
      <c r="AF73" s="22">
        <v>0</v>
      </c>
      <c r="AG73" s="22">
        <v>0</v>
      </c>
      <c r="AH73" s="22">
        <v>641604</v>
      </c>
      <c r="AI73" s="22">
        <v>55868714</v>
      </c>
      <c r="AJ73" s="22">
        <v>25812184</v>
      </c>
      <c r="AK73" s="22">
        <v>0</v>
      </c>
      <c r="AL73" s="22">
        <v>25812184</v>
      </c>
    </row>
    <row r="74" spans="1:3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128666599</v>
      </c>
      <c r="F74" s="22">
        <v>0</v>
      </c>
      <c r="G74" s="22">
        <v>16834536</v>
      </c>
      <c r="H74" s="22">
        <v>6459699</v>
      </c>
      <c r="I74" s="22">
        <v>0</v>
      </c>
      <c r="J74" s="22">
        <v>762116</v>
      </c>
      <c r="K74" s="22">
        <v>0</v>
      </c>
      <c r="L74" s="22">
        <v>0</v>
      </c>
      <c r="M74" s="22">
        <v>152722950</v>
      </c>
      <c r="N74" s="22">
        <v>0</v>
      </c>
      <c r="O74" s="22">
        <v>9072875</v>
      </c>
      <c r="P74" s="22">
        <v>28123034</v>
      </c>
      <c r="Q74" s="22">
        <v>8823981</v>
      </c>
      <c r="R74" s="22">
        <v>878081</v>
      </c>
      <c r="S74" s="22">
        <v>10291475</v>
      </c>
      <c r="T74" s="22">
        <v>209912396</v>
      </c>
      <c r="U74" s="22">
        <v>67822328</v>
      </c>
      <c r="V74" s="22">
        <v>0</v>
      </c>
      <c r="W74" s="22">
        <v>2573569</v>
      </c>
      <c r="X74" s="22">
        <v>1516597</v>
      </c>
      <c r="Y74" s="22">
        <v>0</v>
      </c>
      <c r="Z74" s="22">
        <v>326604</v>
      </c>
      <c r="AA74" s="22">
        <v>0</v>
      </c>
      <c r="AB74" s="22">
        <v>0</v>
      </c>
      <c r="AC74" s="22">
        <v>72239098</v>
      </c>
      <c r="AD74" s="22">
        <v>2451757</v>
      </c>
      <c r="AE74" s="22">
        <v>13379548</v>
      </c>
      <c r="AF74" s="22">
        <v>0</v>
      </c>
      <c r="AG74" s="22">
        <v>394910</v>
      </c>
      <c r="AH74" s="22">
        <v>5532660</v>
      </c>
      <c r="AI74" s="22">
        <v>93997973</v>
      </c>
      <c r="AJ74" s="22">
        <v>115914423</v>
      </c>
      <c r="AK74" s="22">
        <v>6218385</v>
      </c>
      <c r="AL74" s="22">
        <v>109696038</v>
      </c>
    </row>
    <row r="75" spans="1:3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58687212</v>
      </c>
      <c r="F75" s="22">
        <v>0</v>
      </c>
      <c r="G75" s="22">
        <v>17045559</v>
      </c>
      <c r="H75" s="22">
        <v>1901980</v>
      </c>
      <c r="I75" s="22">
        <v>0</v>
      </c>
      <c r="J75" s="22">
        <v>0</v>
      </c>
      <c r="K75" s="22">
        <v>0</v>
      </c>
      <c r="L75" s="22">
        <v>0</v>
      </c>
      <c r="M75" s="22">
        <v>77634751</v>
      </c>
      <c r="N75" s="22">
        <v>118735</v>
      </c>
      <c r="O75" s="22">
        <v>14593603</v>
      </c>
      <c r="P75" s="22">
        <v>12966290</v>
      </c>
      <c r="Q75" s="22">
        <v>1769695</v>
      </c>
      <c r="R75" s="22">
        <v>747163</v>
      </c>
      <c r="S75" s="22">
        <v>4647578</v>
      </c>
      <c r="T75" s="22">
        <v>112477815</v>
      </c>
      <c r="U75" s="22">
        <v>38471498</v>
      </c>
      <c r="V75" s="22">
        <v>0</v>
      </c>
      <c r="W75" s="22">
        <v>3594442</v>
      </c>
      <c r="X75" s="22">
        <v>659720</v>
      </c>
      <c r="Y75" s="22">
        <v>0</v>
      </c>
      <c r="Z75" s="22">
        <v>0</v>
      </c>
      <c r="AA75" s="22">
        <v>0</v>
      </c>
      <c r="AB75" s="22">
        <v>0</v>
      </c>
      <c r="AC75" s="22">
        <v>42725660</v>
      </c>
      <c r="AD75" s="22">
        <v>1237312</v>
      </c>
      <c r="AE75" s="22">
        <v>9397458</v>
      </c>
      <c r="AF75" s="22">
        <v>0</v>
      </c>
      <c r="AG75" s="22">
        <v>372526</v>
      </c>
      <c r="AH75" s="22">
        <v>3284629</v>
      </c>
      <c r="AI75" s="22">
        <v>57017585</v>
      </c>
      <c r="AJ75" s="22">
        <v>55460230</v>
      </c>
      <c r="AK75" s="22">
        <v>670244</v>
      </c>
      <c r="AL75" s="22">
        <v>54789986</v>
      </c>
    </row>
    <row r="76" spans="1:3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134257433</v>
      </c>
      <c r="F76" s="22">
        <v>0</v>
      </c>
      <c r="G76" s="22">
        <v>23000772</v>
      </c>
      <c r="H76" s="22">
        <v>6226994</v>
      </c>
      <c r="I76" s="22">
        <v>0</v>
      </c>
      <c r="J76" s="22">
        <v>0</v>
      </c>
      <c r="K76" s="22">
        <v>0</v>
      </c>
      <c r="L76" s="22">
        <v>0</v>
      </c>
      <c r="M76" s="22">
        <v>163485199</v>
      </c>
      <c r="N76" s="22">
        <v>9282</v>
      </c>
      <c r="O76" s="22">
        <v>13781147</v>
      </c>
      <c r="P76" s="22">
        <v>16343438</v>
      </c>
      <c r="Q76" s="22">
        <v>1823611</v>
      </c>
      <c r="R76" s="22">
        <v>945936</v>
      </c>
      <c r="S76" s="22">
        <v>7614680</v>
      </c>
      <c r="T76" s="22">
        <v>204003293</v>
      </c>
      <c r="U76" s="22">
        <v>85419376</v>
      </c>
      <c r="V76" s="22">
        <v>0</v>
      </c>
      <c r="W76" s="22">
        <v>3317753</v>
      </c>
      <c r="X76" s="22">
        <v>2236422</v>
      </c>
      <c r="Y76" s="22">
        <v>0</v>
      </c>
      <c r="Z76" s="22">
        <v>0</v>
      </c>
      <c r="AA76" s="22">
        <v>0</v>
      </c>
      <c r="AB76" s="22">
        <v>0</v>
      </c>
      <c r="AC76" s="22">
        <v>90973551</v>
      </c>
      <c r="AD76" s="22">
        <v>2655850</v>
      </c>
      <c r="AE76" s="22">
        <v>10143221</v>
      </c>
      <c r="AF76" s="22">
        <v>0</v>
      </c>
      <c r="AG76" s="22">
        <v>202318</v>
      </c>
      <c r="AH76" s="22">
        <v>4900938</v>
      </c>
      <c r="AI76" s="22">
        <v>108875878</v>
      </c>
      <c r="AJ76" s="22">
        <v>95127415</v>
      </c>
      <c r="AK76" s="22">
        <v>334798</v>
      </c>
      <c r="AL76" s="22">
        <v>94792617</v>
      </c>
    </row>
    <row r="77" spans="1:3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334340371</v>
      </c>
      <c r="F77" s="22">
        <v>0</v>
      </c>
      <c r="G77" s="22">
        <v>53921541</v>
      </c>
      <c r="H77" s="22">
        <v>31207414</v>
      </c>
      <c r="I77" s="22">
        <v>16520659</v>
      </c>
      <c r="J77" s="22">
        <v>0</v>
      </c>
      <c r="K77" s="22">
        <v>0</v>
      </c>
      <c r="L77" s="22">
        <v>0</v>
      </c>
      <c r="M77" s="22">
        <v>435989985</v>
      </c>
      <c r="N77" s="22">
        <v>44062650</v>
      </c>
      <c r="O77" s="22">
        <v>12590830</v>
      </c>
      <c r="P77" s="22">
        <v>19724562</v>
      </c>
      <c r="Q77" s="22">
        <v>28840857</v>
      </c>
      <c r="R77" s="22">
        <v>7088227</v>
      </c>
      <c r="S77" s="22">
        <v>14893351</v>
      </c>
      <c r="T77" s="22">
        <v>563190462</v>
      </c>
      <c r="U77" s="22">
        <v>151640040</v>
      </c>
      <c r="V77" s="22">
        <v>0</v>
      </c>
      <c r="W77" s="22">
        <v>14540303</v>
      </c>
      <c r="X77" s="22">
        <v>7863760</v>
      </c>
      <c r="Y77" s="22">
        <v>1456485</v>
      </c>
      <c r="Z77" s="22">
        <v>0</v>
      </c>
      <c r="AA77" s="22">
        <v>0</v>
      </c>
      <c r="AB77" s="22">
        <v>0</v>
      </c>
      <c r="AC77" s="22">
        <v>175500588</v>
      </c>
      <c r="AD77" s="22">
        <v>4890333</v>
      </c>
      <c r="AE77" s="22">
        <v>8537807</v>
      </c>
      <c r="AF77" s="22">
        <v>0</v>
      </c>
      <c r="AG77" s="22">
        <v>2620888</v>
      </c>
      <c r="AH77" s="22">
        <v>6042368</v>
      </c>
      <c r="AI77" s="22">
        <v>197591984</v>
      </c>
      <c r="AJ77" s="22">
        <v>365598478</v>
      </c>
      <c r="AK77" s="22">
        <v>21672756</v>
      </c>
      <c r="AL77" s="22">
        <v>343925722</v>
      </c>
    </row>
    <row r="78" spans="1:3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108337816</v>
      </c>
      <c r="F78" s="22">
        <v>0</v>
      </c>
      <c r="G78" s="22">
        <v>8155312</v>
      </c>
      <c r="H78" s="22">
        <v>3623199</v>
      </c>
      <c r="I78" s="22">
        <v>0</v>
      </c>
      <c r="J78" s="22">
        <v>501671</v>
      </c>
      <c r="K78" s="22">
        <v>0</v>
      </c>
      <c r="L78" s="22">
        <v>0</v>
      </c>
      <c r="M78" s="22">
        <v>120617998</v>
      </c>
      <c r="N78" s="22">
        <v>3296182</v>
      </c>
      <c r="O78" s="22">
        <v>12779062</v>
      </c>
      <c r="P78" s="22">
        <v>19397477</v>
      </c>
      <c r="Q78" s="22">
        <v>50642879</v>
      </c>
      <c r="R78" s="22">
        <v>2458180</v>
      </c>
      <c r="S78" s="22">
        <v>8067701</v>
      </c>
      <c r="T78" s="22">
        <v>217259479</v>
      </c>
      <c r="U78" s="22">
        <v>61518081</v>
      </c>
      <c r="V78" s="22">
        <v>0</v>
      </c>
      <c r="W78" s="22">
        <v>3458837</v>
      </c>
      <c r="X78" s="22">
        <v>1107712</v>
      </c>
      <c r="Y78" s="22">
        <v>0</v>
      </c>
      <c r="Z78" s="22">
        <v>279680</v>
      </c>
      <c r="AA78" s="22">
        <v>0</v>
      </c>
      <c r="AB78" s="22">
        <v>0</v>
      </c>
      <c r="AC78" s="22">
        <v>66364310</v>
      </c>
      <c r="AD78" s="22">
        <v>2014394</v>
      </c>
      <c r="AE78" s="22">
        <v>10188846</v>
      </c>
      <c r="AF78" s="22">
        <v>0</v>
      </c>
      <c r="AG78" s="22">
        <v>454885</v>
      </c>
      <c r="AH78" s="22">
        <v>5747386</v>
      </c>
      <c r="AI78" s="22">
        <v>84769821</v>
      </c>
      <c r="AJ78" s="22">
        <v>132489658</v>
      </c>
      <c r="AK78" s="22">
        <v>1013962</v>
      </c>
      <c r="AL78" s="22">
        <v>131475696</v>
      </c>
    </row>
    <row r="79" spans="1:3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130174563</v>
      </c>
      <c r="F79" s="22">
        <v>0</v>
      </c>
      <c r="G79" s="22">
        <v>5270779</v>
      </c>
      <c r="H79" s="22">
        <v>8513365</v>
      </c>
      <c r="I79" s="22">
        <v>0</v>
      </c>
      <c r="J79" s="22">
        <v>0</v>
      </c>
      <c r="K79" s="22">
        <v>0</v>
      </c>
      <c r="L79" s="22">
        <v>8454600</v>
      </c>
      <c r="M79" s="22">
        <v>152413307</v>
      </c>
      <c r="N79" s="22">
        <v>85548</v>
      </c>
      <c r="O79" s="22">
        <v>5966772</v>
      </c>
      <c r="P79" s="22">
        <v>12278334</v>
      </c>
      <c r="Q79" s="22">
        <v>3064787</v>
      </c>
      <c r="R79" s="22">
        <v>2303812</v>
      </c>
      <c r="S79" s="22">
        <v>4537261</v>
      </c>
      <c r="T79" s="22">
        <v>180649821</v>
      </c>
      <c r="U79" s="22">
        <v>105976761</v>
      </c>
      <c r="V79" s="22">
        <v>0</v>
      </c>
      <c r="W79" s="22">
        <v>2038352</v>
      </c>
      <c r="X79" s="22">
        <v>2072935</v>
      </c>
      <c r="Y79" s="22">
        <v>0</v>
      </c>
      <c r="Z79" s="22">
        <v>0</v>
      </c>
      <c r="AA79" s="22">
        <v>0</v>
      </c>
      <c r="AB79" s="22">
        <v>4163295</v>
      </c>
      <c r="AC79" s="22">
        <v>114251343</v>
      </c>
      <c r="AD79" s="22">
        <v>2677790</v>
      </c>
      <c r="AE79" s="22">
        <v>7088747</v>
      </c>
      <c r="AF79" s="22">
        <v>0</v>
      </c>
      <c r="AG79" s="22">
        <v>1114846</v>
      </c>
      <c r="AH79" s="22">
        <v>2768948</v>
      </c>
      <c r="AI79" s="22">
        <v>127901674</v>
      </c>
      <c r="AJ79" s="22">
        <v>52748147</v>
      </c>
      <c r="AK79" s="22">
        <v>0</v>
      </c>
      <c r="AL79" s="22">
        <v>52748147</v>
      </c>
    </row>
    <row r="80" spans="1:3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79400420</v>
      </c>
      <c r="F80" s="22">
        <v>0</v>
      </c>
      <c r="G80" s="22">
        <v>2241488</v>
      </c>
      <c r="H80" s="22">
        <v>3016881</v>
      </c>
      <c r="I80" s="22">
        <v>0</v>
      </c>
      <c r="J80" s="22">
        <v>0</v>
      </c>
      <c r="K80" s="22">
        <v>0</v>
      </c>
      <c r="L80" s="22">
        <v>11144574</v>
      </c>
      <c r="M80" s="22">
        <v>95803363</v>
      </c>
      <c r="N80" s="22">
        <v>0</v>
      </c>
      <c r="O80" s="22">
        <v>5452076</v>
      </c>
      <c r="P80" s="22">
        <v>18908633</v>
      </c>
      <c r="Q80" s="22">
        <v>2687938</v>
      </c>
      <c r="R80" s="22">
        <v>321290</v>
      </c>
      <c r="S80" s="22">
        <v>5153088</v>
      </c>
      <c r="T80" s="22">
        <v>128326388</v>
      </c>
      <c r="U80" s="22">
        <v>55387762</v>
      </c>
      <c r="V80" s="22">
        <v>0</v>
      </c>
      <c r="W80" s="22">
        <v>1206672</v>
      </c>
      <c r="X80" s="22">
        <v>1036056</v>
      </c>
      <c r="Y80" s="22">
        <v>0</v>
      </c>
      <c r="Z80" s="22">
        <v>0</v>
      </c>
      <c r="AA80" s="22">
        <v>0</v>
      </c>
      <c r="AB80" s="22">
        <v>5076701</v>
      </c>
      <c r="AC80" s="22">
        <v>62707191</v>
      </c>
      <c r="AD80" s="22">
        <v>2610042</v>
      </c>
      <c r="AE80" s="22">
        <v>9858903</v>
      </c>
      <c r="AF80" s="22">
        <v>0</v>
      </c>
      <c r="AG80" s="22">
        <v>141283</v>
      </c>
      <c r="AH80" s="22">
        <v>3482371</v>
      </c>
      <c r="AI80" s="22">
        <v>78799790</v>
      </c>
      <c r="AJ80" s="22">
        <v>49526598</v>
      </c>
      <c r="AK80" s="22">
        <v>0</v>
      </c>
      <c r="AL80" s="22">
        <v>49526598</v>
      </c>
    </row>
    <row r="81" spans="1:3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528707681</v>
      </c>
      <c r="F81" s="22">
        <v>0</v>
      </c>
      <c r="G81" s="22">
        <v>0</v>
      </c>
      <c r="H81" s="22">
        <v>12871963</v>
      </c>
      <c r="I81" s="22">
        <v>0</v>
      </c>
      <c r="J81" s="22">
        <v>863518</v>
      </c>
      <c r="K81" s="22">
        <v>0</v>
      </c>
      <c r="L81" s="22">
        <v>51592297</v>
      </c>
      <c r="M81" s="22">
        <v>594035459</v>
      </c>
      <c r="N81" s="22">
        <v>373388</v>
      </c>
      <c r="O81" s="22">
        <v>8972675</v>
      </c>
      <c r="P81" s="22">
        <v>31920914</v>
      </c>
      <c r="Q81" s="22">
        <v>7167229</v>
      </c>
      <c r="R81" s="22">
        <v>90251</v>
      </c>
      <c r="S81" s="22">
        <v>10005723</v>
      </c>
      <c r="T81" s="22">
        <v>652565639</v>
      </c>
      <c r="U81" s="22">
        <v>351419290</v>
      </c>
      <c r="V81" s="22">
        <v>0</v>
      </c>
      <c r="W81" s="22">
        <v>0</v>
      </c>
      <c r="X81" s="22">
        <v>3912173</v>
      </c>
      <c r="Y81" s="22">
        <v>0</v>
      </c>
      <c r="Z81" s="22">
        <v>413110</v>
      </c>
      <c r="AA81" s="22">
        <v>0</v>
      </c>
      <c r="AB81" s="22">
        <v>24205776</v>
      </c>
      <c r="AC81" s="22">
        <v>379950349</v>
      </c>
      <c r="AD81" s="22">
        <v>3701303</v>
      </c>
      <c r="AE81" s="22">
        <v>17896514</v>
      </c>
      <c r="AF81" s="22">
        <v>0</v>
      </c>
      <c r="AG81" s="22">
        <v>40467</v>
      </c>
      <c r="AH81" s="22">
        <v>5957661</v>
      </c>
      <c r="AI81" s="22">
        <v>407546294</v>
      </c>
      <c r="AJ81" s="22">
        <v>245019345</v>
      </c>
      <c r="AK81" s="22">
        <v>4228391</v>
      </c>
      <c r="AL81" s="22">
        <v>240790954</v>
      </c>
    </row>
    <row r="82" spans="1:3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162707937</v>
      </c>
      <c r="F82" s="22">
        <v>0</v>
      </c>
      <c r="G82" s="22">
        <v>963796</v>
      </c>
      <c r="H82" s="22">
        <v>0</v>
      </c>
      <c r="I82" s="22">
        <v>0</v>
      </c>
      <c r="J82" s="22">
        <v>317986</v>
      </c>
      <c r="K82" s="22">
        <v>0</v>
      </c>
      <c r="L82" s="22">
        <v>0</v>
      </c>
      <c r="M82" s="22">
        <v>163989719</v>
      </c>
      <c r="N82" s="22">
        <v>4059999</v>
      </c>
      <c r="O82" s="22">
        <v>11616103</v>
      </c>
      <c r="P82" s="22">
        <v>20690792</v>
      </c>
      <c r="Q82" s="22">
        <v>5733087</v>
      </c>
      <c r="R82" s="22">
        <v>1750844</v>
      </c>
      <c r="S82" s="22">
        <v>7368396</v>
      </c>
      <c r="T82" s="22">
        <v>215208940</v>
      </c>
      <c r="U82" s="22">
        <v>82574731</v>
      </c>
      <c r="V82" s="22">
        <v>0</v>
      </c>
      <c r="W82" s="22">
        <v>272825</v>
      </c>
      <c r="X82" s="22">
        <v>0</v>
      </c>
      <c r="Y82" s="22">
        <v>0</v>
      </c>
      <c r="Z82" s="22">
        <v>111453</v>
      </c>
      <c r="AA82" s="22">
        <v>0</v>
      </c>
      <c r="AB82" s="22">
        <v>0</v>
      </c>
      <c r="AC82" s="22">
        <v>82959009</v>
      </c>
      <c r="AD82" s="22">
        <v>4571293</v>
      </c>
      <c r="AE82" s="22">
        <v>14316223</v>
      </c>
      <c r="AF82" s="22">
        <v>0</v>
      </c>
      <c r="AG82" s="22">
        <v>436537</v>
      </c>
      <c r="AH82" s="22">
        <v>4858985</v>
      </c>
      <c r="AI82" s="22">
        <v>107142047</v>
      </c>
      <c r="AJ82" s="22">
        <v>108066893</v>
      </c>
      <c r="AK82" s="22">
        <v>0</v>
      </c>
      <c r="AL82" s="22">
        <v>108066893</v>
      </c>
    </row>
    <row r="83" spans="1:3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527054226</v>
      </c>
      <c r="F83" s="22">
        <v>0</v>
      </c>
      <c r="G83" s="22">
        <v>1855998</v>
      </c>
      <c r="H83" s="22">
        <v>1650184</v>
      </c>
      <c r="I83" s="22">
        <v>0</v>
      </c>
      <c r="J83" s="22">
        <v>0</v>
      </c>
      <c r="K83" s="22">
        <v>0</v>
      </c>
      <c r="L83" s="22">
        <v>0</v>
      </c>
      <c r="M83" s="22">
        <v>530560408</v>
      </c>
      <c r="N83" s="22">
        <v>562604</v>
      </c>
      <c r="O83" s="22">
        <v>3359611</v>
      </c>
      <c r="P83" s="22">
        <v>19745179</v>
      </c>
      <c r="Q83" s="22">
        <v>3294747</v>
      </c>
      <c r="R83" s="22">
        <v>1923664</v>
      </c>
      <c r="S83" s="22">
        <v>6676131</v>
      </c>
      <c r="T83" s="22">
        <v>566122344</v>
      </c>
      <c r="U83" s="22">
        <v>298739225</v>
      </c>
      <c r="V83" s="22">
        <v>0</v>
      </c>
      <c r="W83" s="22">
        <v>906892</v>
      </c>
      <c r="X83" s="22">
        <v>849487</v>
      </c>
      <c r="Y83" s="22">
        <v>0</v>
      </c>
      <c r="Z83" s="22">
        <v>0</v>
      </c>
      <c r="AA83" s="22">
        <v>0</v>
      </c>
      <c r="AB83" s="22">
        <v>0</v>
      </c>
      <c r="AC83" s="22">
        <v>300495604</v>
      </c>
      <c r="AD83" s="22">
        <v>1455245</v>
      </c>
      <c r="AE83" s="22">
        <v>7713146</v>
      </c>
      <c r="AF83" s="22">
        <v>0</v>
      </c>
      <c r="AG83" s="22">
        <v>1033642</v>
      </c>
      <c r="AH83" s="22">
        <v>3649037</v>
      </c>
      <c r="AI83" s="22">
        <v>314346674</v>
      </c>
      <c r="AJ83" s="22">
        <v>251775670</v>
      </c>
      <c r="AK83" s="22">
        <v>0</v>
      </c>
      <c r="AL83" s="22">
        <v>251775670</v>
      </c>
    </row>
    <row r="84" spans="1:3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51480236</v>
      </c>
      <c r="F84" s="22">
        <v>0</v>
      </c>
      <c r="G84" s="22">
        <v>5263022</v>
      </c>
      <c r="H84" s="22">
        <v>49596</v>
      </c>
      <c r="I84" s="22">
        <v>0</v>
      </c>
      <c r="J84" s="22">
        <v>0</v>
      </c>
      <c r="K84" s="22">
        <v>36430</v>
      </c>
      <c r="L84" s="22">
        <v>0</v>
      </c>
      <c r="M84" s="22">
        <v>56829284</v>
      </c>
      <c r="N84" s="22">
        <v>0</v>
      </c>
      <c r="O84" s="22">
        <v>4698782</v>
      </c>
      <c r="P84" s="22">
        <v>11394116</v>
      </c>
      <c r="Q84" s="22">
        <v>3740312</v>
      </c>
      <c r="R84" s="22">
        <v>1904395</v>
      </c>
      <c r="S84" s="22">
        <v>4759140</v>
      </c>
      <c r="T84" s="22">
        <v>83326029</v>
      </c>
      <c r="U84" s="22">
        <v>35951084</v>
      </c>
      <c r="V84" s="22">
        <v>0</v>
      </c>
      <c r="W84" s="22">
        <v>869333</v>
      </c>
      <c r="X84" s="22">
        <v>10470</v>
      </c>
      <c r="Y84" s="22">
        <v>0</v>
      </c>
      <c r="Z84" s="22">
        <v>0</v>
      </c>
      <c r="AA84" s="22">
        <v>35414</v>
      </c>
      <c r="AB84" s="22">
        <v>0</v>
      </c>
      <c r="AC84" s="22">
        <v>36866301</v>
      </c>
      <c r="AD84" s="22">
        <v>1485119</v>
      </c>
      <c r="AE84" s="22">
        <v>6759280</v>
      </c>
      <c r="AF84" s="22">
        <v>0</v>
      </c>
      <c r="AG84" s="22">
        <v>795217</v>
      </c>
      <c r="AH84" s="22">
        <v>3928079</v>
      </c>
      <c r="AI84" s="22">
        <v>49833996</v>
      </c>
      <c r="AJ84" s="22">
        <v>33492033</v>
      </c>
      <c r="AK84" s="22">
        <v>500000</v>
      </c>
      <c r="AL84" s="22">
        <v>32992033</v>
      </c>
    </row>
    <row r="85" spans="1:3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123594981</v>
      </c>
      <c r="F85" s="22">
        <v>0</v>
      </c>
      <c r="G85" s="22">
        <v>6875671</v>
      </c>
      <c r="H85" s="22">
        <v>3815504</v>
      </c>
      <c r="I85" s="22">
        <v>0</v>
      </c>
      <c r="J85" s="22">
        <v>0</v>
      </c>
      <c r="K85" s="22">
        <v>0</v>
      </c>
      <c r="L85" s="22">
        <v>0</v>
      </c>
      <c r="M85" s="22">
        <v>134286156</v>
      </c>
      <c r="N85" s="22">
        <v>200166</v>
      </c>
      <c r="O85" s="22">
        <v>4365031</v>
      </c>
      <c r="P85" s="22">
        <v>10772553</v>
      </c>
      <c r="Q85" s="22">
        <v>2192928</v>
      </c>
      <c r="R85" s="22">
        <v>0</v>
      </c>
      <c r="S85" s="22">
        <v>4172116</v>
      </c>
      <c r="T85" s="22">
        <v>155988950</v>
      </c>
      <c r="U85" s="22">
        <v>110841968</v>
      </c>
      <c r="V85" s="22">
        <v>0</v>
      </c>
      <c r="W85" s="22">
        <v>2985593</v>
      </c>
      <c r="X85" s="22">
        <v>1952634</v>
      </c>
      <c r="Y85" s="22">
        <v>0</v>
      </c>
      <c r="Z85" s="22">
        <v>0</v>
      </c>
      <c r="AA85" s="22">
        <v>0</v>
      </c>
      <c r="AB85" s="22">
        <v>0</v>
      </c>
      <c r="AC85" s="22">
        <v>115780195</v>
      </c>
      <c r="AD85" s="22">
        <v>1134150</v>
      </c>
      <c r="AE85" s="22">
        <v>4871543</v>
      </c>
      <c r="AF85" s="22">
        <v>0</v>
      </c>
      <c r="AG85" s="22">
        <v>0</v>
      </c>
      <c r="AH85" s="22">
        <v>1899503</v>
      </c>
      <c r="AI85" s="22">
        <v>123685391</v>
      </c>
      <c r="AJ85" s="22">
        <v>32303559</v>
      </c>
      <c r="AK85" s="22">
        <v>2043751</v>
      </c>
      <c r="AL85" s="22">
        <v>30259808</v>
      </c>
    </row>
    <row r="86" spans="1:3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162803490</v>
      </c>
      <c r="F86" s="22">
        <v>0</v>
      </c>
      <c r="G86" s="22">
        <v>6231455</v>
      </c>
      <c r="H86" s="22">
        <v>24359778</v>
      </c>
      <c r="I86" s="22">
        <v>0</v>
      </c>
      <c r="J86" s="22">
        <v>0</v>
      </c>
      <c r="K86" s="22">
        <v>0</v>
      </c>
      <c r="L86" s="22">
        <v>0</v>
      </c>
      <c r="M86" s="22">
        <v>193394723</v>
      </c>
      <c r="N86" s="22">
        <v>10012605</v>
      </c>
      <c r="O86" s="22">
        <v>10382641</v>
      </c>
      <c r="P86" s="22">
        <v>14333467</v>
      </c>
      <c r="Q86" s="22">
        <v>3822848</v>
      </c>
      <c r="R86" s="22">
        <v>0</v>
      </c>
      <c r="S86" s="22">
        <v>11416121</v>
      </c>
      <c r="T86" s="22">
        <v>243362405</v>
      </c>
      <c r="U86" s="22">
        <v>109821544</v>
      </c>
      <c r="V86" s="22">
        <v>0</v>
      </c>
      <c r="W86" s="22">
        <v>1871990</v>
      </c>
      <c r="X86" s="22">
        <v>6186206</v>
      </c>
      <c r="Y86" s="22">
        <v>0</v>
      </c>
      <c r="Z86" s="22">
        <v>0</v>
      </c>
      <c r="AA86" s="22">
        <v>0</v>
      </c>
      <c r="AB86" s="22">
        <v>0</v>
      </c>
      <c r="AC86" s="22">
        <v>117879740</v>
      </c>
      <c r="AD86" s="22">
        <v>4362537</v>
      </c>
      <c r="AE86" s="22">
        <v>8757578</v>
      </c>
      <c r="AF86" s="22">
        <v>0</v>
      </c>
      <c r="AG86" s="22">
        <v>0</v>
      </c>
      <c r="AH86" s="22">
        <v>5556548</v>
      </c>
      <c r="AI86" s="22">
        <v>136556403</v>
      </c>
      <c r="AJ86" s="22">
        <v>106806002</v>
      </c>
      <c r="AK86" s="22">
        <v>0</v>
      </c>
      <c r="AL86" s="22">
        <v>106806002</v>
      </c>
    </row>
    <row r="87" spans="1:3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525942370</v>
      </c>
      <c r="F87" s="22">
        <v>0</v>
      </c>
      <c r="G87" s="22">
        <v>25662311</v>
      </c>
      <c r="H87" s="22">
        <v>17757039</v>
      </c>
      <c r="I87" s="22">
        <v>0</v>
      </c>
      <c r="J87" s="22">
        <v>0</v>
      </c>
      <c r="K87" s="22">
        <v>0</v>
      </c>
      <c r="L87" s="22">
        <v>0</v>
      </c>
      <c r="M87" s="22">
        <v>569361720</v>
      </c>
      <c r="N87" s="22">
        <v>8474226</v>
      </c>
      <c r="O87" s="22">
        <v>22945759</v>
      </c>
      <c r="P87" s="22">
        <v>30762879</v>
      </c>
      <c r="Q87" s="22">
        <v>17888687</v>
      </c>
      <c r="R87" s="22">
        <v>4723167</v>
      </c>
      <c r="S87" s="22">
        <v>14225948</v>
      </c>
      <c r="T87" s="22">
        <v>668382386</v>
      </c>
      <c r="U87" s="22">
        <v>393465608</v>
      </c>
      <c r="V87" s="22">
        <v>0</v>
      </c>
      <c r="W87" s="22">
        <v>8854073</v>
      </c>
      <c r="X87" s="22">
        <v>4739181</v>
      </c>
      <c r="Y87" s="22">
        <v>0</v>
      </c>
      <c r="Z87" s="22">
        <v>0</v>
      </c>
      <c r="AA87" s="22">
        <v>0</v>
      </c>
      <c r="AB87" s="22">
        <v>0</v>
      </c>
      <c r="AC87" s="22">
        <v>407058862</v>
      </c>
      <c r="AD87" s="22">
        <v>5181124</v>
      </c>
      <c r="AE87" s="22">
        <v>17851623</v>
      </c>
      <c r="AF87" s="22">
        <v>0</v>
      </c>
      <c r="AG87" s="22">
        <v>2394755</v>
      </c>
      <c r="AH87" s="22">
        <v>6996264</v>
      </c>
      <c r="AI87" s="22">
        <v>439482628</v>
      </c>
      <c r="AJ87" s="22">
        <v>228899758</v>
      </c>
      <c r="AK87" s="22">
        <v>186140</v>
      </c>
      <c r="AL87" s="22">
        <v>228713618</v>
      </c>
    </row>
    <row r="88" spans="1:3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222298661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222298661</v>
      </c>
      <c r="N88" s="22">
        <v>1199640</v>
      </c>
      <c r="O88" s="22">
        <v>13609572</v>
      </c>
      <c r="P88" s="22">
        <v>17786737</v>
      </c>
      <c r="Q88" s="22">
        <v>6740654</v>
      </c>
      <c r="R88" s="22">
        <v>716595</v>
      </c>
      <c r="S88" s="22">
        <v>7044430</v>
      </c>
      <c r="T88" s="22">
        <v>269396289</v>
      </c>
      <c r="U88" s="22">
        <v>166624447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166624447</v>
      </c>
      <c r="AD88" s="22">
        <v>3015203</v>
      </c>
      <c r="AE88" s="22">
        <v>9327417</v>
      </c>
      <c r="AF88" s="22">
        <v>0</v>
      </c>
      <c r="AG88" s="22">
        <v>236311</v>
      </c>
      <c r="AH88" s="22">
        <v>3731550</v>
      </c>
      <c r="AI88" s="22">
        <v>182934928</v>
      </c>
      <c r="AJ88" s="22">
        <v>86461361</v>
      </c>
      <c r="AK88" s="22">
        <v>458831</v>
      </c>
      <c r="AL88" s="22">
        <v>86002530</v>
      </c>
    </row>
    <row r="89" spans="1:3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243677749</v>
      </c>
      <c r="F89" s="22">
        <v>0</v>
      </c>
      <c r="G89" s="22">
        <v>13989210</v>
      </c>
      <c r="H89" s="22">
        <v>3502554</v>
      </c>
      <c r="I89" s="22">
        <v>0</v>
      </c>
      <c r="J89" s="22">
        <v>7710</v>
      </c>
      <c r="K89" s="22">
        <v>59944</v>
      </c>
      <c r="L89" s="22">
        <v>0</v>
      </c>
      <c r="M89" s="22">
        <v>261237167</v>
      </c>
      <c r="N89" s="22">
        <v>0</v>
      </c>
      <c r="O89" s="22">
        <v>13040250</v>
      </c>
      <c r="P89" s="22">
        <v>7572534</v>
      </c>
      <c r="Q89" s="22">
        <v>2912470</v>
      </c>
      <c r="R89" s="22">
        <v>4638500</v>
      </c>
      <c r="S89" s="22">
        <v>6491147</v>
      </c>
      <c r="T89" s="22">
        <v>295892068</v>
      </c>
      <c r="U89" s="22">
        <v>199016862</v>
      </c>
      <c r="V89" s="22">
        <v>0</v>
      </c>
      <c r="W89" s="22">
        <v>3341269</v>
      </c>
      <c r="X89" s="22">
        <v>1604550</v>
      </c>
      <c r="Y89" s="22">
        <v>0</v>
      </c>
      <c r="Z89" s="22">
        <v>7304</v>
      </c>
      <c r="AA89" s="22">
        <v>59944</v>
      </c>
      <c r="AB89" s="22">
        <v>0</v>
      </c>
      <c r="AC89" s="22">
        <v>204029929</v>
      </c>
      <c r="AD89" s="22">
        <v>3674397</v>
      </c>
      <c r="AE89" s="22">
        <v>4421037</v>
      </c>
      <c r="AF89" s="22">
        <v>0</v>
      </c>
      <c r="AG89" s="22">
        <v>1620017</v>
      </c>
      <c r="AH89" s="22">
        <v>3749377</v>
      </c>
      <c r="AI89" s="22">
        <v>217494757</v>
      </c>
      <c r="AJ89" s="22">
        <v>78397311</v>
      </c>
      <c r="AK89" s="22">
        <v>5020471</v>
      </c>
      <c r="AL89" s="22">
        <v>73376840</v>
      </c>
    </row>
    <row r="90" spans="1:3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1150410478</v>
      </c>
      <c r="F90" s="22">
        <v>0</v>
      </c>
      <c r="G90" s="22">
        <v>24346010</v>
      </c>
      <c r="H90" s="22">
        <v>15372473</v>
      </c>
      <c r="I90" s="22">
        <v>2779900</v>
      </c>
      <c r="J90" s="22">
        <v>0</v>
      </c>
      <c r="K90" s="22">
        <v>0</v>
      </c>
      <c r="L90" s="22">
        <v>0</v>
      </c>
      <c r="M90" s="22">
        <v>1192908861</v>
      </c>
      <c r="N90" s="22">
        <v>9005717</v>
      </c>
      <c r="O90" s="22">
        <v>60707696</v>
      </c>
      <c r="P90" s="22">
        <v>17933891</v>
      </c>
      <c r="Q90" s="22">
        <v>8504152</v>
      </c>
      <c r="R90" s="22">
        <v>12562211</v>
      </c>
      <c r="S90" s="22">
        <v>13324752</v>
      </c>
      <c r="T90" s="22">
        <v>1314947280</v>
      </c>
      <c r="U90" s="22">
        <v>975722804</v>
      </c>
      <c r="V90" s="22">
        <v>0</v>
      </c>
      <c r="W90" s="22">
        <v>8122310</v>
      </c>
      <c r="X90" s="22">
        <v>4663869</v>
      </c>
      <c r="Y90" s="22">
        <v>195880</v>
      </c>
      <c r="Z90" s="22">
        <v>0</v>
      </c>
      <c r="AA90" s="22">
        <v>0</v>
      </c>
      <c r="AB90" s="22">
        <v>0</v>
      </c>
      <c r="AC90" s="22">
        <v>988704863</v>
      </c>
      <c r="AD90" s="22">
        <v>11910719</v>
      </c>
      <c r="AE90" s="22">
        <v>8370416</v>
      </c>
      <c r="AF90" s="22">
        <v>0</v>
      </c>
      <c r="AG90" s="22">
        <v>6393804</v>
      </c>
      <c r="AH90" s="22">
        <v>6946273</v>
      </c>
      <c r="AI90" s="22">
        <v>1022326075</v>
      </c>
      <c r="AJ90" s="22">
        <v>292621205</v>
      </c>
      <c r="AK90" s="22">
        <v>-361763</v>
      </c>
      <c r="AL90" s="22">
        <v>292982968</v>
      </c>
    </row>
    <row r="91" spans="1:3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17834979</v>
      </c>
      <c r="F91" s="22">
        <v>0</v>
      </c>
      <c r="G91" s="22">
        <v>17652573</v>
      </c>
      <c r="H91" s="22">
        <v>0</v>
      </c>
      <c r="I91" s="22">
        <v>1104665</v>
      </c>
      <c r="J91" s="22">
        <v>0</v>
      </c>
      <c r="K91" s="22">
        <v>0</v>
      </c>
      <c r="L91" s="22">
        <v>0</v>
      </c>
      <c r="M91" s="22">
        <v>36592217</v>
      </c>
      <c r="N91" s="22">
        <v>0</v>
      </c>
      <c r="O91" s="22">
        <v>20069469</v>
      </c>
      <c r="P91" s="22">
        <v>5259199</v>
      </c>
      <c r="Q91" s="22">
        <v>2278204</v>
      </c>
      <c r="R91" s="22">
        <v>978021</v>
      </c>
      <c r="S91" s="22">
        <v>1810893</v>
      </c>
      <c r="T91" s="22">
        <v>66988003</v>
      </c>
      <c r="U91" s="22">
        <v>12871733</v>
      </c>
      <c r="V91" s="22">
        <v>0</v>
      </c>
      <c r="W91" s="22">
        <v>5729546</v>
      </c>
      <c r="X91" s="22">
        <v>0</v>
      </c>
      <c r="Y91" s="22">
        <v>489823</v>
      </c>
      <c r="Z91" s="22">
        <v>0</v>
      </c>
      <c r="AA91" s="22">
        <v>0</v>
      </c>
      <c r="AB91" s="22">
        <v>0</v>
      </c>
      <c r="AC91" s="22">
        <v>19091102</v>
      </c>
      <c r="AD91" s="22">
        <v>8062408</v>
      </c>
      <c r="AE91" s="22">
        <v>2746770</v>
      </c>
      <c r="AF91" s="22">
        <v>0</v>
      </c>
      <c r="AG91" s="22">
        <v>159723</v>
      </c>
      <c r="AH91" s="22">
        <v>946431</v>
      </c>
      <c r="AI91" s="22">
        <v>31006434</v>
      </c>
      <c r="AJ91" s="22">
        <v>35981569</v>
      </c>
      <c r="AK91" s="22">
        <v>4853315</v>
      </c>
      <c r="AL91" s="22">
        <v>31128254</v>
      </c>
    </row>
    <row r="92" spans="1:3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66506383</v>
      </c>
      <c r="F92" s="22">
        <v>0</v>
      </c>
      <c r="G92" s="22">
        <v>36337125</v>
      </c>
      <c r="H92" s="22">
        <v>24950907</v>
      </c>
      <c r="I92" s="22">
        <v>8470942</v>
      </c>
      <c r="J92" s="22">
        <v>0</v>
      </c>
      <c r="K92" s="22">
        <v>0</v>
      </c>
      <c r="L92" s="22">
        <v>271880</v>
      </c>
      <c r="M92" s="22">
        <v>136537237</v>
      </c>
      <c r="N92" s="22">
        <v>12466443</v>
      </c>
      <c r="O92" s="22">
        <v>73607424</v>
      </c>
      <c r="P92" s="22">
        <v>78529185</v>
      </c>
      <c r="Q92" s="22">
        <v>42378825</v>
      </c>
      <c r="R92" s="22">
        <v>28340352</v>
      </c>
      <c r="S92" s="22">
        <v>10106527</v>
      </c>
      <c r="T92" s="22">
        <v>381965993</v>
      </c>
      <c r="U92" s="22">
        <v>34218784</v>
      </c>
      <c r="V92" s="22">
        <v>0</v>
      </c>
      <c r="W92" s="22">
        <v>15128313</v>
      </c>
      <c r="X92" s="22">
        <v>7703287</v>
      </c>
      <c r="Y92" s="22">
        <v>1876976</v>
      </c>
      <c r="Z92" s="22">
        <v>0</v>
      </c>
      <c r="AA92" s="22">
        <v>0</v>
      </c>
      <c r="AB92" s="22">
        <v>13594</v>
      </c>
      <c r="AC92" s="22">
        <v>58940954</v>
      </c>
      <c r="AD92" s="22">
        <v>20072430</v>
      </c>
      <c r="AE92" s="22">
        <v>35722160</v>
      </c>
      <c r="AF92" s="22">
        <v>0</v>
      </c>
      <c r="AG92" s="22">
        <v>11402832</v>
      </c>
      <c r="AH92" s="22">
        <v>4489729</v>
      </c>
      <c r="AI92" s="22">
        <v>130628105</v>
      </c>
      <c r="AJ92" s="22">
        <v>251337888</v>
      </c>
      <c r="AK92" s="22">
        <v>19641396</v>
      </c>
      <c r="AL92" s="22">
        <v>231696492</v>
      </c>
    </row>
    <row r="93" spans="1:3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44856846</v>
      </c>
      <c r="F93" s="22">
        <v>0</v>
      </c>
      <c r="G93" s="22">
        <v>12168859</v>
      </c>
      <c r="H93" s="22">
        <v>14639903</v>
      </c>
      <c r="I93" s="22">
        <v>6445069</v>
      </c>
      <c r="J93" s="22">
        <v>0</v>
      </c>
      <c r="K93" s="22">
        <v>0</v>
      </c>
      <c r="L93" s="22">
        <v>0</v>
      </c>
      <c r="M93" s="22">
        <v>78110677</v>
      </c>
      <c r="N93" s="22">
        <v>4521494</v>
      </c>
      <c r="O93" s="22">
        <v>27868843</v>
      </c>
      <c r="P93" s="22">
        <v>8418086</v>
      </c>
      <c r="Q93" s="22">
        <v>1389709</v>
      </c>
      <c r="R93" s="22">
        <v>1884675</v>
      </c>
      <c r="S93" s="22">
        <v>4238212</v>
      </c>
      <c r="T93" s="22">
        <v>126431696</v>
      </c>
      <c r="U93" s="22">
        <v>23434139</v>
      </c>
      <c r="V93" s="22">
        <v>0</v>
      </c>
      <c r="W93" s="22">
        <v>6889988</v>
      </c>
      <c r="X93" s="22">
        <v>9108135</v>
      </c>
      <c r="Y93" s="22">
        <v>5123269</v>
      </c>
      <c r="Z93" s="22">
        <v>0</v>
      </c>
      <c r="AA93" s="22">
        <v>0</v>
      </c>
      <c r="AB93" s="22">
        <v>0</v>
      </c>
      <c r="AC93" s="22">
        <v>44555531</v>
      </c>
      <c r="AD93" s="22">
        <v>6515783</v>
      </c>
      <c r="AE93" s="22">
        <v>3843905</v>
      </c>
      <c r="AF93" s="22">
        <v>0</v>
      </c>
      <c r="AG93" s="22">
        <v>1235783</v>
      </c>
      <c r="AH93" s="22">
        <v>1731682</v>
      </c>
      <c r="AI93" s="22">
        <v>57882684</v>
      </c>
      <c r="AJ93" s="22">
        <v>68549012</v>
      </c>
      <c r="AK93" s="22">
        <v>4049388</v>
      </c>
      <c r="AL93" s="22">
        <v>64499624</v>
      </c>
    </row>
    <row r="94" spans="1:3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6311257</v>
      </c>
      <c r="F94" s="22">
        <v>0</v>
      </c>
      <c r="G94" s="22">
        <v>3710080</v>
      </c>
      <c r="H94" s="22">
        <v>5031403</v>
      </c>
      <c r="I94" s="22">
        <v>362785</v>
      </c>
      <c r="J94" s="22">
        <v>0</v>
      </c>
      <c r="K94" s="22">
        <v>0</v>
      </c>
      <c r="L94" s="22">
        <v>0</v>
      </c>
      <c r="M94" s="22">
        <v>15415525</v>
      </c>
      <c r="N94" s="22">
        <v>0</v>
      </c>
      <c r="O94" s="22">
        <v>4194835</v>
      </c>
      <c r="P94" s="22">
        <v>1110167</v>
      </c>
      <c r="Q94" s="22">
        <v>231357</v>
      </c>
      <c r="R94" s="22">
        <v>114510</v>
      </c>
      <c r="S94" s="22">
        <v>205795</v>
      </c>
      <c r="T94" s="22">
        <v>21272189</v>
      </c>
      <c r="U94" s="22">
        <v>4360383</v>
      </c>
      <c r="V94" s="22">
        <v>0</v>
      </c>
      <c r="W94" s="22">
        <v>1386327</v>
      </c>
      <c r="X94" s="22">
        <v>1660910</v>
      </c>
      <c r="Y94" s="22">
        <v>187811</v>
      </c>
      <c r="Z94" s="22">
        <v>0</v>
      </c>
      <c r="AA94" s="22">
        <v>0</v>
      </c>
      <c r="AB94" s="22">
        <v>0</v>
      </c>
      <c r="AC94" s="22">
        <v>7595431</v>
      </c>
      <c r="AD94" s="22">
        <v>1412916</v>
      </c>
      <c r="AE94" s="22">
        <v>728368</v>
      </c>
      <c r="AF94" s="22">
        <v>0</v>
      </c>
      <c r="AG94" s="22">
        <v>51743</v>
      </c>
      <c r="AH94" s="22">
        <v>120045</v>
      </c>
      <c r="AI94" s="22">
        <v>9908503</v>
      </c>
      <c r="AJ94" s="22">
        <v>11363686</v>
      </c>
      <c r="AK94" s="22">
        <v>0</v>
      </c>
      <c r="AL94" s="22">
        <v>11363686</v>
      </c>
    </row>
    <row r="95" spans="1:3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6764865</v>
      </c>
      <c r="F95" s="22">
        <v>0</v>
      </c>
      <c r="G95" s="22">
        <v>6904595</v>
      </c>
      <c r="H95" s="22">
        <v>9025343</v>
      </c>
      <c r="I95" s="22">
        <v>64628</v>
      </c>
      <c r="J95" s="22">
        <v>0</v>
      </c>
      <c r="K95" s="22">
        <v>0</v>
      </c>
      <c r="L95" s="22">
        <v>0</v>
      </c>
      <c r="M95" s="22">
        <v>22759431</v>
      </c>
      <c r="N95" s="22">
        <v>26828</v>
      </c>
      <c r="O95" s="22">
        <v>5515354</v>
      </c>
      <c r="P95" s="22">
        <v>772054</v>
      </c>
      <c r="Q95" s="22">
        <v>385357</v>
      </c>
      <c r="R95" s="22">
        <v>363358</v>
      </c>
      <c r="S95" s="22">
        <v>484753</v>
      </c>
      <c r="T95" s="22">
        <v>30307135</v>
      </c>
      <c r="U95" s="22">
        <v>5874437</v>
      </c>
      <c r="V95" s="22">
        <v>0</v>
      </c>
      <c r="W95" s="22">
        <v>3698506</v>
      </c>
      <c r="X95" s="22">
        <v>840566</v>
      </c>
      <c r="Y95" s="22">
        <v>4740</v>
      </c>
      <c r="Z95" s="22">
        <v>0</v>
      </c>
      <c r="AA95" s="22">
        <v>0</v>
      </c>
      <c r="AB95" s="22">
        <v>0</v>
      </c>
      <c r="AC95" s="22">
        <v>10418249</v>
      </c>
      <c r="AD95" s="22">
        <v>2528897</v>
      </c>
      <c r="AE95" s="22">
        <v>503669</v>
      </c>
      <c r="AF95" s="22">
        <v>0</v>
      </c>
      <c r="AG95" s="22">
        <v>236183</v>
      </c>
      <c r="AH95" s="22">
        <v>350175</v>
      </c>
      <c r="AI95" s="22">
        <v>14037173</v>
      </c>
      <c r="AJ95" s="22">
        <v>16269962</v>
      </c>
      <c r="AK95" s="22">
        <v>187999</v>
      </c>
      <c r="AL95" s="22">
        <v>16081963</v>
      </c>
    </row>
    <row r="96" spans="1:3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22662774</v>
      </c>
      <c r="F96" s="22">
        <v>0</v>
      </c>
      <c r="G96" s="22">
        <v>7880441</v>
      </c>
      <c r="H96" s="22">
        <v>9979202</v>
      </c>
      <c r="I96" s="22">
        <v>0</v>
      </c>
      <c r="J96" s="22">
        <v>0</v>
      </c>
      <c r="K96" s="22">
        <v>0</v>
      </c>
      <c r="L96" s="22">
        <v>0</v>
      </c>
      <c r="M96" s="22">
        <v>40522417</v>
      </c>
      <c r="N96" s="22">
        <v>0</v>
      </c>
      <c r="O96" s="22">
        <v>7235878</v>
      </c>
      <c r="P96" s="22">
        <v>2457680</v>
      </c>
      <c r="Q96" s="22">
        <v>1898636</v>
      </c>
      <c r="R96" s="22">
        <v>1137497</v>
      </c>
      <c r="S96" s="22">
        <v>1126550</v>
      </c>
      <c r="T96" s="22">
        <v>54378658</v>
      </c>
      <c r="U96" s="22">
        <v>7641771</v>
      </c>
      <c r="V96" s="22">
        <v>0</v>
      </c>
      <c r="W96" s="22">
        <v>5518222</v>
      </c>
      <c r="X96" s="22">
        <v>866413</v>
      </c>
      <c r="Y96" s="22">
        <v>0</v>
      </c>
      <c r="Z96" s="22">
        <v>0</v>
      </c>
      <c r="AA96" s="22">
        <v>0</v>
      </c>
      <c r="AB96" s="22">
        <v>0</v>
      </c>
      <c r="AC96" s="22">
        <v>14026406</v>
      </c>
      <c r="AD96" s="22">
        <v>2095130</v>
      </c>
      <c r="AE96" s="22">
        <v>1854705</v>
      </c>
      <c r="AF96" s="22">
        <v>0</v>
      </c>
      <c r="AG96" s="22">
        <v>174236</v>
      </c>
      <c r="AH96" s="22">
        <v>638984</v>
      </c>
      <c r="AI96" s="22">
        <v>18789461</v>
      </c>
      <c r="AJ96" s="22">
        <v>35589197</v>
      </c>
      <c r="AK96" s="22">
        <v>6842065</v>
      </c>
      <c r="AL96" s="22">
        <v>28747132</v>
      </c>
    </row>
    <row r="97" spans="1:3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9866910</v>
      </c>
      <c r="F97" s="22">
        <v>0</v>
      </c>
      <c r="G97" s="22">
        <v>4363404</v>
      </c>
      <c r="H97" s="22">
        <v>8491012</v>
      </c>
      <c r="I97" s="22">
        <v>0</v>
      </c>
      <c r="J97" s="22">
        <v>0</v>
      </c>
      <c r="K97" s="22">
        <v>0</v>
      </c>
      <c r="L97" s="22">
        <v>0</v>
      </c>
      <c r="M97" s="22">
        <v>22721326</v>
      </c>
      <c r="N97" s="22">
        <v>0</v>
      </c>
      <c r="O97" s="22">
        <v>3818876</v>
      </c>
      <c r="P97" s="22">
        <v>1196092</v>
      </c>
      <c r="Q97" s="22">
        <v>422061</v>
      </c>
      <c r="R97" s="22">
        <v>0</v>
      </c>
      <c r="S97" s="22">
        <v>713348</v>
      </c>
      <c r="T97" s="22">
        <v>28871703</v>
      </c>
      <c r="U97" s="22">
        <v>3704765</v>
      </c>
      <c r="V97" s="22">
        <v>0</v>
      </c>
      <c r="W97" s="22">
        <v>3179223</v>
      </c>
      <c r="X97" s="22">
        <v>5054884</v>
      </c>
      <c r="Y97" s="22">
        <v>0</v>
      </c>
      <c r="Z97" s="22">
        <v>0</v>
      </c>
      <c r="AA97" s="22">
        <v>0</v>
      </c>
      <c r="AB97" s="22">
        <v>0</v>
      </c>
      <c r="AC97" s="22">
        <v>11938872</v>
      </c>
      <c r="AD97" s="22">
        <v>1583367</v>
      </c>
      <c r="AE97" s="22">
        <v>797805</v>
      </c>
      <c r="AF97" s="22">
        <v>0</v>
      </c>
      <c r="AG97" s="22">
        <v>0</v>
      </c>
      <c r="AH97" s="22">
        <v>455865</v>
      </c>
      <c r="AI97" s="22">
        <v>14775909</v>
      </c>
      <c r="AJ97" s="22">
        <v>14095794</v>
      </c>
      <c r="AK97" s="22">
        <v>189058</v>
      </c>
      <c r="AL97" s="22">
        <v>13906736</v>
      </c>
    </row>
    <row r="98" spans="1:3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92446478</v>
      </c>
      <c r="F98" s="22">
        <v>0</v>
      </c>
      <c r="G98" s="22">
        <v>25596278</v>
      </c>
      <c r="H98" s="22">
        <v>14797417</v>
      </c>
      <c r="I98" s="22">
        <v>7554503</v>
      </c>
      <c r="J98" s="22">
        <v>0</v>
      </c>
      <c r="K98" s="22">
        <v>0</v>
      </c>
      <c r="L98" s="22">
        <v>0</v>
      </c>
      <c r="M98" s="22">
        <v>140394676</v>
      </c>
      <c r="N98" s="22">
        <v>18485833</v>
      </c>
      <c r="O98" s="22">
        <v>76983923</v>
      </c>
      <c r="P98" s="22">
        <v>10311561</v>
      </c>
      <c r="Q98" s="22">
        <v>5780234</v>
      </c>
      <c r="R98" s="22">
        <v>8049554</v>
      </c>
      <c r="S98" s="22">
        <v>3257047</v>
      </c>
      <c r="T98" s="22">
        <v>263262828</v>
      </c>
      <c r="U98" s="22">
        <v>33022649</v>
      </c>
      <c r="V98" s="22">
        <v>0</v>
      </c>
      <c r="W98" s="22">
        <v>8159652</v>
      </c>
      <c r="X98" s="22">
        <v>7365070</v>
      </c>
      <c r="Y98" s="22">
        <v>1655685</v>
      </c>
      <c r="Z98" s="22">
        <v>0</v>
      </c>
      <c r="AA98" s="22">
        <v>0</v>
      </c>
      <c r="AB98" s="22">
        <v>0</v>
      </c>
      <c r="AC98" s="22">
        <v>50203056</v>
      </c>
      <c r="AD98" s="22">
        <v>10551281</v>
      </c>
      <c r="AE98" s="22">
        <v>8137241</v>
      </c>
      <c r="AF98" s="22">
        <v>0</v>
      </c>
      <c r="AG98" s="22">
        <v>3204805</v>
      </c>
      <c r="AH98" s="22">
        <v>2059932</v>
      </c>
      <c r="AI98" s="22">
        <v>74156315</v>
      </c>
      <c r="AJ98" s="22">
        <v>189106513</v>
      </c>
      <c r="AK98" s="22">
        <v>21181847</v>
      </c>
      <c r="AL98" s="22">
        <v>167924666</v>
      </c>
    </row>
    <row r="99" spans="1:3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9170377</v>
      </c>
      <c r="F99" s="22">
        <v>0</v>
      </c>
      <c r="G99" s="22">
        <v>6409632</v>
      </c>
      <c r="H99" s="22">
        <v>4671145</v>
      </c>
      <c r="I99" s="22">
        <v>815072</v>
      </c>
      <c r="J99" s="22">
        <v>0</v>
      </c>
      <c r="K99" s="22">
        <v>1142324</v>
      </c>
      <c r="L99" s="22">
        <v>0</v>
      </c>
      <c r="M99" s="22">
        <v>22208550</v>
      </c>
      <c r="N99" s="22">
        <v>0</v>
      </c>
      <c r="O99" s="22">
        <v>2075337</v>
      </c>
      <c r="P99" s="22">
        <v>1550142</v>
      </c>
      <c r="Q99" s="22">
        <v>175611</v>
      </c>
      <c r="R99" s="22">
        <v>991409</v>
      </c>
      <c r="S99" s="22">
        <v>498511</v>
      </c>
      <c r="T99" s="22">
        <v>27499560</v>
      </c>
      <c r="U99" s="22">
        <v>4361031</v>
      </c>
      <c r="V99" s="22">
        <v>0</v>
      </c>
      <c r="W99" s="22">
        <v>3146761</v>
      </c>
      <c r="X99" s="22">
        <v>1740789</v>
      </c>
      <c r="Y99" s="22">
        <v>215696</v>
      </c>
      <c r="Z99" s="22">
        <v>0</v>
      </c>
      <c r="AA99" s="22">
        <v>115676</v>
      </c>
      <c r="AB99" s="22">
        <v>0</v>
      </c>
      <c r="AC99" s="22">
        <v>9579953</v>
      </c>
      <c r="AD99" s="22">
        <v>774192</v>
      </c>
      <c r="AE99" s="22">
        <v>827538</v>
      </c>
      <c r="AF99" s="22">
        <v>0</v>
      </c>
      <c r="AG99" s="22">
        <v>519242</v>
      </c>
      <c r="AH99" s="22">
        <v>275874</v>
      </c>
      <c r="AI99" s="22">
        <v>11976799</v>
      </c>
      <c r="AJ99" s="22">
        <v>15522761</v>
      </c>
      <c r="AK99" s="22">
        <v>1386724</v>
      </c>
      <c r="AL99" s="22">
        <v>14136037</v>
      </c>
    </row>
    <row r="100" spans="1:3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74035620</v>
      </c>
      <c r="F100" s="22">
        <v>0</v>
      </c>
      <c r="G100" s="22">
        <v>24833134</v>
      </c>
      <c r="H100" s="22">
        <v>50311383</v>
      </c>
      <c r="I100" s="22">
        <v>9792502</v>
      </c>
      <c r="J100" s="22">
        <v>0</v>
      </c>
      <c r="K100" s="22">
        <v>0</v>
      </c>
      <c r="L100" s="22">
        <v>0</v>
      </c>
      <c r="M100" s="22">
        <v>158972639</v>
      </c>
      <c r="N100" s="22">
        <v>0</v>
      </c>
      <c r="O100" s="22">
        <v>43702855</v>
      </c>
      <c r="P100" s="22">
        <v>7806937</v>
      </c>
      <c r="Q100" s="22">
        <v>10974193</v>
      </c>
      <c r="R100" s="22">
        <v>7809614</v>
      </c>
      <c r="S100" s="22">
        <v>4185408</v>
      </c>
      <c r="T100" s="22">
        <v>233451646</v>
      </c>
      <c r="U100" s="22">
        <v>29696570</v>
      </c>
      <c r="V100" s="22">
        <v>0</v>
      </c>
      <c r="W100" s="22">
        <v>6797727</v>
      </c>
      <c r="X100" s="22">
        <v>28909677</v>
      </c>
      <c r="Y100" s="22">
        <v>1213189</v>
      </c>
      <c r="Z100" s="22">
        <v>0</v>
      </c>
      <c r="AA100" s="22">
        <v>0</v>
      </c>
      <c r="AB100" s="22">
        <v>0</v>
      </c>
      <c r="AC100" s="22">
        <v>66617163</v>
      </c>
      <c r="AD100" s="22">
        <v>16290285</v>
      </c>
      <c r="AE100" s="22">
        <v>4236805</v>
      </c>
      <c r="AF100" s="22">
        <v>0</v>
      </c>
      <c r="AG100" s="22">
        <v>4020215</v>
      </c>
      <c r="AH100" s="22">
        <v>2215746</v>
      </c>
      <c r="AI100" s="22">
        <v>93380214</v>
      </c>
      <c r="AJ100" s="22">
        <v>140071432</v>
      </c>
      <c r="AK100" s="22">
        <v>13258908</v>
      </c>
      <c r="AL100" s="22">
        <v>126812524</v>
      </c>
    </row>
    <row r="101" spans="1:3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23938152</v>
      </c>
      <c r="F101" s="22">
        <v>0</v>
      </c>
      <c r="G101" s="22">
        <v>2821276</v>
      </c>
      <c r="H101" s="22">
        <v>2073022</v>
      </c>
      <c r="I101" s="22">
        <v>0</v>
      </c>
      <c r="J101" s="22">
        <v>0</v>
      </c>
      <c r="K101" s="22">
        <v>0</v>
      </c>
      <c r="L101" s="22">
        <v>0</v>
      </c>
      <c r="M101" s="22">
        <v>28832450</v>
      </c>
      <c r="N101" s="22">
        <v>8673</v>
      </c>
      <c r="O101" s="22">
        <v>3732592</v>
      </c>
      <c r="P101" s="22">
        <v>3071040</v>
      </c>
      <c r="Q101" s="22">
        <v>758996</v>
      </c>
      <c r="R101" s="22">
        <v>0</v>
      </c>
      <c r="S101" s="22">
        <v>1135380</v>
      </c>
      <c r="T101" s="22">
        <v>37539131</v>
      </c>
      <c r="U101" s="22">
        <v>13278942</v>
      </c>
      <c r="V101" s="22">
        <v>0</v>
      </c>
      <c r="W101" s="22">
        <v>1010921</v>
      </c>
      <c r="X101" s="22">
        <v>1046162</v>
      </c>
      <c r="Y101" s="22">
        <v>0</v>
      </c>
      <c r="Z101" s="22">
        <v>0</v>
      </c>
      <c r="AA101" s="22">
        <v>0</v>
      </c>
      <c r="AB101" s="22">
        <v>0</v>
      </c>
      <c r="AC101" s="22">
        <v>15336025</v>
      </c>
      <c r="AD101" s="22">
        <v>1913831</v>
      </c>
      <c r="AE101" s="22">
        <v>1907516</v>
      </c>
      <c r="AF101" s="22">
        <v>0</v>
      </c>
      <c r="AG101" s="22">
        <v>0</v>
      </c>
      <c r="AH101" s="22">
        <v>557828</v>
      </c>
      <c r="AI101" s="22">
        <v>19715200</v>
      </c>
      <c r="AJ101" s="22">
        <v>17823931</v>
      </c>
      <c r="AK101" s="22">
        <v>2481988</v>
      </c>
      <c r="AL101" s="22">
        <v>15341943</v>
      </c>
    </row>
    <row r="102" spans="1:3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5216323</v>
      </c>
      <c r="F102" s="22">
        <v>0</v>
      </c>
      <c r="G102" s="22">
        <v>4086592</v>
      </c>
      <c r="H102" s="22">
        <v>3712860</v>
      </c>
      <c r="I102" s="22">
        <v>85629</v>
      </c>
      <c r="J102" s="22">
        <v>0</v>
      </c>
      <c r="K102" s="22">
        <v>0</v>
      </c>
      <c r="L102" s="22">
        <v>0</v>
      </c>
      <c r="M102" s="22">
        <v>13101404</v>
      </c>
      <c r="N102" s="22">
        <v>0</v>
      </c>
      <c r="O102" s="22">
        <v>1377763</v>
      </c>
      <c r="P102" s="22">
        <v>1402182</v>
      </c>
      <c r="Q102" s="22">
        <v>216476</v>
      </c>
      <c r="R102" s="22">
        <v>706420</v>
      </c>
      <c r="S102" s="22">
        <v>285850</v>
      </c>
      <c r="T102" s="22">
        <v>17090095</v>
      </c>
      <c r="U102" s="22">
        <v>3058047</v>
      </c>
      <c r="V102" s="22">
        <v>0</v>
      </c>
      <c r="W102" s="22">
        <v>2106251</v>
      </c>
      <c r="X102" s="22">
        <v>1260189</v>
      </c>
      <c r="Y102" s="22">
        <v>79439</v>
      </c>
      <c r="Z102" s="22">
        <v>0</v>
      </c>
      <c r="AA102" s="22">
        <v>0</v>
      </c>
      <c r="AB102" s="22">
        <v>0</v>
      </c>
      <c r="AC102" s="22">
        <v>6503926</v>
      </c>
      <c r="AD102" s="22">
        <v>834859</v>
      </c>
      <c r="AE102" s="22">
        <v>823529</v>
      </c>
      <c r="AF102" s="22">
        <v>0</v>
      </c>
      <c r="AG102" s="22">
        <v>402938</v>
      </c>
      <c r="AH102" s="22">
        <v>239552</v>
      </c>
      <c r="AI102" s="22">
        <v>8804804</v>
      </c>
      <c r="AJ102" s="22">
        <v>8285291</v>
      </c>
      <c r="AK102" s="22">
        <v>416094</v>
      </c>
      <c r="AL102" s="22">
        <v>7869197</v>
      </c>
    </row>
    <row r="103" spans="1:3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10335795</v>
      </c>
      <c r="F103" s="22">
        <v>0</v>
      </c>
      <c r="G103" s="22">
        <v>711987</v>
      </c>
      <c r="H103" s="22">
        <v>3136831</v>
      </c>
      <c r="I103" s="22">
        <v>167629</v>
      </c>
      <c r="J103" s="22">
        <v>0</v>
      </c>
      <c r="K103" s="22">
        <v>0</v>
      </c>
      <c r="L103" s="22">
        <v>0</v>
      </c>
      <c r="M103" s="22">
        <v>14352242</v>
      </c>
      <c r="N103" s="22">
        <v>0</v>
      </c>
      <c r="O103" s="22">
        <v>4678139</v>
      </c>
      <c r="P103" s="22">
        <v>1402750</v>
      </c>
      <c r="Q103" s="22">
        <v>1478174</v>
      </c>
      <c r="R103" s="22">
        <v>1023702</v>
      </c>
      <c r="S103" s="22">
        <v>269845</v>
      </c>
      <c r="T103" s="22">
        <v>23204852</v>
      </c>
      <c r="U103" s="22">
        <v>5664795</v>
      </c>
      <c r="V103" s="22">
        <v>0</v>
      </c>
      <c r="W103" s="22">
        <v>226001</v>
      </c>
      <c r="X103" s="22">
        <v>2471045</v>
      </c>
      <c r="Y103" s="22">
        <v>84932</v>
      </c>
      <c r="Z103" s="22">
        <v>0</v>
      </c>
      <c r="AA103" s="22">
        <v>0</v>
      </c>
      <c r="AB103" s="22">
        <v>0</v>
      </c>
      <c r="AC103" s="22">
        <v>8446773</v>
      </c>
      <c r="AD103" s="22">
        <v>1698116</v>
      </c>
      <c r="AE103" s="22">
        <v>620138</v>
      </c>
      <c r="AF103" s="22">
        <v>0</v>
      </c>
      <c r="AG103" s="22">
        <v>394784</v>
      </c>
      <c r="AH103" s="22">
        <v>261239</v>
      </c>
      <c r="AI103" s="22">
        <v>11421050</v>
      </c>
      <c r="AJ103" s="22">
        <v>11783802</v>
      </c>
      <c r="AK103" s="22">
        <v>1249578</v>
      </c>
      <c r="AL103" s="22">
        <v>10534224</v>
      </c>
    </row>
    <row r="104" spans="1:3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10303216</v>
      </c>
      <c r="F104" s="22">
        <v>0</v>
      </c>
      <c r="G104" s="22">
        <v>9325470</v>
      </c>
      <c r="H104" s="22">
        <v>3478084</v>
      </c>
      <c r="I104" s="22">
        <v>11139184</v>
      </c>
      <c r="J104" s="22">
        <v>0</v>
      </c>
      <c r="K104" s="22">
        <v>0</v>
      </c>
      <c r="L104" s="22">
        <v>0</v>
      </c>
      <c r="M104" s="22">
        <v>34245954</v>
      </c>
      <c r="N104" s="22">
        <v>151013</v>
      </c>
      <c r="O104" s="22">
        <v>6751719</v>
      </c>
      <c r="P104" s="22">
        <v>5331355</v>
      </c>
      <c r="Q104" s="22">
        <v>1757667</v>
      </c>
      <c r="R104" s="22">
        <v>2646964</v>
      </c>
      <c r="S104" s="22">
        <v>3545783</v>
      </c>
      <c r="T104" s="22">
        <v>54430455</v>
      </c>
      <c r="U104" s="22">
        <v>2902364</v>
      </c>
      <c r="V104" s="22">
        <v>0</v>
      </c>
      <c r="W104" s="22">
        <v>1999613</v>
      </c>
      <c r="X104" s="22">
        <v>653999</v>
      </c>
      <c r="Y104" s="22">
        <v>1545432</v>
      </c>
      <c r="Z104" s="22">
        <v>0</v>
      </c>
      <c r="AA104" s="22">
        <v>0</v>
      </c>
      <c r="AB104" s="22">
        <v>0</v>
      </c>
      <c r="AC104" s="22">
        <v>7101408</v>
      </c>
      <c r="AD104" s="22">
        <v>2552983</v>
      </c>
      <c r="AE104" s="22">
        <v>2575661</v>
      </c>
      <c r="AF104" s="22">
        <v>0</v>
      </c>
      <c r="AG104" s="22">
        <v>521366</v>
      </c>
      <c r="AH104" s="22">
        <v>1414632</v>
      </c>
      <c r="AI104" s="22">
        <v>14166050</v>
      </c>
      <c r="AJ104" s="22">
        <v>40264405</v>
      </c>
      <c r="AK104" s="22">
        <v>422474</v>
      </c>
      <c r="AL104" s="22">
        <v>39841931</v>
      </c>
    </row>
    <row r="105" spans="1:3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14944685</v>
      </c>
      <c r="F105" s="22">
        <v>0</v>
      </c>
      <c r="G105" s="22">
        <v>4817083</v>
      </c>
      <c r="H105" s="22">
        <v>4823984</v>
      </c>
      <c r="I105" s="22">
        <v>1610556</v>
      </c>
      <c r="J105" s="22">
        <v>0</v>
      </c>
      <c r="K105" s="22">
        <v>0</v>
      </c>
      <c r="L105" s="22">
        <v>0</v>
      </c>
      <c r="M105" s="22">
        <v>26196308</v>
      </c>
      <c r="N105" s="22">
        <v>65040</v>
      </c>
      <c r="O105" s="22">
        <v>14708287</v>
      </c>
      <c r="P105" s="22">
        <v>3821615</v>
      </c>
      <c r="Q105" s="22">
        <v>1292123</v>
      </c>
      <c r="R105" s="22">
        <v>211360</v>
      </c>
      <c r="S105" s="22">
        <v>617802</v>
      </c>
      <c r="T105" s="22">
        <v>46912535</v>
      </c>
      <c r="U105" s="22">
        <v>5845458</v>
      </c>
      <c r="V105" s="22">
        <v>0</v>
      </c>
      <c r="W105" s="22">
        <v>1842956</v>
      </c>
      <c r="X105" s="22">
        <v>2783839</v>
      </c>
      <c r="Y105" s="22">
        <v>1310271</v>
      </c>
      <c r="Z105" s="22">
        <v>0</v>
      </c>
      <c r="AA105" s="22">
        <v>0</v>
      </c>
      <c r="AB105" s="22">
        <v>0</v>
      </c>
      <c r="AC105" s="22">
        <v>11782524</v>
      </c>
      <c r="AD105" s="22">
        <v>5487649</v>
      </c>
      <c r="AE105" s="22">
        <v>1789882</v>
      </c>
      <c r="AF105" s="22">
        <v>0</v>
      </c>
      <c r="AG105" s="22">
        <v>104602</v>
      </c>
      <c r="AH105" s="22">
        <v>449096</v>
      </c>
      <c r="AI105" s="22">
        <v>19613753</v>
      </c>
      <c r="AJ105" s="22">
        <v>27298782</v>
      </c>
      <c r="AK105" s="22">
        <v>4018269</v>
      </c>
      <c r="AL105" s="22">
        <v>23280513</v>
      </c>
    </row>
    <row r="106" spans="1:3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103942726</v>
      </c>
      <c r="F106" s="22">
        <v>0</v>
      </c>
      <c r="G106" s="22">
        <v>63065218</v>
      </c>
      <c r="H106" s="22">
        <v>72935933</v>
      </c>
      <c r="I106" s="22">
        <v>57150322</v>
      </c>
      <c r="J106" s="22">
        <v>10005</v>
      </c>
      <c r="K106" s="22">
        <v>0</v>
      </c>
      <c r="L106" s="22">
        <v>0</v>
      </c>
      <c r="M106" s="22">
        <v>297104204</v>
      </c>
      <c r="N106" s="22">
        <v>35660761</v>
      </c>
      <c r="O106" s="22">
        <v>101248346</v>
      </c>
      <c r="P106" s="22">
        <v>20189524</v>
      </c>
      <c r="Q106" s="22">
        <v>54436319</v>
      </c>
      <c r="R106" s="22">
        <v>24391932</v>
      </c>
      <c r="S106" s="22">
        <v>7933343</v>
      </c>
      <c r="T106" s="22">
        <v>540964429</v>
      </c>
      <c r="U106" s="22">
        <v>46920543</v>
      </c>
      <c r="V106" s="22">
        <v>0</v>
      </c>
      <c r="W106" s="22">
        <v>12818827</v>
      </c>
      <c r="X106" s="22">
        <v>21816711</v>
      </c>
      <c r="Y106" s="22">
        <v>9808935</v>
      </c>
      <c r="Z106" s="22">
        <v>4503</v>
      </c>
      <c r="AA106" s="22">
        <v>0</v>
      </c>
      <c r="AB106" s="22">
        <v>0</v>
      </c>
      <c r="AC106" s="22">
        <v>91369519</v>
      </c>
      <c r="AD106" s="22">
        <v>27778194</v>
      </c>
      <c r="AE106" s="22">
        <v>10882966</v>
      </c>
      <c r="AF106" s="22">
        <v>0</v>
      </c>
      <c r="AG106" s="22">
        <v>14348099</v>
      </c>
      <c r="AH106" s="22">
        <v>3321435</v>
      </c>
      <c r="AI106" s="22">
        <v>147700213</v>
      </c>
      <c r="AJ106" s="22">
        <v>393264216</v>
      </c>
      <c r="AK106" s="22">
        <v>42249634</v>
      </c>
      <c r="AL106" s="22">
        <v>351014582</v>
      </c>
    </row>
    <row r="107" spans="1:3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20746974</v>
      </c>
      <c r="F107" s="22">
        <v>0</v>
      </c>
      <c r="G107" s="22">
        <v>23746196</v>
      </c>
      <c r="H107" s="22">
        <v>21179916</v>
      </c>
      <c r="I107" s="22">
        <v>3148268</v>
      </c>
      <c r="J107" s="22">
        <v>0</v>
      </c>
      <c r="K107" s="22">
        <v>7422773</v>
      </c>
      <c r="L107" s="22">
        <v>0</v>
      </c>
      <c r="M107" s="22">
        <v>76244127</v>
      </c>
      <c r="N107" s="22">
        <v>490272</v>
      </c>
      <c r="O107" s="22">
        <v>10591921</v>
      </c>
      <c r="P107" s="22">
        <v>10074267</v>
      </c>
      <c r="Q107" s="22">
        <v>2054568</v>
      </c>
      <c r="R107" s="22">
        <v>3309598</v>
      </c>
      <c r="S107" s="22">
        <v>1616055</v>
      </c>
      <c r="T107" s="22">
        <v>104380808</v>
      </c>
      <c r="U107" s="22">
        <v>14655721</v>
      </c>
      <c r="V107" s="22">
        <v>0</v>
      </c>
      <c r="W107" s="22">
        <v>13360408</v>
      </c>
      <c r="X107" s="22">
        <v>8799431</v>
      </c>
      <c r="Y107" s="22">
        <v>1567767</v>
      </c>
      <c r="Z107" s="22">
        <v>0</v>
      </c>
      <c r="AA107" s="22">
        <v>3268330</v>
      </c>
      <c r="AB107" s="22">
        <v>0</v>
      </c>
      <c r="AC107" s="22">
        <v>41651657</v>
      </c>
      <c r="AD107" s="22">
        <v>4713541</v>
      </c>
      <c r="AE107" s="22">
        <v>3449871</v>
      </c>
      <c r="AF107" s="22">
        <v>0</v>
      </c>
      <c r="AG107" s="22">
        <v>1910014</v>
      </c>
      <c r="AH107" s="22">
        <v>1149725</v>
      </c>
      <c r="AI107" s="22">
        <v>52874808</v>
      </c>
      <c r="AJ107" s="22">
        <v>51506000</v>
      </c>
      <c r="AK107" s="22">
        <v>2447248</v>
      </c>
      <c r="AL107" s="22">
        <v>49058752</v>
      </c>
    </row>
    <row r="108" spans="1:3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33044656</v>
      </c>
      <c r="F108" s="22">
        <v>0</v>
      </c>
      <c r="G108" s="22">
        <v>8551220</v>
      </c>
      <c r="H108" s="22">
        <v>10547911</v>
      </c>
      <c r="I108" s="22">
        <v>5255391</v>
      </c>
      <c r="J108" s="22">
        <v>0</v>
      </c>
      <c r="K108" s="22">
        <v>0</v>
      </c>
      <c r="L108" s="22">
        <v>0</v>
      </c>
      <c r="M108" s="22">
        <v>57399178</v>
      </c>
      <c r="N108" s="22">
        <v>4131731</v>
      </c>
      <c r="O108" s="22">
        <v>11666261</v>
      </c>
      <c r="P108" s="22">
        <v>2906852</v>
      </c>
      <c r="Q108" s="22">
        <v>4193930</v>
      </c>
      <c r="R108" s="22">
        <v>4054986</v>
      </c>
      <c r="S108" s="22">
        <v>2201212</v>
      </c>
      <c r="T108" s="22">
        <v>86554150</v>
      </c>
      <c r="U108" s="22">
        <v>15752315</v>
      </c>
      <c r="V108" s="22">
        <v>0</v>
      </c>
      <c r="W108" s="22">
        <v>2322133</v>
      </c>
      <c r="X108" s="22">
        <v>4521767</v>
      </c>
      <c r="Y108" s="22">
        <v>874146</v>
      </c>
      <c r="Z108" s="22">
        <v>0</v>
      </c>
      <c r="AA108" s="22">
        <v>0</v>
      </c>
      <c r="AB108" s="22">
        <v>0</v>
      </c>
      <c r="AC108" s="22">
        <v>23470361</v>
      </c>
      <c r="AD108" s="22">
        <v>3261210</v>
      </c>
      <c r="AE108" s="22">
        <v>1717469</v>
      </c>
      <c r="AF108" s="22">
        <v>0</v>
      </c>
      <c r="AG108" s="22">
        <v>1559380</v>
      </c>
      <c r="AH108" s="22">
        <v>862265</v>
      </c>
      <c r="AI108" s="22">
        <v>30870685</v>
      </c>
      <c r="AJ108" s="22">
        <v>55683465</v>
      </c>
      <c r="AK108" s="22">
        <v>3741791</v>
      </c>
      <c r="AL108" s="22">
        <v>51941674</v>
      </c>
    </row>
    <row r="109" spans="1:3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3978744</v>
      </c>
      <c r="F109" s="22">
        <v>0</v>
      </c>
      <c r="G109" s="22">
        <v>6210365</v>
      </c>
      <c r="H109" s="22">
        <v>1309408</v>
      </c>
      <c r="I109" s="22">
        <v>0</v>
      </c>
      <c r="J109" s="22">
        <v>0</v>
      </c>
      <c r="K109" s="22">
        <v>0</v>
      </c>
      <c r="L109" s="22">
        <v>689004</v>
      </c>
      <c r="M109" s="22">
        <v>12187521</v>
      </c>
      <c r="N109" s="22">
        <v>0</v>
      </c>
      <c r="O109" s="22">
        <v>7678129</v>
      </c>
      <c r="P109" s="22">
        <v>1662373</v>
      </c>
      <c r="Q109" s="22">
        <v>826310</v>
      </c>
      <c r="R109" s="22">
        <v>599112</v>
      </c>
      <c r="S109" s="22">
        <v>751408</v>
      </c>
      <c r="T109" s="22">
        <v>23704853</v>
      </c>
      <c r="U109" s="22">
        <v>3159350</v>
      </c>
      <c r="V109" s="22">
        <v>0</v>
      </c>
      <c r="W109" s="22">
        <v>1421300</v>
      </c>
      <c r="X109" s="22">
        <v>1002171</v>
      </c>
      <c r="Y109" s="22">
        <v>0</v>
      </c>
      <c r="Z109" s="22">
        <v>0</v>
      </c>
      <c r="AA109" s="22">
        <v>0</v>
      </c>
      <c r="AB109" s="22">
        <v>486756</v>
      </c>
      <c r="AC109" s="22">
        <v>6069577</v>
      </c>
      <c r="AD109" s="22">
        <v>3764183</v>
      </c>
      <c r="AE109" s="22">
        <v>1221561</v>
      </c>
      <c r="AF109" s="22">
        <v>0</v>
      </c>
      <c r="AG109" s="22">
        <v>333713</v>
      </c>
      <c r="AH109" s="22">
        <v>578990</v>
      </c>
      <c r="AI109" s="22">
        <v>11968024</v>
      </c>
      <c r="AJ109" s="22">
        <v>11736829</v>
      </c>
      <c r="AK109" s="22">
        <v>1031605</v>
      </c>
      <c r="AL109" s="22">
        <v>10705224</v>
      </c>
    </row>
    <row r="110" spans="1:3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25617199</v>
      </c>
      <c r="F110" s="22">
        <v>0</v>
      </c>
      <c r="G110" s="22">
        <v>25431330</v>
      </c>
      <c r="H110" s="22">
        <v>16917712</v>
      </c>
      <c r="I110" s="22">
        <v>9091946</v>
      </c>
      <c r="J110" s="22">
        <v>0</v>
      </c>
      <c r="K110" s="22">
        <v>0</v>
      </c>
      <c r="L110" s="22">
        <v>0</v>
      </c>
      <c r="M110" s="22">
        <v>77058187</v>
      </c>
      <c r="N110" s="22">
        <v>205309</v>
      </c>
      <c r="O110" s="22">
        <v>17128634</v>
      </c>
      <c r="P110" s="22">
        <v>2203821</v>
      </c>
      <c r="Q110" s="22">
        <v>1506873</v>
      </c>
      <c r="R110" s="22">
        <v>2444928</v>
      </c>
      <c r="S110" s="22">
        <v>1710902</v>
      </c>
      <c r="T110" s="22">
        <v>102258654</v>
      </c>
      <c r="U110" s="22">
        <v>23603925</v>
      </c>
      <c r="V110" s="22">
        <v>0</v>
      </c>
      <c r="W110" s="22">
        <v>19991851</v>
      </c>
      <c r="X110" s="22">
        <v>10844743</v>
      </c>
      <c r="Y110" s="22">
        <v>3162062</v>
      </c>
      <c r="Z110" s="22">
        <v>0</v>
      </c>
      <c r="AA110" s="22">
        <v>0</v>
      </c>
      <c r="AB110" s="22">
        <v>0</v>
      </c>
      <c r="AC110" s="22">
        <v>57602581</v>
      </c>
      <c r="AD110" s="22">
        <v>7170782</v>
      </c>
      <c r="AE110" s="22">
        <v>1669402</v>
      </c>
      <c r="AF110" s="22">
        <v>0</v>
      </c>
      <c r="AG110" s="22">
        <v>1173709</v>
      </c>
      <c r="AH110" s="22">
        <v>1375110</v>
      </c>
      <c r="AI110" s="22">
        <v>68991584</v>
      </c>
      <c r="AJ110" s="22">
        <v>33267070</v>
      </c>
      <c r="AK110" s="22">
        <v>5368991</v>
      </c>
      <c r="AL110" s="22">
        <v>27898079</v>
      </c>
    </row>
    <row r="111" spans="1:3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32723946</v>
      </c>
      <c r="F111" s="22">
        <v>0</v>
      </c>
      <c r="G111" s="22">
        <v>26278478</v>
      </c>
      <c r="H111" s="22">
        <v>46872851</v>
      </c>
      <c r="I111" s="22">
        <v>26978345</v>
      </c>
      <c r="J111" s="22">
        <v>227452</v>
      </c>
      <c r="K111" s="22">
        <v>0</v>
      </c>
      <c r="L111" s="22">
        <v>0</v>
      </c>
      <c r="M111" s="22">
        <v>133081072</v>
      </c>
      <c r="N111" s="22">
        <v>6787997</v>
      </c>
      <c r="O111" s="22">
        <v>22787565</v>
      </c>
      <c r="P111" s="22">
        <v>4347380</v>
      </c>
      <c r="Q111" s="22">
        <v>16442284</v>
      </c>
      <c r="R111" s="22">
        <v>5545464</v>
      </c>
      <c r="S111" s="22">
        <v>4635683</v>
      </c>
      <c r="T111" s="22">
        <v>193627445</v>
      </c>
      <c r="U111" s="22">
        <v>16234487</v>
      </c>
      <c r="V111" s="22">
        <v>0</v>
      </c>
      <c r="W111" s="22">
        <v>9522452</v>
      </c>
      <c r="X111" s="22">
        <v>13763197</v>
      </c>
      <c r="Y111" s="22">
        <v>6140686</v>
      </c>
      <c r="Z111" s="22">
        <v>211358</v>
      </c>
      <c r="AA111" s="22">
        <v>0</v>
      </c>
      <c r="AB111" s="22">
        <v>0</v>
      </c>
      <c r="AC111" s="22">
        <v>45872180</v>
      </c>
      <c r="AD111" s="22">
        <v>7345885</v>
      </c>
      <c r="AE111" s="22">
        <v>2296162</v>
      </c>
      <c r="AF111" s="22">
        <v>0</v>
      </c>
      <c r="AG111" s="22">
        <v>1798899</v>
      </c>
      <c r="AH111" s="22">
        <v>2220112</v>
      </c>
      <c r="AI111" s="22">
        <v>59533238</v>
      </c>
      <c r="AJ111" s="22">
        <v>134094207</v>
      </c>
      <c r="AK111" s="22">
        <v>16475015</v>
      </c>
      <c r="AL111" s="22">
        <v>117619192</v>
      </c>
    </row>
    <row r="112" spans="1:3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14192748</v>
      </c>
      <c r="F112" s="22">
        <v>0</v>
      </c>
      <c r="G112" s="22">
        <v>4322592</v>
      </c>
      <c r="H112" s="22">
        <v>7828900</v>
      </c>
      <c r="I112" s="22">
        <v>2461058</v>
      </c>
      <c r="J112" s="22">
        <v>0</v>
      </c>
      <c r="K112" s="22">
        <v>0</v>
      </c>
      <c r="L112" s="22">
        <v>0</v>
      </c>
      <c r="M112" s="22">
        <v>28805298</v>
      </c>
      <c r="N112" s="22">
        <v>7513689</v>
      </c>
      <c r="O112" s="22">
        <v>4326072</v>
      </c>
      <c r="P112" s="22">
        <v>2157271</v>
      </c>
      <c r="Q112" s="22">
        <v>1590990</v>
      </c>
      <c r="R112" s="22">
        <v>737271</v>
      </c>
      <c r="S112" s="22">
        <v>2869542</v>
      </c>
      <c r="T112" s="22">
        <v>48000133</v>
      </c>
      <c r="U112" s="22">
        <v>6505140</v>
      </c>
      <c r="V112" s="22">
        <v>0</v>
      </c>
      <c r="W112" s="22">
        <v>1171521</v>
      </c>
      <c r="X112" s="22">
        <v>1560929</v>
      </c>
      <c r="Y112" s="22">
        <v>408266</v>
      </c>
      <c r="Z112" s="22">
        <v>0</v>
      </c>
      <c r="AA112" s="22">
        <v>0</v>
      </c>
      <c r="AB112" s="22">
        <v>0</v>
      </c>
      <c r="AC112" s="22">
        <v>9645856</v>
      </c>
      <c r="AD112" s="22">
        <v>3263814</v>
      </c>
      <c r="AE112" s="22">
        <v>1196070</v>
      </c>
      <c r="AF112" s="22">
        <v>0</v>
      </c>
      <c r="AG112" s="22">
        <v>112165</v>
      </c>
      <c r="AH112" s="22">
        <v>1359389</v>
      </c>
      <c r="AI112" s="22">
        <v>15577294</v>
      </c>
      <c r="AJ112" s="22">
        <v>32422839</v>
      </c>
      <c r="AK112" s="22">
        <v>2612426</v>
      </c>
      <c r="AL112" s="22">
        <v>29810413</v>
      </c>
    </row>
    <row r="113" spans="1:3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116553798</v>
      </c>
      <c r="F113" s="22">
        <v>0</v>
      </c>
      <c r="G113" s="22">
        <v>107192629</v>
      </c>
      <c r="H113" s="22">
        <v>75396118</v>
      </c>
      <c r="I113" s="22">
        <v>59772634</v>
      </c>
      <c r="J113" s="22">
        <v>0</v>
      </c>
      <c r="K113" s="22">
        <v>0</v>
      </c>
      <c r="L113" s="22">
        <v>0</v>
      </c>
      <c r="M113" s="22">
        <v>358915179</v>
      </c>
      <c r="N113" s="22">
        <v>119868435</v>
      </c>
      <c r="O113" s="22">
        <v>97922239</v>
      </c>
      <c r="P113" s="22">
        <v>11860548</v>
      </c>
      <c r="Q113" s="22">
        <v>68115543</v>
      </c>
      <c r="R113" s="22">
        <v>23485815</v>
      </c>
      <c r="S113" s="22">
        <v>9665711</v>
      </c>
      <c r="T113" s="22">
        <v>689833470</v>
      </c>
      <c r="U113" s="22">
        <v>38638160</v>
      </c>
      <c r="V113" s="22">
        <v>0</v>
      </c>
      <c r="W113" s="22">
        <v>30454704</v>
      </c>
      <c r="X113" s="22">
        <v>19532608</v>
      </c>
      <c r="Y113" s="22">
        <v>10248581</v>
      </c>
      <c r="Z113" s="22">
        <v>0</v>
      </c>
      <c r="AA113" s="22">
        <v>0</v>
      </c>
      <c r="AB113" s="22">
        <v>0</v>
      </c>
      <c r="AC113" s="22">
        <v>98874053</v>
      </c>
      <c r="AD113" s="22">
        <v>31572631</v>
      </c>
      <c r="AE113" s="22">
        <v>7165323</v>
      </c>
      <c r="AF113" s="22">
        <v>0</v>
      </c>
      <c r="AG113" s="22">
        <v>10286193</v>
      </c>
      <c r="AH113" s="22">
        <v>5398125</v>
      </c>
      <c r="AI113" s="22">
        <v>153296325</v>
      </c>
      <c r="AJ113" s="22">
        <v>536537145</v>
      </c>
      <c r="AK113" s="22">
        <v>44709122</v>
      </c>
      <c r="AL113" s="22">
        <v>491828023</v>
      </c>
    </row>
    <row r="114" spans="1:3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12058051</v>
      </c>
      <c r="F114" s="22">
        <v>0</v>
      </c>
      <c r="G114" s="22">
        <v>4779750</v>
      </c>
      <c r="H114" s="22">
        <v>1448065</v>
      </c>
      <c r="I114" s="22">
        <v>0</v>
      </c>
      <c r="J114" s="22">
        <v>0</v>
      </c>
      <c r="K114" s="22">
        <v>0</v>
      </c>
      <c r="L114" s="22">
        <v>0</v>
      </c>
      <c r="M114" s="22">
        <v>18285866</v>
      </c>
      <c r="N114" s="22">
        <v>124211</v>
      </c>
      <c r="O114" s="22">
        <v>3013243</v>
      </c>
      <c r="P114" s="22">
        <v>1906735</v>
      </c>
      <c r="Q114" s="22">
        <v>423103</v>
      </c>
      <c r="R114" s="22">
        <v>288932</v>
      </c>
      <c r="S114" s="22">
        <v>491352</v>
      </c>
      <c r="T114" s="22">
        <v>24533442</v>
      </c>
      <c r="U114" s="22">
        <v>10020696</v>
      </c>
      <c r="V114" s="22">
        <v>0</v>
      </c>
      <c r="W114" s="22">
        <v>1629379</v>
      </c>
      <c r="X114" s="22">
        <v>582003</v>
      </c>
      <c r="Y114" s="22">
        <v>0</v>
      </c>
      <c r="Z114" s="22">
        <v>0</v>
      </c>
      <c r="AA114" s="22">
        <v>0</v>
      </c>
      <c r="AB114" s="22">
        <v>0</v>
      </c>
      <c r="AC114" s="22">
        <v>12232078</v>
      </c>
      <c r="AD114" s="22">
        <v>1532376</v>
      </c>
      <c r="AE114" s="22">
        <v>911288</v>
      </c>
      <c r="AF114" s="22">
        <v>0</v>
      </c>
      <c r="AG114" s="22">
        <v>214222</v>
      </c>
      <c r="AH114" s="22">
        <v>416916</v>
      </c>
      <c r="AI114" s="22">
        <v>15306880</v>
      </c>
      <c r="AJ114" s="22">
        <v>9226562</v>
      </c>
      <c r="AK114" s="22">
        <v>0</v>
      </c>
      <c r="AL114" s="22">
        <v>9226562</v>
      </c>
    </row>
    <row r="115" spans="1:3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19842068</v>
      </c>
      <c r="F115" s="22">
        <v>0</v>
      </c>
      <c r="G115" s="22">
        <v>12695945</v>
      </c>
      <c r="H115" s="22">
        <v>16304653</v>
      </c>
      <c r="I115" s="22">
        <v>5561551</v>
      </c>
      <c r="J115" s="22">
        <v>0</v>
      </c>
      <c r="K115" s="22">
        <v>0</v>
      </c>
      <c r="L115" s="22">
        <v>0</v>
      </c>
      <c r="M115" s="22">
        <v>54404217</v>
      </c>
      <c r="N115" s="22">
        <v>217426</v>
      </c>
      <c r="O115" s="22">
        <v>8211555</v>
      </c>
      <c r="P115" s="22">
        <v>6545225</v>
      </c>
      <c r="Q115" s="22">
        <v>3035592</v>
      </c>
      <c r="R115" s="22">
        <v>4774314</v>
      </c>
      <c r="S115" s="22">
        <v>1649909</v>
      </c>
      <c r="T115" s="22">
        <v>78838238</v>
      </c>
      <c r="U115" s="22">
        <v>8457771</v>
      </c>
      <c r="V115" s="22">
        <v>488654</v>
      </c>
      <c r="W115" s="22">
        <v>2725931</v>
      </c>
      <c r="X115" s="22">
        <v>4495993</v>
      </c>
      <c r="Y115" s="22">
        <v>660550</v>
      </c>
      <c r="Z115" s="22">
        <v>0</v>
      </c>
      <c r="AA115" s="22">
        <v>5849</v>
      </c>
      <c r="AB115" s="22">
        <v>0</v>
      </c>
      <c r="AC115" s="22">
        <v>16834748</v>
      </c>
      <c r="AD115" s="22">
        <v>2359055</v>
      </c>
      <c r="AE115" s="22">
        <v>3359000</v>
      </c>
      <c r="AF115" s="22">
        <v>0</v>
      </c>
      <c r="AG115" s="22">
        <v>1655664</v>
      </c>
      <c r="AH115" s="22">
        <v>1084353</v>
      </c>
      <c r="AI115" s="22">
        <v>25292820</v>
      </c>
      <c r="AJ115" s="22">
        <v>53545418</v>
      </c>
      <c r="AK115" s="22">
        <v>7516370</v>
      </c>
      <c r="AL115" s="22">
        <v>46029048</v>
      </c>
    </row>
    <row r="116" spans="1:3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3281979</v>
      </c>
      <c r="F116" s="22">
        <v>0</v>
      </c>
      <c r="G116" s="22">
        <v>6522684</v>
      </c>
      <c r="H116" s="22">
        <v>6362051</v>
      </c>
      <c r="I116" s="22">
        <v>427895</v>
      </c>
      <c r="J116" s="22">
        <v>0</v>
      </c>
      <c r="K116" s="22">
        <v>0</v>
      </c>
      <c r="L116" s="22">
        <v>1083526</v>
      </c>
      <c r="M116" s="22">
        <v>17678135</v>
      </c>
      <c r="N116" s="22">
        <v>0</v>
      </c>
      <c r="O116" s="22">
        <v>4069897</v>
      </c>
      <c r="P116" s="22">
        <v>812621</v>
      </c>
      <c r="Q116" s="22">
        <v>434568</v>
      </c>
      <c r="R116" s="22">
        <v>557804</v>
      </c>
      <c r="S116" s="22">
        <v>123463</v>
      </c>
      <c r="T116" s="22">
        <v>23676488</v>
      </c>
      <c r="U116" s="22">
        <v>1967056</v>
      </c>
      <c r="V116" s="22">
        <v>0</v>
      </c>
      <c r="W116" s="22">
        <v>2342770</v>
      </c>
      <c r="X116" s="22">
        <v>1235916</v>
      </c>
      <c r="Y116" s="22">
        <v>93412</v>
      </c>
      <c r="Z116" s="22">
        <v>0</v>
      </c>
      <c r="AA116" s="22">
        <v>0</v>
      </c>
      <c r="AB116" s="22">
        <v>688497</v>
      </c>
      <c r="AC116" s="22">
        <v>6327651</v>
      </c>
      <c r="AD116" s="22">
        <v>2041906</v>
      </c>
      <c r="AE116" s="22">
        <v>522409</v>
      </c>
      <c r="AF116" s="22">
        <v>0</v>
      </c>
      <c r="AG116" s="22">
        <v>482222</v>
      </c>
      <c r="AH116" s="22">
        <v>118155</v>
      </c>
      <c r="AI116" s="22">
        <v>9492343</v>
      </c>
      <c r="AJ116" s="22">
        <v>14184145</v>
      </c>
      <c r="AK116" s="22">
        <v>1847185</v>
      </c>
      <c r="AL116" s="22">
        <v>12336960</v>
      </c>
    </row>
    <row r="117" spans="1:3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39939183</v>
      </c>
      <c r="F117" s="22">
        <v>0</v>
      </c>
      <c r="G117" s="22">
        <v>12887744</v>
      </c>
      <c r="H117" s="22">
        <v>36854342</v>
      </c>
      <c r="I117" s="22">
        <v>2272702</v>
      </c>
      <c r="J117" s="22">
        <v>0</v>
      </c>
      <c r="K117" s="22">
        <v>0</v>
      </c>
      <c r="L117" s="22">
        <v>4077222</v>
      </c>
      <c r="M117" s="22">
        <v>96031193</v>
      </c>
      <c r="N117" s="22">
        <v>6623659</v>
      </c>
      <c r="O117" s="22">
        <v>16154448</v>
      </c>
      <c r="P117" s="22">
        <v>7286119</v>
      </c>
      <c r="Q117" s="22">
        <v>11479561</v>
      </c>
      <c r="R117" s="22">
        <v>10538189</v>
      </c>
      <c r="S117" s="22">
        <v>2107116</v>
      </c>
      <c r="T117" s="22">
        <v>150220285</v>
      </c>
      <c r="U117" s="22">
        <v>26615240</v>
      </c>
      <c r="V117" s="22">
        <v>0</v>
      </c>
      <c r="W117" s="22">
        <v>5202807</v>
      </c>
      <c r="X117" s="22">
        <v>4234921</v>
      </c>
      <c r="Y117" s="22">
        <v>224769</v>
      </c>
      <c r="Z117" s="22">
        <v>0</v>
      </c>
      <c r="AA117" s="22">
        <v>0</v>
      </c>
      <c r="AB117" s="22">
        <v>1745746</v>
      </c>
      <c r="AC117" s="22">
        <v>38023483</v>
      </c>
      <c r="AD117" s="22">
        <v>5596857</v>
      </c>
      <c r="AE117" s="22">
        <v>4891257</v>
      </c>
      <c r="AF117" s="22">
        <v>0</v>
      </c>
      <c r="AG117" s="22">
        <v>3702635</v>
      </c>
      <c r="AH117" s="22">
        <v>1905387</v>
      </c>
      <c r="AI117" s="22">
        <v>54119619</v>
      </c>
      <c r="AJ117" s="22">
        <v>96100666</v>
      </c>
      <c r="AK117" s="22">
        <v>18960817</v>
      </c>
      <c r="AL117" s="22">
        <v>77139849</v>
      </c>
    </row>
    <row r="118" spans="1:3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27137744</v>
      </c>
      <c r="F118" s="22">
        <v>0</v>
      </c>
      <c r="G118" s="22">
        <v>8475898</v>
      </c>
      <c r="H118" s="22">
        <v>28350330</v>
      </c>
      <c r="I118" s="22">
        <v>7093285</v>
      </c>
      <c r="J118" s="22">
        <v>0</v>
      </c>
      <c r="K118" s="22">
        <v>0</v>
      </c>
      <c r="L118" s="22">
        <v>0</v>
      </c>
      <c r="M118" s="22">
        <v>71057257</v>
      </c>
      <c r="N118" s="22">
        <v>2893483</v>
      </c>
      <c r="O118" s="22">
        <v>17274165</v>
      </c>
      <c r="P118" s="22">
        <v>2674946</v>
      </c>
      <c r="Q118" s="22">
        <v>3616668</v>
      </c>
      <c r="R118" s="22">
        <v>3652843</v>
      </c>
      <c r="S118" s="22">
        <v>2521009</v>
      </c>
      <c r="T118" s="22">
        <v>103690371</v>
      </c>
      <c r="U118" s="22">
        <v>18780095</v>
      </c>
      <c r="V118" s="22">
        <v>0</v>
      </c>
      <c r="W118" s="22">
        <v>3167175</v>
      </c>
      <c r="X118" s="22">
        <v>7568268</v>
      </c>
      <c r="Y118" s="22">
        <v>1283012</v>
      </c>
      <c r="Z118" s="22">
        <v>0</v>
      </c>
      <c r="AA118" s="22">
        <v>0</v>
      </c>
      <c r="AB118" s="22">
        <v>0</v>
      </c>
      <c r="AC118" s="22">
        <v>30798550</v>
      </c>
      <c r="AD118" s="22">
        <v>6136096</v>
      </c>
      <c r="AE118" s="22">
        <v>1899465</v>
      </c>
      <c r="AF118" s="22">
        <v>0</v>
      </c>
      <c r="AG118" s="22">
        <v>1247425</v>
      </c>
      <c r="AH118" s="22">
        <v>893950</v>
      </c>
      <c r="AI118" s="22">
        <v>40975486</v>
      </c>
      <c r="AJ118" s="22">
        <v>62714885</v>
      </c>
      <c r="AK118" s="22">
        <v>2651785</v>
      </c>
      <c r="AL118" s="22">
        <v>60063100</v>
      </c>
    </row>
    <row r="119" spans="1:3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81386084</v>
      </c>
      <c r="F119" s="22">
        <v>0</v>
      </c>
      <c r="G119" s="22">
        <v>45899557</v>
      </c>
      <c r="H119" s="22">
        <v>0</v>
      </c>
      <c r="I119" s="22">
        <v>36020964</v>
      </c>
      <c r="J119" s="22">
        <v>0</v>
      </c>
      <c r="K119" s="22">
        <v>0</v>
      </c>
      <c r="L119" s="22">
        <v>0</v>
      </c>
      <c r="M119" s="22">
        <v>163306605</v>
      </c>
      <c r="N119" s="22">
        <v>0</v>
      </c>
      <c r="O119" s="22">
        <v>64327837</v>
      </c>
      <c r="P119" s="22">
        <v>7560372</v>
      </c>
      <c r="Q119" s="22">
        <v>7716194</v>
      </c>
      <c r="R119" s="22">
        <v>0</v>
      </c>
      <c r="S119" s="22">
        <v>3468576</v>
      </c>
      <c r="T119" s="22">
        <v>246379584</v>
      </c>
      <c r="U119" s="22">
        <v>46301103</v>
      </c>
      <c r="V119" s="22">
        <v>0</v>
      </c>
      <c r="W119" s="22">
        <v>23982664</v>
      </c>
      <c r="X119" s="22">
        <v>0</v>
      </c>
      <c r="Y119" s="22">
        <v>13370851</v>
      </c>
      <c r="Z119" s="22">
        <v>0</v>
      </c>
      <c r="AA119" s="22">
        <v>0</v>
      </c>
      <c r="AB119" s="22">
        <v>0</v>
      </c>
      <c r="AC119" s="22">
        <v>83654618</v>
      </c>
      <c r="AD119" s="22">
        <v>16932435</v>
      </c>
      <c r="AE119" s="22">
        <v>4497344</v>
      </c>
      <c r="AF119" s="22">
        <v>0</v>
      </c>
      <c r="AG119" s="22">
        <v>0</v>
      </c>
      <c r="AH119" s="22">
        <v>1934494</v>
      </c>
      <c r="AI119" s="22">
        <v>107018891</v>
      </c>
      <c r="AJ119" s="22">
        <v>139360693</v>
      </c>
      <c r="AK119" s="22">
        <v>14385026</v>
      </c>
      <c r="AL119" s="22">
        <v>124975667</v>
      </c>
    </row>
    <row r="120" spans="1:3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50388016</v>
      </c>
      <c r="F120" s="22">
        <v>0</v>
      </c>
      <c r="G120" s="22">
        <v>80978555</v>
      </c>
      <c r="H120" s="22">
        <v>0</v>
      </c>
      <c r="I120" s="22">
        <v>40665298</v>
      </c>
      <c r="J120" s="22">
        <v>0</v>
      </c>
      <c r="K120" s="22">
        <v>68133</v>
      </c>
      <c r="L120" s="22">
        <v>0</v>
      </c>
      <c r="M120" s="22">
        <v>172100002</v>
      </c>
      <c r="N120" s="22">
        <v>26652968</v>
      </c>
      <c r="O120" s="22">
        <v>44414797</v>
      </c>
      <c r="P120" s="22">
        <v>10464097</v>
      </c>
      <c r="Q120" s="22">
        <v>16961998</v>
      </c>
      <c r="R120" s="22">
        <v>4397988</v>
      </c>
      <c r="S120" s="22">
        <v>4408185</v>
      </c>
      <c r="T120" s="22">
        <v>279400035</v>
      </c>
      <c r="U120" s="22">
        <v>33101397</v>
      </c>
      <c r="V120" s="22">
        <v>0</v>
      </c>
      <c r="W120" s="22">
        <v>34990679</v>
      </c>
      <c r="X120" s="22">
        <v>0</v>
      </c>
      <c r="Y120" s="22">
        <v>19339650</v>
      </c>
      <c r="Z120" s="22">
        <v>0</v>
      </c>
      <c r="AA120" s="22">
        <v>25416</v>
      </c>
      <c r="AB120" s="22">
        <v>0</v>
      </c>
      <c r="AC120" s="22">
        <v>87457142</v>
      </c>
      <c r="AD120" s="22">
        <v>15057591</v>
      </c>
      <c r="AE120" s="22">
        <v>5995005</v>
      </c>
      <c r="AF120" s="22">
        <v>0</v>
      </c>
      <c r="AG120" s="22">
        <v>3476628</v>
      </c>
      <c r="AH120" s="22">
        <v>2834347</v>
      </c>
      <c r="AI120" s="22">
        <v>114820713</v>
      </c>
      <c r="AJ120" s="22">
        <v>164579322</v>
      </c>
      <c r="AK120" s="22">
        <v>6367676</v>
      </c>
      <c r="AL120" s="22">
        <v>158211646</v>
      </c>
    </row>
    <row r="121" spans="1:3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5740598</v>
      </c>
      <c r="F121" s="22">
        <v>2773428</v>
      </c>
      <c r="G121" s="22">
        <v>4080274</v>
      </c>
      <c r="H121" s="22">
        <v>990718</v>
      </c>
      <c r="I121" s="22">
        <v>0</v>
      </c>
      <c r="J121" s="22">
        <v>0</v>
      </c>
      <c r="K121" s="22">
        <v>0</v>
      </c>
      <c r="L121" s="22">
        <v>0</v>
      </c>
      <c r="M121" s="22">
        <v>13585018</v>
      </c>
      <c r="N121" s="22">
        <v>0</v>
      </c>
      <c r="O121" s="22">
        <v>4070607</v>
      </c>
      <c r="P121" s="22">
        <v>2882572</v>
      </c>
      <c r="Q121" s="22">
        <v>115248</v>
      </c>
      <c r="R121" s="22">
        <v>259456</v>
      </c>
      <c r="S121" s="22">
        <v>223000</v>
      </c>
      <c r="T121" s="22">
        <v>21135901</v>
      </c>
      <c r="U121" s="22">
        <v>2113923</v>
      </c>
      <c r="V121" s="22">
        <v>0</v>
      </c>
      <c r="W121" s="22">
        <v>1743414</v>
      </c>
      <c r="X121" s="22">
        <v>1270727</v>
      </c>
      <c r="Y121" s="22">
        <v>150133</v>
      </c>
      <c r="Z121" s="22">
        <v>0</v>
      </c>
      <c r="AA121" s="22">
        <v>0</v>
      </c>
      <c r="AB121" s="22">
        <v>0</v>
      </c>
      <c r="AC121" s="22">
        <v>5278197</v>
      </c>
      <c r="AD121" s="22">
        <v>2613782</v>
      </c>
      <c r="AE121" s="22">
        <v>1501570</v>
      </c>
      <c r="AF121" s="22">
        <v>0</v>
      </c>
      <c r="AG121" s="22">
        <v>26869</v>
      </c>
      <c r="AH121" s="22">
        <v>165266</v>
      </c>
      <c r="AI121" s="22">
        <v>9585684</v>
      </c>
      <c r="AJ121" s="22">
        <v>11550217</v>
      </c>
      <c r="AK121" s="22">
        <v>970167</v>
      </c>
      <c r="AL121" s="22">
        <v>10580050</v>
      </c>
    </row>
    <row r="122" spans="1:3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58394621</v>
      </c>
      <c r="F122" s="22">
        <v>0</v>
      </c>
      <c r="G122" s="22">
        <v>27258327</v>
      </c>
      <c r="H122" s="22">
        <v>39111317</v>
      </c>
      <c r="I122" s="22">
        <v>1848475</v>
      </c>
      <c r="J122" s="22">
        <v>0</v>
      </c>
      <c r="K122" s="22">
        <v>0</v>
      </c>
      <c r="L122" s="22">
        <v>0</v>
      </c>
      <c r="M122" s="22">
        <v>126612740</v>
      </c>
      <c r="N122" s="22">
        <v>6217868</v>
      </c>
      <c r="O122" s="22">
        <v>18038753</v>
      </c>
      <c r="P122" s="22">
        <v>15092888</v>
      </c>
      <c r="Q122" s="22">
        <v>9935400</v>
      </c>
      <c r="R122" s="22">
        <v>20754532</v>
      </c>
      <c r="S122" s="22">
        <v>3232590</v>
      </c>
      <c r="T122" s="22">
        <v>199884771</v>
      </c>
      <c r="U122" s="22">
        <v>33290622</v>
      </c>
      <c r="V122" s="22">
        <v>0</v>
      </c>
      <c r="W122" s="22">
        <v>7276711</v>
      </c>
      <c r="X122" s="22">
        <v>15161358</v>
      </c>
      <c r="Y122" s="22">
        <v>121411</v>
      </c>
      <c r="Z122" s="22">
        <v>0</v>
      </c>
      <c r="AA122" s="22">
        <v>0</v>
      </c>
      <c r="AB122" s="22">
        <v>0</v>
      </c>
      <c r="AC122" s="22">
        <v>55850102</v>
      </c>
      <c r="AD122" s="22">
        <v>8299084</v>
      </c>
      <c r="AE122" s="22">
        <v>7576355</v>
      </c>
      <c r="AF122" s="22">
        <v>0</v>
      </c>
      <c r="AG122" s="22">
        <v>10403509</v>
      </c>
      <c r="AH122" s="22">
        <v>2270082</v>
      </c>
      <c r="AI122" s="22">
        <v>84399132</v>
      </c>
      <c r="AJ122" s="22">
        <v>115485639</v>
      </c>
      <c r="AK122" s="22">
        <v>10496713</v>
      </c>
      <c r="AL122" s="22">
        <v>104988926</v>
      </c>
    </row>
    <row r="123" spans="1:3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10520579</v>
      </c>
      <c r="F123" s="22">
        <v>0</v>
      </c>
      <c r="G123" s="22">
        <v>10277047</v>
      </c>
      <c r="H123" s="22">
        <v>6876156</v>
      </c>
      <c r="I123" s="22">
        <v>2718164</v>
      </c>
      <c r="J123" s="22">
        <v>0</v>
      </c>
      <c r="K123" s="22">
        <v>0</v>
      </c>
      <c r="L123" s="22">
        <v>0</v>
      </c>
      <c r="M123" s="22">
        <v>30391946</v>
      </c>
      <c r="N123" s="22">
        <v>86469</v>
      </c>
      <c r="O123" s="22">
        <v>2252673</v>
      </c>
      <c r="P123" s="22">
        <v>1635381</v>
      </c>
      <c r="Q123" s="22">
        <v>476537</v>
      </c>
      <c r="R123" s="22">
        <v>3612172</v>
      </c>
      <c r="S123" s="22">
        <v>1249007</v>
      </c>
      <c r="T123" s="22">
        <v>39704185</v>
      </c>
      <c r="U123" s="22">
        <v>6023049</v>
      </c>
      <c r="V123" s="22">
        <v>0</v>
      </c>
      <c r="W123" s="22">
        <v>2712079</v>
      </c>
      <c r="X123" s="22">
        <v>1800667</v>
      </c>
      <c r="Y123" s="22">
        <v>1185527</v>
      </c>
      <c r="Z123" s="22">
        <v>0</v>
      </c>
      <c r="AA123" s="22">
        <v>0</v>
      </c>
      <c r="AB123" s="22">
        <v>0</v>
      </c>
      <c r="AC123" s="22">
        <v>11721322</v>
      </c>
      <c r="AD123" s="22">
        <v>729401</v>
      </c>
      <c r="AE123" s="22">
        <v>928179</v>
      </c>
      <c r="AF123" s="22">
        <v>0</v>
      </c>
      <c r="AG123" s="22">
        <v>2381303</v>
      </c>
      <c r="AH123" s="22">
        <v>803962</v>
      </c>
      <c r="AI123" s="22">
        <v>16564167</v>
      </c>
      <c r="AJ123" s="22">
        <v>23140018</v>
      </c>
      <c r="AK123" s="22">
        <v>910894</v>
      </c>
      <c r="AL123" s="22">
        <v>22229124</v>
      </c>
    </row>
    <row r="124" spans="1:3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17422826</v>
      </c>
      <c r="F124" s="22">
        <v>0</v>
      </c>
      <c r="G124" s="22">
        <v>14126426</v>
      </c>
      <c r="H124" s="22">
        <v>10652276</v>
      </c>
      <c r="I124" s="22">
        <v>767550</v>
      </c>
      <c r="J124" s="22">
        <v>0</v>
      </c>
      <c r="K124" s="22">
        <v>0</v>
      </c>
      <c r="L124" s="22">
        <v>0</v>
      </c>
      <c r="M124" s="22">
        <v>42969078</v>
      </c>
      <c r="N124" s="22">
        <v>0</v>
      </c>
      <c r="O124" s="22">
        <v>19452706</v>
      </c>
      <c r="P124" s="22">
        <v>5629243</v>
      </c>
      <c r="Q124" s="22">
        <v>1078809</v>
      </c>
      <c r="R124" s="22">
        <v>0</v>
      </c>
      <c r="S124" s="22">
        <v>2302190</v>
      </c>
      <c r="T124" s="22">
        <v>71432026</v>
      </c>
      <c r="U124" s="22">
        <v>8426554</v>
      </c>
      <c r="V124" s="22">
        <v>0</v>
      </c>
      <c r="W124" s="22">
        <v>4448748</v>
      </c>
      <c r="X124" s="22">
        <v>3393939</v>
      </c>
      <c r="Y124" s="22">
        <v>293957</v>
      </c>
      <c r="Z124" s="22">
        <v>0</v>
      </c>
      <c r="AA124" s="22">
        <v>0</v>
      </c>
      <c r="AB124" s="22">
        <v>0</v>
      </c>
      <c r="AC124" s="22">
        <v>16563198</v>
      </c>
      <c r="AD124" s="22">
        <v>12014874</v>
      </c>
      <c r="AE124" s="22">
        <v>3362498</v>
      </c>
      <c r="AF124" s="22">
        <v>0</v>
      </c>
      <c r="AG124" s="22">
        <v>0</v>
      </c>
      <c r="AH124" s="22">
        <v>997626</v>
      </c>
      <c r="AI124" s="22">
        <v>32938196</v>
      </c>
      <c r="AJ124" s="22">
        <v>38493830</v>
      </c>
      <c r="AK124" s="22">
        <v>1145301</v>
      </c>
      <c r="AL124" s="22">
        <v>37348529</v>
      </c>
    </row>
    <row r="125" spans="1:3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8427023</v>
      </c>
      <c r="F125" s="22">
        <v>0</v>
      </c>
      <c r="G125" s="22">
        <v>2812029</v>
      </c>
      <c r="H125" s="22">
        <v>3795238</v>
      </c>
      <c r="I125" s="22">
        <v>1141654</v>
      </c>
      <c r="J125" s="22">
        <v>0</v>
      </c>
      <c r="K125" s="22">
        <v>0</v>
      </c>
      <c r="L125" s="22">
        <v>0</v>
      </c>
      <c r="M125" s="22">
        <v>16175944</v>
      </c>
      <c r="N125" s="22">
        <v>0</v>
      </c>
      <c r="O125" s="22">
        <v>5640448</v>
      </c>
      <c r="P125" s="22">
        <v>1001130</v>
      </c>
      <c r="Q125" s="22">
        <v>332482</v>
      </c>
      <c r="R125" s="22">
        <v>1066482</v>
      </c>
      <c r="S125" s="22">
        <v>234801</v>
      </c>
      <c r="T125" s="22">
        <v>24451287</v>
      </c>
      <c r="U125" s="22">
        <v>4890296</v>
      </c>
      <c r="V125" s="22">
        <v>0</v>
      </c>
      <c r="W125" s="22">
        <v>1267565</v>
      </c>
      <c r="X125" s="22">
        <v>2958028</v>
      </c>
      <c r="Y125" s="22">
        <v>397486</v>
      </c>
      <c r="Z125" s="22">
        <v>0</v>
      </c>
      <c r="AA125" s="22">
        <v>0</v>
      </c>
      <c r="AB125" s="22">
        <v>0</v>
      </c>
      <c r="AC125" s="22">
        <v>9513375</v>
      </c>
      <c r="AD125" s="22">
        <v>2323028</v>
      </c>
      <c r="AE125" s="22">
        <v>635202</v>
      </c>
      <c r="AF125" s="22">
        <v>0</v>
      </c>
      <c r="AG125" s="22">
        <v>637254</v>
      </c>
      <c r="AH125" s="22">
        <v>212629</v>
      </c>
      <c r="AI125" s="22">
        <v>13321488</v>
      </c>
      <c r="AJ125" s="22">
        <v>11129799</v>
      </c>
      <c r="AK125" s="22">
        <v>106534</v>
      </c>
      <c r="AL125" s="22">
        <v>11023265</v>
      </c>
    </row>
    <row r="126" spans="1:3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17737556</v>
      </c>
      <c r="F126" s="22">
        <v>0</v>
      </c>
      <c r="G126" s="22">
        <v>14111704</v>
      </c>
      <c r="H126" s="22">
        <v>9580943</v>
      </c>
      <c r="I126" s="22">
        <v>3851718</v>
      </c>
      <c r="J126" s="22">
        <v>0</v>
      </c>
      <c r="K126" s="22">
        <v>0</v>
      </c>
      <c r="L126" s="22">
        <v>0</v>
      </c>
      <c r="M126" s="22">
        <v>45281921</v>
      </c>
      <c r="N126" s="22">
        <v>1242155</v>
      </c>
      <c r="O126" s="22">
        <v>28882278</v>
      </c>
      <c r="P126" s="22">
        <v>5486155</v>
      </c>
      <c r="Q126" s="22">
        <v>263312</v>
      </c>
      <c r="R126" s="22">
        <v>2115886</v>
      </c>
      <c r="S126" s="22">
        <v>1177664</v>
      </c>
      <c r="T126" s="22">
        <v>84449371</v>
      </c>
      <c r="U126" s="22">
        <v>11270665</v>
      </c>
      <c r="V126" s="22">
        <v>0</v>
      </c>
      <c r="W126" s="22">
        <v>2348951</v>
      </c>
      <c r="X126" s="22">
        <v>1692128</v>
      </c>
      <c r="Y126" s="22">
        <v>769575</v>
      </c>
      <c r="Z126" s="22">
        <v>0</v>
      </c>
      <c r="AA126" s="22">
        <v>0</v>
      </c>
      <c r="AB126" s="22">
        <v>0</v>
      </c>
      <c r="AC126" s="22">
        <v>16081319</v>
      </c>
      <c r="AD126" s="22">
        <v>10630738</v>
      </c>
      <c r="AE126" s="22">
        <v>2068922</v>
      </c>
      <c r="AF126" s="22">
        <v>0</v>
      </c>
      <c r="AG126" s="22">
        <v>1100219</v>
      </c>
      <c r="AH126" s="22">
        <v>884620</v>
      </c>
      <c r="AI126" s="22">
        <v>30765818</v>
      </c>
      <c r="AJ126" s="22">
        <v>53683553</v>
      </c>
      <c r="AK126" s="22">
        <v>5307139</v>
      </c>
      <c r="AL126" s="22">
        <v>48376414</v>
      </c>
    </row>
    <row r="127" spans="1:3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16598299</v>
      </c>
      <c r="F127" s="22">
        <v>0</v>
      </c>
      <c r="G127" s="22">
        <v>6854372</v>
      </c>
      <c r="H127" s="22">
        <v>12562263</v>
      </c>
      <c r="I127" s="22">
        <v>0</v>
      </c>
      <c r="J127" s="22">
        <v>0</v>
      </c>
      <c r="K127" s="22">
        <v>0</v>
      </c>
      <c r="L127" s="22">
        <v>0</v>
      </c>
      <c r="M127" s="22">
        <v>36014934</v>
      </c>
      <c r="N127" s="22">
        <v>218254</v>
      </c>
      <c r="O127" s="22">
        <v>10203543</v>
      </c>
      <c r="P127" s="22">
        <v>2281973</v>
      </c>
      <c r="Q127" s="22">
        <v>5982176</v>
      </c>
      <c r="R127" s="22">
        <v>3506856</v>
      </c>
      <c r="S127" s="22">
        <v>2378211</v>
      </c>
      <c r="T127" s="22">
        <v>60585947</v>
      </c>
      <c r="U127" s="22">
        <v>10424774</v>
      </c>
      <c r="V127" s="22">
        <v>0</v>
      </c>
      <c r="W127" s="22">
        <v>2727096</v>
      </c>
      <c r="X127" s="22">
        <v>3868453</v>
      </c>
      <c r="Y127" s="22">
        <v>0</v>
      </c>
      <c r="Z127" s="22">
        <v>0</v>
      </c>
      <c r="AA127" s="22">
        <v>0</v>
      </c>
      <c r="AB127" s="22">
        <v>0</v>
      </c>
      <c r="AC127" s="22">
        <v>17020323</v>
      </c>
      <c r="AD127" s="22">
        <v>3290961</v>
      </c>
      <c r="AE127" s="22">
        <v>684847</v>
      </c>
      <c r="AF127" s="22">
        <v>0</v>
      </c>
      <c r="AG127" s="22">
        <v>1286838</v>
      </c>
      <c r="AH127" s="22">
        <v>1359523</v>
      </c>
      <c r="AI127" s="22">
        <v>23642492</v>
      </c>
      <c r="AJ127" s="22">
        <v>36943455</v>
      </c>
      <c r="AK127" s="22">
        <v>4800260</v>
      </c>
      <c r="AL127" s="22">
        <v>32143195</v>
      </c>
    </row>
    <row r="128" spans="1:3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39394889</v>
      </c>
      <c r="F128" s="22">
        <v>0</v>
      </c>
      <c r="G128" s="22">
        <v>10808392</v>
      </c>
      <c r="H128" s="22">
        <v>1675147</v>
      </c>
      <c r="I128" s="22">
        <v>0</v>
      </c>
      <c r="J128" s="22">
        <v>0</v>
      </c>
      <c r="K128" s="22">
        <v>0</v>
      </c>
      <c r="L128" s="22">
        <v>0</v>
      </c>
      <c r="M128" s="22">
        <v>51878428</v>
      </c>
      <c r="N128" s="22">
        <v>0</v>
      </c>
      <c r="O128" s="22">
        <v>17016391</v>
      </c>
      <c r="P128" s="22">
        <v>2385121</v>
      </c>
      <c r="Q128" s="22">
        <v>612792</v>
      </c>
      <c r="R128" s="22">
        <v>377600</v>
      </c>
      <c r="S128" s="22">
        <v>1440580</v>
      </c>
      <c r="T128" s="22">
        <v>73710912</v>
      </c>
      <c r="U128" s="22">
        <v>30746787</v>
      </c>
      <c r="V128" s="22">
        <v>0</v>
      </c>
      <c r="W128" s="22">
        <v>8385079</v>
      </c>
      <c r="X128" s="22">
        <v>1033857</v>
      </c>
      <c r="Y128" s="22">
        <v>0</v>
      </c>
      <c r="Z128" s="22">
        <v>0</v>
      </c>
      <c r="AA128" s="22">
        <v>0</v>
      </c>
      <c r="AB128" s="22">
        <v>0</v>
      </c>
      <c r="AC128" s="22">
        <v>40165723</v>
      </c>
      <c r="AD128" s="22">
        <v>5314735</v>
      </c>
      <c r="AE128" s="22">
        <v>1436739</v>
      </c>
      <c r="AF128" s="22">
        <v>0</v>
      </c>
      <c r="AG128" s="22">
        <v>190251</v>
      </c>
      <c r="AH128" s="22">
        <v>773905</v>
      </c>
      <c r="AI128" s="22">
        <v>47881353</v>
      </c>
      <c r="AJ128" s="22">
        <v>25829559</v>
      </c>
      <c r="AK128" s="22">
        <v>643696</v>
      </c>
      <c r="AL128" s="22">
        <v>25185863</v>
      </c>
    </row>
    <row r="129" spans="1:3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11189556</v>
      </c>
      <c r="F129" s="22">
        <v>0</v>
      </c>
      <c r="G129" s="22">
        <v>4045530</v>
      </c>
      <c r="H129" s="22">
        <v>5650030</v>
      </c>
      <c r="I129" s="22">
        <v>1288948</v>
      </c>
      <c r="J129" s="22">
        <v>0</v>
      </c>
      <c r="K129" s="22">
        <v>0</v>
      </c>
      <c r="L129" s="22">
        <v>0</v>
      </c>
      <c r="M129" s="22">
        <v>22174064</v>
      </c>
      <c r="N129" s="22">
        <v>0</v>
      </c>
      <c r="O129" s="22">
        <v>17964904</v>
      </c>
      <c r="P129" s="22">
        <v>4681564</v>
      </c>
      <c r="Q129" s="22">
        <v>1179166</v>
      </c>
      <c r="R129" s="22">
        <v>3167676</v>
      </c>
      <c r="S129" s="22">
        <v>2232278</v>
      </c>
      <c r="T129" s="22">
        <v>51399652</v>
      </c>
      <c r="U129" s="22">
        <v>6024113</v>
      </c>
      <c r="V129" s="22">
        <v>0</v>
      </c>
      <c r="W129" s="22">
        <v>1386392</v>
      </c>
      <c r="X129" s="22">
        <v>2606960</v>
      </c>
      <c r="Y129" s="22">
        <v>514845</v>
      </c>
      <c r="Z129" s="22">
        <v>0</v>
      </c>
      <c r="AA129" s="22">
        <v>0</v>
      </c>
      <c r="AB129" s="22">
        <v>0</v>
      </c>
      <c r="AC129" s="22">
        <v>10532310</v>
      </c>
      <c r="AD129" s="22">
        <v>5209496</v>
      </c>
      <c r="AE129" s="22">
        <v>3106066</v>
      </c>
      <c r="AF129" s="22">
        <v>0</v>
      </c>
      <c r="AG129" s="22">
        <v>1187343</v>
      </c>
      <c r="AH129" s="22">
        <v>1330738</v>
      </c>
      <c r="AI129" s="22">
        <v>21365953</v>
      </c>
      <c r="AJ129" s="22">
        <v>30033699</v>
      </c>
      <c r="AK129" s="22">
        <v>229826</v>
      </c>
      <c r="AL129" s="22">
        <v>29803873</v>
      </c>
    </row>
    <row r="130" spans="1:3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2777605</v>
      </c>
      <c r="F130" s="22">
        <v>0</v>
      </c>
      <c r="G130" s="22">
        <v>4732738</v>
      </c>
      <c r="H130" s="22">
        <v>2841887</v>
      </c>
      <c r="I130" s="22">
        <v>128174</v>
      </c>
      <c r="J130" s="22">
        <v>0</v>
      </c>
      <c r="K130" s="22">
        <v>0</v>
      </c>
      <c r="L130" s="22">
        <v>0</v>
      </c>
      <c r="M130" s="22">
        <v>10480404</v>
      </c>
      <c r="N130" s="22">
        <v>224414</v>
      </c>
      <c r="O130" s="22">
        <v>1350510</v>
      </c>
      <c r="P130" s="22">
        <v>233850</v>
      </c>
      <c r="Q130" s="22">
        <v>96270</v>
      </c>
      <c r="R130" s="22">
        <v>574063</v>
      </c>
      <c r="S130" s="22">
        <v>152354</v>
      </c>
      <c r="T130" s="22">
        <v>13111865</v>
      </c>
      <c r="U130" s="22">
        <v>1873257</v>
      </c>
      <c r="V130" s="22">
        <v>0</v>
      </c>
      <c r="W130" s="22">
        <v>1378805</v>
      </c>
      <c r="X130" s="22">
        <v>1005746</v>
      </c>
      <c r="Y130" s="22">
        <v>41197</v>
      </c>
      <c r="Z130" s="22">
        <v>0</v>
      </c>
      <c r="AA130" s="22">
        <v>0</v>
      </c>
      <c r="AB130" s="22">
        <v>0</v>
      </c>
      <c r="AC130" s="22">
        <v>4299005</v>
      </c>
      <c r="AD130" s="22">
        <v>634741</v>
      </c>
      <c r="AE130" s="22">
        <v>93878</v>
      </c>
      <c r="AF130" s="22">
        <v>0</v>
      </c>
      <c r="AG130" s="22">
        <v>244601</v>
      </c>
      <c r="AH130" s="22">
        <v>100388</v>
      </c>
      <c r="AI130" s="22">
        <v>5372613</v>
      </c>
      <c r="AJ130" s="22">
        <v>7739252</v>
      </c>
      <c r="AK130" s="22">
        <v>24513</v>
      </c>
      <c r="AL130" s="22">
        <v>7714739</v>
      </c>
    </row>
    <row r="131" spans="1:3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25701139</v>
      </c>
      <c r="F131" s="22">
        <v>0</v>
      </c>
      <c r="G131" s="22">
        <v>11530151</v>
      </c>
      <c r="H131" s="22">
        <v>6912795</v>
      </c>
      <c r="I131" s="22">
        <v>5133781</v>
      </c>
      <c r="J131" s="22">
        <v>0</v>
      </c>
      <c r="K131" s="22">
        <v>0</v>
      </c>
      <c r="L131" s="22">
        <v>1346742</v>
      </c>
      <c r="M131" s="22">
        <v>50624608</v>
      </c>
      <c r="N131" s="22">
        <v>325944</v>
      </c>
      <c r="O131" s="22">
        <v>31299680</v>
      </c>
      <c r="P131" s="22">
        <v>5569058</v>
      </c>
      <c r="Q131" s="22">
        <v>1786762</v>
      </c>
      <c r="R131" s="22">
        <v>5939016</v>
      </c>
      <c r="S131" s="22">
        <v>2146580</v>
      </c>
      <c r="T131" s="22">
        <v>97691648</v>
      </c>
      <c r="U131" s="22">
        <v>17849167</v>
      </c>
      <c r="V131" s="22">
        <v>0</v>
      </c>
      <c r="W131" s="22">
        <v>5208256</v>
      </c>
      <c r="X131" s="22">
        <v>3476910</v>
      </c>
      <c r="Y131" s="22">
        <v>3666382</v>
      </c>
      <c r="Z131" s="22">
        <v>0</v>
      </c>
      <c r="AA131" s="22">
        <v>0</v>
      </c>
      <c r="AB131" s="22">
        <v>647429</v>
      </c>
      <c r="AC131" s="22">
        <v>30848144</v>
      </c>
      <c r="AD131" s="22">
        <v>13309005</v>
      </c>
      <c r="AE131" s="22">
        <v>3178835</v>
      </c>
      <c r="AF131" s="22">
        <v>0</v>
      </c>
      <c r="AG131" s="22">
        <v>5254947</v>
      </c>
      <c r="AH131" s="22">
        <v>1179001</v>
      </c>
      <c r="AI131" s="22">
        <v>53769932</v>
      </c>
      <c r="AJ131" s="22">
        <v>43921716</v>
      </c>
      <c r="AK131" s="22">
        <v>1582016</v>
      </c>
      <c r="AL131" s="22">
        <v>42339700</v>
      </c>
    </row>
    <row r="132" spans="1:3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90490572</v>
      </c>
      <c r="F132" s="22">
        <v>0</v>
      </c>
      <c r="G132" s="22">
        <v>40159364</v>
      </c>
      <c r="H132" s="22">
        <v>47108246</v>
      </c>
      <c r="I132" s="22">
        <v>75787880</v>
      </c>
      <c r="J132" s="22">
        <v>0</v>
      </c>
      <c r="K132" s="22">
        <v>0</v>
      </c>
      <c r="L132" s="22">
        <v>0</v>
      </c>
      <c r="M132" s="22">
        <v>253546062</v>
      </c>
      <c r="N132" s="22">
        <v>9484838</v>
      </c>
      <c r="O132" s="22">
        <v>44573774</v>
      </c>
      <c r="P132" s="22">
        <v>9840304</v>
      </c>
      <c r="Q132" s="22">
        <v>30542694</v>
      </c>
      <c r="R132" s="22">
        <v>16949644</v>
      </c>
      <c r="S132" s="22">
        <v>7987175</v>
      </c>
      <c r="T132" s="22">
        <v>372924491</v>
      </c>
      <c r="U132" s="22">
        <v>38042403</v>
      </c>
      <c r="V132" s="22">
        <v>0</v>
      </c>
      <c r="W132" s="22">
        <v>16103748</v>
      </c>
      <c r="X132" s="22">
        <v>13011879</v>
      </c>
      <c r="Y132" s="22">
        <v>13128329</v>
      </c>
      <c r="Z132" s="22">
        <v>0</v>
      </c>
      <c r="AA132" s="22">
        <v>0</v>
      </c>
      <c r="AB132" s="22">
        <v>0</v>
      </c>
      <c r="AC132" s="22">
        <v>80286359</v>
      </c>
      <c r="AD132" s="22">
        <v>14292610</v>
      </c>
      <c r="AE132" s="22">
        <v>5884859</v>
      </c>
      <c r="AF132" s="22">
        <v>0</v>
      </c>
      <c r="AG132" s="22">
        <v>7391544</v>
      </c>
      <c r="AH132" s="22">
        <v>3836773</v>
      </c>
      <c r="AI132" s="22">
        <v>111692145</v>
      </c>
      <c r="AJ132" s="22">
        <v>261232346</v>
      </c>
      <c r="AK132" s="22">
        <v>5592782</v>
      </c>
      <c r="AL132" s="22">
        <v>255639564</v>
      </c>
    </row>
    <row r="133" spans="1:3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62100316</v>
      </c>
      <c r="F133" s="22">
        <v>0</v>
      </c>
      <c r="G133" s="22">
        <v>51010182</v>
      </c>
      <c r="H133" s="22">
        <v>26390638</v>
      </c>
      <c r="I133" s="22">
        <v>17249019</v>
      </c>
      <c r="J133" s="22">
        <v>0</v>
      </c>
      <c r="K133" s="22">
        <v>0</v>
      </c>
      <c r="L133" s="22">
        <v>0</v>
      </c>
      <c r="M133" s="22">
        <v>156750155</v>
      </c>
      <c r="N133" s="22">
        <v>0</v>
      </c>
      <c r="O133" s="22">
        <v>49528400</v>
      </c>
      <c r="P133" s="22">
        <v>11537334</v>
      </c>
      <c r="Q133" s="22">
        <v>19530890</v>
      </c>
      <c r="R133" s="22">
        <v>16986696</v>
      </c>
      <c r="S133" s="22">
        <v>6480661</v>
      </c>
      <c r="T133" s="22">
        <v>260814136</v>
      </c>
      <c r="U133" s="22">
        <v>31964046</v>
      </c>
      <c r="V133" s="22">
        <v>0</v>
      </c>
      <c r="W133" s="22">
        <v>21273131</v>
      </c>
      <c r="X133" s="22">
        <v>7238564</v>
      </c>
      <c r="Y133" s="22">
        <v>5657764</v>
      </c>
      <c r="Z133" s="22">
        <v>0</v>
      </c>
      <c r="AA133" s="22">
        <v>0</v>
      </c>
      <c r="AB133" s="22">
        <v>0</v>
      </c>
      <c r="AC133" s="22">
        <v>66133505</v>
      </c>
      <c r="AD133" s="22">
        <v>21642622</v>
      </c>
      <c r="AE133" s="22">
        <v>6209203</v>
      </c>
      <c r="AF133" s="22">
        <v>0</v>
      </c>
      <c r="AG133" s="22">
        <v>11129305</v>
      </c>
      <c r="AH133" s="22">
        <v>2635459</v>
      </c>
      <c r="AI133" s="22">
        <v>107750094</v>
      </c>
      <c r="AJ133" s="22">
        <v>153064042</v>
      </c>
      <c r="AK133" s="22">
        <v>3790231</v>
      </c>
      <c r="AL133" s="22">
        <v>149273811</v>
      </c>
    </row>
    <row r="134" spans="1:3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56467833</v>
      </c>
      <c r="F134" s="22">
        <v>0</v>
      </c>
      <c r="G134" s="22">
        <v>23142000</v>
      </c>
      <c r="H134" s="22">
        <v>12361486</v>
      </c>
      <c r="I134" s="22">
        <v>9135282</v>
      </c>
      <c r="J134" s="22">
        <v>0</v>
      </c>
      <c r="K134" s="22">
        <v>0</v>
      </c>
      <c r="L134" s="22">
        <v>0</v>
      </c>
      <c r="M134" s="22">
        <v>101106601</v>
      </c>
      <c r="N134" s="22">
        <v>8825255</v>
      </c>
      <c r="O134" s="22">
        <v>24200809</v>
      </c>
      <c r="P134" s="22">
        <v>7026507</v>
      </c>
      <c r="Q134" s="22">
        <v>3891409</v>
      </c>
      <c r="R134" s="22">
        <v>5769584</v>
      </c>
      <c r="S134" s="22">
        <v>5762573</v>
      </c>
      <c r="T134" s="22">
        <v>156582738</v>
      </c>
      <c r="U134" s="22">
        <v>32630392</v>
      </c>
      <c r="V134" s="22">
        <v>0</v>
      </c>
      <c r="W134" s="22">
        <v>5984332</v>
      </c>
      <c r="X134" s="22">
        <v>3228100</v>
      </c>
      <c r="Y134" s="22">
        <v>3081259</v>
      </c>
      <c r="Z134" s="22">
        <v>0</v>
      </c>
      <c r="AA134" s="22">
        <v>0</v>
      </c>
      <c r="AB134" s="22">
        <v>0</v>
      </c>
      <c r="AC134" s="22">
        <v>44924083</v>
      </c>
      <c r="AD134" s="22">
        <v>10002119</v>
      </c>
      <c r="AE134" s="22">
        <v>2944368</v>
      </c>
      <c r="AF134" s="22">
        <v>0</v>
      </c>
      <c r="AG134" s="22">
        <v>1724315</v>
      </c>
      <c r="AH134" s="22">
        <v>3867911</v>
      </c>
      <c r="AI134" s="22">
        <v>63462796</v>
      </c>
      <c r="AJ134" s="22">
        <v>93119942</v>
      </c>
      <c r="AK134" s="22">
        <v>0</v>
      </c>
      <c r="AL134" s="22">
        <v>93119942</v>
      </c>
    </row>
    <row r="135" spans="1:3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5172513</v>
      </c>
      <c r="F135" s="22">
        <v>0</v>
      </c>
      <c r="G135" s="22">
        <v>4496283</v>
      </c>
      <c r="H135" s="22">
        <v>4146821</v>
      </c>
      <c r="I135" s="22">
        <v>0</v>
      </c>
      <c r="J135" s="22">
        <v>0</v>
      </c>
      <c r="K135" s="22">
        <v>0</v>
      </c>
      <c r="L135" s="22">
        <v>0</v>
      </c>
      <c r="M135" s="22">
        <v>13815617</v>
      </c>
      <c r="N135" s="22">
        <v>0</v>
      </c>
      <c r="O135" s="22">
        <v>4782111</v>
      </c>
      <c r="P135" s="22">
        <v>1092242</v>
      </c>
      <c r="Q135" s="22">
        <v>626309</v>
      </c>
      <c r="R135" s="22">
        <v>641924</v>
      </c>
      <c r="S135" s="22">
        <v>220382</v>
      </c>
      <c r="T135" s="22">
        <v>21178585</v>
      </c>
      <c r="U135" s="22">
        <v>3702063</v>
      </c>
      <c r="V135" s="22">
        <v>0</v>
      </c>
      <c r="W135" s="22">
        <v>1690655</v>
      </c>
      <c r="X135" s="22">
        <v>1447888</v>
      </c>
      <c r="Y135" s="22">
        <v>0</v>
      </c>
      <c r="Z135" s="22">
        <v>0</v>
      </c>
      <c r="AA135" s="22">
        <v>0</v>
      </c>
      <c r="AB135" s="22">
        <v>0</v>
      </c>
      <c r="AC135" s="22">
        <v>6840606</v>
      </c>
      <c r="AD135" s="22">
        <v>2563700</v>
      </c>
      <c r="AE135" s="22">
        <v>781594</v>
      </c>
      <c r="AF135" s="22">
        <v>0</v>
      </c>
      <c r="AG135" s="22">
        <v>301826</v>
      </c>
      <c r="AH135" s="22">
        <v>194535</v>
      </c>
      <c r="AI135" s="22">
        <v>10682261</v>
      </c>
      <c r="AJ135" s="22">
        <v>10496324</v>
      </c>
      <c r="AK135" s="22">
        <v>181466</v>
      </c>
      <c r="AL135" s="22">
        <v>10314858</v>
      </c>
    </row>
    <row r="136" spans="1:3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15339402</v>
      </c>
      <c r="F136" s="22">
        <v>0</v>
      </c>
      <c r="G136" s="22">
        <v>4450563</v>
      </c>
      <c r="H136" s="22">
        <v>6144140</v>
      </c>
      <c r="I136" s="22">
        <v>54698</v>
      </c>
      <c r="J136" s="22">
        <v>0</v>
      </c>
      <c r="K136" s="22">
        <v>0</v>
      </c>
      <c r="L136" s="22">
        <v>257168</v>
      </c>
      <c r="M136" s="22">
        <v>26245971</v>
      </c>
      <c r="N136" s="22">
        <v>2750</v>
      </c>
      <c r="O136" s="22">
        <v>1035511</v>
      </c>
      <c r="P136" s="22">
        <v>745392</v>
      </c>
      <c r="Q136" s="22">
        <v>706262</v>
      </c>
      <c r="R136" s="22">
        <v>468742</v>
      </c>
      <c r="S136" s="22">
        <v>204940</v>
      </c>
      <c r="T136" s="22">
        <v>29409568</v>
      </c>
      <c r="U136" s="22">
        <v>12577800</v>
      </c>
      <c r="V136" s="22">
        <v>0</v>
      </c>
      <c r="W136" s="22">
        <v>2740981</v>
      </c>
      <c r="X136" s="22">
        <v>4191770</v>
      </c>
      <c r="Y136" s="22">
        <v>4011</v>
      </c>
      <c r="Z136" s="22">
        <v>0</v>
      </c>
      <c r="AA136" s="22">
        <v>0</v>
      </c>
      <c r="AB136" s="22">
        <v>173788</v>
      </c>
      <c r="AC136" s="22">
        <v>19688350</v>
      </c>
      <c r="AD136" s="22">
        <v>505354</v>
      </c>
      <c r="AE136" s="22">
        <v>455114</v>
      </c>
      <c r="AF136" s="22">
        <v>0</v>
      </c>
      <c r="AG136" s="22">
        <v>343419</v>
      </c>
      <c r="AH136" s="22">
        <v>133914</v>
      </c>
      <c r="AI136" s="22">
        <v>21126151</v>
      </c>
      <c r="AJ136" s="22">
        <v>8283417</v>
      </c>
      <c r="AK136" s="22">
        <v>324073</v>
      </c>
      <c r="AL136" s="22">
        <v>7959344</v>
      </c>
    </row>
    <row r="137" spans="1:3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17590440</v>
      </c>
      <c r="F137" s="22">
        <v>0</v>
      </c>
      <c r="G137" s="22">
        <v>8928998</v>
      </c>
      <c r="H137" s="22">
        <v>7181377</v>
      </c>
      <c r="I137" s="22">
        <v>0</v>
      </c>
      <c r="J137" s="22">
        <v>0</v>
      </c>
      <c r="K137" s="22">
        <v>0</v>
      </c>
      <c r="L137" s="22">
        <v>0</v>
      </c>
      <c r="M137" s="22">
        <v>33700815</v>
      </c>
      <c r="N137" s="22">
        <v>0</v>
      </c>
      <c r="O137" s="22">
        <v>5501563</v>
      </c>
      <c r="P137" s="22">
        <v>1729494</v>
      </c>
      <c r="Q137" s="22">
        <v>1299000</v>
      </c>
      <c r="R137" s="22">
        <v>0</v>
      </c>
      <c r="S137" s="22">
        <v>670633</v>
      </c>
      <c r="T137" s="22">
        <v>42901505</v>
      </c>
      <c r="U137" s="22">
        <v>11699928</v>
      </c>
      <c r="V137" s="22">
        <v>0</v>
      </c>
      <c r="W137" s="22">
        <v>3764429</v>
      </c>
      <c r="X137" s="22">
        <v>2844331</v>
      </c>
      <c r="Y137" s="22">
        <v>0</v>
      </c>
      <c r="Z137" s="22">
        <v>0</v>
      </c>
      <c r="AA137" s="22">
        <v>0</v>
      </c>
      <c r="AB137" s="22">
        <v>0</v>
      </c>
      <c r="AC137" s="22">
        <v>18308688</v>
      </c>
      <c r="AD137" s="22">
        <v>3020000</v>
      </c>
      <c r="AE137" s="22">
        <v>774536</v>
      </c>
      <c r="AF137" s="22">
        <v>0</v>
      </c>
      <c r="AG137" s="22">
        <v>0</v>
      </c>
      <c r="AH137" s="22">
        <v>428712</v>
      </c>
      <c r="AI137" s="22">
        <v>22531936</v>
      </c>
      <c r="AJ137" s="22">
        <v>20369569</v>
      </c>
      <c r="AK137" s="22">
        <v>2448536</v>
      </c>
      <c r="AL137" s="22">
        <v>17921033</v>
      </c>
    </row>
    <row r="138" spans="1:3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6920058</v>
      </c>
      <c r="F138" s="22">
        <v>0</v>
      </c>
      <c r="G138" s="22">
        <v>10151872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17071930</v>
      </c>
      <c r="N138" s="22">
        <v>0</v>
      </c>
      <c r="O138" s="22">
        <v>2962365</v>
      </c>
      <c r="P138" s="22">
        <v>1284980</v>
      </c>
      <c r="Q138" s="22">
        <v>199670</v>
      </c>
      <c r="R138" s="22">
        <v>1063009</v>
      </c>
      <c r="S138" s="22">
        <v>703111</v>
      </c>
      <c r="T138" s="22">
        <v>23285065</v>
      </c>
      <c r="U138" s="22">
        <v>4950759</v>
      </c>
      <c r="V138" s="22">
        <v>0</v>
      </c>
      <c r="W138" s="22">
        <v>3153209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8103968</v>
      </c>
      <c r="AD138" s="22">
        <v>2252122</v>
      </c>
      <c r="AE138" s="22">
        <v>879044</v>
      </c>
      <c r="AF138" s="22">
        <v>0</v>
      </c>
      <c r="AG138" s="22">
        <v>614062</v>
      </c>
      <c r="AH138" s="22">
        <v>518265</v>
      </c>
      <c r="AI138" s="22">
        <v>12367461</v>
      </c>
      <c r="AJ138" s="22">
        <v>10917604</v>
      </c>
      <c r="AK138" s="22">
        <v>602511</v>
      </c>
      <c r="AL138" s="22">
        <v>10315093</v>
      </c>
    </row>
    <row r="139" spans="1:3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10744578</v>
      </c>
      <c r="F139" s="22">
        <v>0</v>
      </c>
      <c r="G139" s="22">
        <v>5103238</v>
      </c>
      <c r="H139" s="22">
        <v>5796114</v>
      </c>
      <c r="I139" s="22">
        <v>7437719</v>
      </c>
      <c r="J139" s="22">
        <v>0</v>
      </c>
      <c r="K139" s="22">
        <v>0</v>
      </c>
      <c r="L139" s="22">
        <v>0</v>
      </c>
      <c r="M139" s="22">
        <v>29081649</v>
      </c>
      <c r="N139" s="22">
        <v>3311</v>
      </c>
      <c r="O139" s="22">
        <v>9360411</v>
      </c>
      <c r="P139" s="22">
        <v>2629506</v>
      </c>
      <c r="Q139" s="22">
        <v>2219188</v>
      </c>
      <c r="R139" s="22">
        <v>0</v>
      </c>
      <c r="S139" s="22">
        <v>464068</v>
      </c>
      <c r="T139" s="22">
        <v>43758133</v>
      </c>
      <c r="U139" s="22">
        <v>4901363</v>
      </c>
      <c r="V139" s="22">
        <v>0</v>
      </c>
      <c r="W139" s="22">
        <v>1702082</v>
      </c>
      <c r="X139" s="22">
        <v>1612233</v>
      </c>
      <c r="Y139" s="22">
        <v>1151278</v>
      </c>
      <c r="Z139" s="22">
        <v>0</v>
      </c>
      <c r="AA139" s="22">
        <v>0</v>
      </c>
      <c r="AB139" s="22">
        <v>0</v>
      </c>
      <c r="AC139" s="22">
        <v>9366956</v>
      </c>
      <c r="AD139" s="22">
        <v>3086087</v>
      </c>
      <c r="AE139" s="22">
        <v>1455597</v>
      </c>
      <c r="AF139" s="22">
        <v>0</v>
      </c>
      <c r="AG139" s="22">
        <v>0</v>
      </c>
      <c r="AH139" s="22">
        <v>293146</v>
      </c>
      <c r="AI139" s="22">
        <v>14201786</v>
      </c>
      <c r="AJ139" s="22">
        <v>29556347</v>
      </c>
      <c r="AK139" s="22">
        <v>1156789</v>
      </c>
      <c r="AL139" s="22">
        <v>28399558</v>
      </c>
    </row>
    <row r="140" spans="1:3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9557005</v>
      </c>
      <c r="F140" s="22">
        <v>0</v>
      </c>
      <c r="G140" s="22">
        <v>3775091</v>
      </c>
      <c r="H140" s="22">
        <v>3900978</v>
      </c>
      <c r="I140" s="22">
        <v>453710</v>
      </c>
      <c r="J140" s="22">
        <v>0</v>
      </c>
      <c r="K140" s="22">
        <v>0</v>
      </c>
      <c r="L140" s="22">
        <v>1110433</v>
      </c>
      <c r="M140" s="22">
        <v>18797217</v>
      </c>
      <c r="N140" s="22">
        <v>506092</v>
      </c>
      <c r="O140" s="22">
        <v>24172324</v>
      </c>
      <c r="P140" s="22">
        <v>2405453</v>
      </c>
      <c r="Q140" s="22">
        <v>1085946</v>
      </c>
      <c r="R140" s="22">
        <v>1033761</v>
      </c>
      <c r="S140" s="22">
        <v>1808541</v>
      </c>
      <c r="T140" s="22">
        <v>49809334</v>
      </c>
      <c r="U140" s="22">
        <v>7729208</v>
      </c>
      <c r="V140" s="22">
        <v>0</v>
      </c>
      <c r="W140" s="22">
        <v>1629553</v>
      </c>
      <c r="X140" s="22">
        <v>2018578</v>
      </c>
      <c r="Y140" s="22">
        <v>120778</v>
      </c>
      <c r="Z140" s="22">
        <v>0</v>
      </c>
      <c r="AA140" s="22">
        <v>0</v>
      </c>
      <c r="AB140" s="22">
        <v>374413</v>
      </c>
      <c r="AC140" s="22">
        <v>11872530</v>
      </c>
      <c r="AD140" s="22">
        <v>11411792</v>
      </c>
      <c r="AE140" s="22">
        <v>1311728</v>
      </c>
      <c r="AF140" s="22">
        <v>0</v>
      </c>
      <c r="AG140" s="22">
        <v>538545</v>
      </c>
      <c r="AH140" s="22">
        <v>1644836</v>
      </c>
      <c r="AI140" s="22">
        <v>26779431</v>
      </c>
      <c r="AJ140" s="22">
        <v>23029903</v>
      </c>
      <c r="AK140" s="22">
        <v>1273704</v>
      </c>
      <c r="AL140" s="22">
        <v>21756199</v>
      </c>
    </row>
    <row r="141" spans="1:3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13464639</v>
      </c>
      <c r="F141" s="22">
        <v>0</v>
      </c>
      <c r="G141" s="22">
        <v>14705045</v>
      </c>
      <c r="H141" s="22">
        <v>5428322</v>
      </c>
      <c r="I141" s="22">
        <v>1411430</v>
      </c>
      <c r="J141" s="22">
        <v>0</v>
      </c>
      <c r="K141" s="22">
        <v>0</v>
      </c>
      <c r="L141" s="22">
        <v>0</v>
      </c>
      <c r="M141" s="22">
        <v>35009436</v>
      </c>
      <c r="N141" s="22">
        <v>0</v>
      </c>
      <c r="O141" s="22">
        <v>9810358</v>
      </c>
      <c r="P141" s="22">
        <v>1427501</v>
      </c>
      <c r="Q141" s="22">
        <v>131549</v>
      </c>
      <c r="R141" s="22">
        <v>117532</v>
      </c>
      <c r="S141" s="22">
        <v>600788</v>
      </c>
      <c r="T141" s="22">
        <v>47097164</v>
      </c>
      <c r="U141" s="22">
        <v>7831173</v>
      </c>
      <c r="V141" s="22">
        <v>0</v>
      </c>
      <c r="W141" s="22">
        <v>4892794</v>
      </c>
      <c r="X141" s="22">
        <v>1989679</v>
      </c>
      <c r="Y141" s="22">
        <v>356280</v>
      </c>
      <c r="Z141" s="22">
        <v>0</v>
      </c>
      <c r="AA141" s="22">
        <v>0</v>
      </c>
      <c r="AB141" s="22">
        <v>0</v>
      </c>
      <c r="AC141" s="22">
        <v>15069926</v>
      </c>
      <c r="AD141" s="22">
        <v>2278125</v>
      </c>
      <c r="AE141" s="22">
        <v>876812</v>
      </c>
      <c r="AF141" s="22">
        <v>0</v>
      </c>
      <c r="AG141" s="22">
        <v>24208</v>
      </c>
      <c r="AH141" s="22">
        <v>401712</v>
      </c>
      <c r="AI141" s="22">
        <v>18650783</v>
      </c>
      <c r="AJ141" s="22">
        <v>28446381</v>
      </c>
      <c r="AK141" s="22">
        <v>1910390</v>
      </c>
      <c r="AL141" s="22">
        <v>26535991</v>
      </c>
    </row>
    <row r="142" spans="1:3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4859708</v>
      </c>
      <c r="F142" s="22">
        <v>0</v>
      </c>
      <c r="G142" s="22">
        <v>3206729</v>
      </c>
      <c r="H142" s="22">
        <v>1152552</v>
      </c>
      <c r="I142" s="22">
        <v>0</v>
      </c>
      <c r="J142" s="22">
        <v>0</v>
      </c>
      <c r="K142" s="22">
        <v>0</v>
      </c>
      <c r="L142" s="22">
        <v>0</v>
      </c>
      <c r="M142" s="22">
        <v>9218989</v>
      </c>
      <c r="N142" s="22">
        <v>0</v>
      </c>
      <c r="O142" s="22">
        <v>2572934</v>
      </c>
      <c r="P142" s="22">
        <v>1196618</v>
      </c>
      <c r="Q142" s="22">
        <v>65676</v>
      </c>
      <c r="R142" s="22">
        <v>337143</v>
      </c>
      <c r="S142" s="22">
        <v>87064</v>
      </c>
      <c r="T142" s="22">
        <v>13478424</v>
      </c>
      <c r="U142" s="22">
        <v>2331454</v>
      </c>
      <c r="V142" s="22">
        <v>0</v>
      </c>
      <c r="W142" s="22">
        <v>1707949</v>
      </c>
      <c r="X142" s="22">
        <v>647420</v>
      </c>
      <c r="Y142" s="22">
        <v>0</v>
      </c>
      <c r="Z142" s="22">
        <v>0</v>
      </c>
      <c r="AA142" s="22">
        <v>0</v>
      </c>
      <c r="AB142" s="22">
        <v>0</v>
      </c>
      <c r="AC142" s="22">
        <v>4686823</v>
      </c>
      <c r="AD142" s="22">
        <v>1430787</v>
      </c>
      <c r="AE142" s="22">
        <v>891840</v>
      </c>
      <c r="AF142" s="22">
        <v>0</v>
      </c>
      <c r="AG142" s="22">
        <v>226530</v>
      </c>
      <c r="AH142" s="22">
        <v>83544</v>
      </c>
      <c r="AI142" s="22">
        <v>7319524</v>
      </c>
      <c r="AJ142" s="22">
        <v>6158900</v>
      </c>
      <c r="AK142" s="22">
        <v>0</v>
      </c>
      <c r="AL142" s="22">
        <v>6158900</v>
      </c>
    </row>
    <row r="143" spans="1:3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5425685</v>
      </c>
      <c r="F143" s="22">
        <v>0</v>
      </c>
      <c r="G143" s="22">
        <v>8429331</v>
      </c>
      <c r="H143" s="22">
        <v>5102602</v>
      </c>
      <c r="I143" s="22">
        <v>0</v>
      </c>
      <c r="J143" s="22">
        <v>0</v>
      </c>
      <c r="K143" s="22">
        <v>0</v>
      </c>
      <c r="L143" s="22">
        <v>0</v>
      </c>
      <c r="M143" s="22">
        <v>18957618</v>
      </c>
      <c r="N143" s="22">
        <v>0</v>
      </c>
      <c r="O143" s="22">
        <v>3589504</v>
      </c>
      <c r="P143" s="22">
        <v>1450551</v>
      </c>
      <c r="Q143" s="22">
        <v>369515</v>
      </c>
      <c r="R143" s="22">
        <v>798779</v>
      </c>
      <c r="S143" s="22">
        <v>1614454</v>
      </c>
      <c r="T143" s="22">
        <v>26780421</v>
      </c>
      <c r="U143" s="22">
        <v>4398266</v>
      </c>
      <c r="V143" s="22">
        <v>0</v>
      </c>
      <c r="W143" s="22">
        <v>3490844</v>
      </c>
      <c r="X143" s="22">
        <v>1806256</v>
      </c>
      <c r="Y143" s="22">
        <v>0</v>
      </c>
      <c r="Z143" s="22">
        <v>0</v>
      </c>
      <c r="AA143" s="22">
        <v>0</v>
      </c>
      <c r="AB143" s="22">
        <v>0</v>
      </c>
      <c r="AC143" s="22">
        <v>9695366</v>
      </c>
      <c r="AD143" s="22">
        <v>1806619</v>
      </c>
      <c r="AE143" s="22">
        <v>1241048</v>
      </c>
      <c r="AF143" s="22">
        <v>0</v>
      </c>
      <c r="AG143" s="22">
        <v>684176</v>
      </c>
      <c r="AH143" s="22">
        <v>1063724</v>
      </c>
      <c r="AI143" s="22">
        <v>14490933</v>
      </c>
      <c r="AJ143" s="22">
        <v>12289488</v>
      </c>
      <c r="AK143" s="22">
        <v>0</v>
      </c>
      <c r="AL143" s="22">
        <v>12289488</v>
      </c>
    </row>
    <row r="144" spans="1:3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10796482</v>
      </c>
      <c r="F144" s="22">
        <v>0</v>
      </c>
      <c r="G144" s="22">
        <v>4072552</v>
      </c>
      <c r="H144" s="22">
        <v>6095421</v>
      </c>
      <c r="I144" s="22">
        <v>1100133</v>
      </c>
      <c r="J144" s="22">
        <v>0</v>
      </c>
      <c r="K144" s="22">
        <v>0</v>
      </c>
      <c r="L144" s="22">
        <v>0</v>
      </c>
      <c r="M144" s="22">
        <v>22064588</v>
      </c>
      <c r="N144" s="22">
        <v>63796</v>
      </c>
      <c r="O144" s="22">
        <v>7686513</v>
      </c>
      <c r="P144" s="22">
        <v>3816719</v>
      </c>
      <c r="Q144" s="22">
        <v>1331578</v>
      </c>
      <c r="R144" s="22">
        <v>5573983</v>
      </c>
      <c r="S144" s="22">
        <v>526911</v>
      </c>
      <c r="T144" s="22">
        <v>41064088</v>
      </c>
      <c r="U144" s="22">
        <v>6235387</v>
      </c>
      <c r="V144" s="22">
        <v>0</v>
      </c>
      <c r="W144" s="22">
        <v>1768474</v>
      </c>
      <c r="X144" s="22">
        <v>2000070</v>
      </c>
      <c r="Y144" s="22">
        <v>310068</v>
      </c>
      <c r="Z144" s="22">
        <v>0</v>
      </c>
      <c r="AA144" s="22">
        <v>0</v>
      </c>
      <c r="AB144" s="22">
        <v>0</v>
      </c>
      <c r="AC144" s="22">
        <v>10313999</v>
      </c>
      <c r="AD144" s="22">
        <v>2226167</v>
      </c>
      <c r="AE144" s="22">
        <v>1918944</v>
      </c>
      <c r="AF144" s="22">
        <v>0</v>
      </c>
      <c r="AG144" s="22">
        <v>2839636</v>
      </c>
      <c r="AH144" s="22">
        <v>406125</v>
      </c>
      <c r="AI144" s="22">
        <v>17704871</v>
      </c>
      <c r="AJ144" s="22">
        <v>23359217</v>
      </c>
      <c r="AK144" s="22">
        <v>1543769</v>
      </c>
      <c r="AL144" s="22">
        <v>21815448</v>
      </c>
    </row>
    <row r="145" spans="1:3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77884363</v>
      </c>
      <c r="F145" s="22">
        <v>0</v>
      </c>
      <c r="G145" s="22">
        <v>37224145</v>
      </c>
      <c r="H145" s="22">
        <v>28854176</v>
      </c>
      <c r="I145" s="22">
        <v>36694373</v>
      </c>
      <c r="J145" s="22">
        <v>0</v>
      </c>
      <c r="K145" s="22">
        <v>0</v>
      </c>
      <c r="L145" s="22">
        <v>0</v>
      </c>
      <c r="M145" s="22">
        <v>180657057</v>
      </c>
      <c r="N145" s="22">
        <v>767450</v>
      </c>
      <c r="O145" s="22">
        <v>42399764</v>
      </c>
      <c r="P145" s="22">
        <v>6778910</v>
      </c>
      <c r="Q145" s="22">
        <v>12922120</v>
      </c>
      <c r="R145" s="22">
        <v>13629375</v>
      </c>
      <c r="S145" s="22">
        <v>4883037</v>
      </c>
      <c r="T145" s="22">
        <v>262037713</v>
      </c>
      <c r="U145" s="22">
        <v>56432697</v>
      </c>
      <c r="V145" s="22">
        <v>0</v>
      </c>
      <c r="W145" s="22">
        <v>10830507</v>
      </c>
      <c r="X145" s="22">
        <v>11024690</v>
      </c>
      <c r="Y145" s="22">
        <v>17797520</v>
      </c>
      <c r="Z145" s="22">
        <v>0</v>
      </c>
      <c r="AA145" s="22">
        <v>0</v>
      </c>
      <c r="AB145" s="22">
        <v>0</v>
      </c>
      <c r="AC145" s="22">
        <v>96085414</v>
      </c>
      <c r="AD145" s="22">
        <v>11348458</v>
      </c>
      <c r="AE145" s="22">
        <v>4654636</v>
      </c>
      <c r="AF145" s="22">
        <v>0</v>
      </c>
      <c r="AG145" s="22">
        <v>5130651</v>
      </c>
      <c r="AH145" s="22">
        <v>2719508</v>
      </c>
      <c r="AI145" s="22">
        <v>119938667</v>
      </c>
      <c r="AJ145" s="22">
        <v>142099046</v>
      </c>
      <c r="AK145" s="22">
        <v>18243168</v>
      </c>
      <c r="AL145" s="22">
        <v>123855878</v>
      </c>
    </row>
    <row r="146" spans="1:3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8075968</v>
      </c>
      <c r="F146" s="22">
        <v>0</v>
      </c>
      <c r="G146" s="22">
        <v>3010948</v>
      </c>
      <c r="H146" s="22">
        <v>3901218</v>
      </c>
      <c r="I146" s="22">
        <v>2119723</v>
      </c>
      <c r="J146" s="22">
        <v>0</v>
      </c>
      <c r="K146" s="22">
        <v>0</v>
      </c>
      <c r="L146" s="22">
        <v>0</v>
      </c>
      <c r="M146" s="22">
        <v>17107857</v>
      </c>
      <c r="N146" s="22">
        <v>38176</v>
      </c>
      <c r="O146" s="22">
        <v>1254417</v>
      </c>
      <c r="P146" s="22">
        <v>821986</v>
      </c>
      <c r="Q146" s="22">
        <v>52577</v>
      </c>
      <c r="R146" s="22">
        <v>563134</v>
      </c>
      <c r="S146" s="22">
        <v>227928</v>
      </c>
      <c r="T146" s="22">
        <v>20066075</v>
      </c>
      <c r="U146" s="22">
        <v>4694133</v>
      </c>
      <c r="V146" s="22">
        <v>0</v>
      </c>
      <c r="W146" s="22">
        <v>1210010</v>
      </c>
      <c r="X146" s="22">
        <v>865735</v>
      </c>
      <c r="Y146" s="22">
        <v>375499</v>
      </c>
      <c r="Z146" s="22">
        <v>0</v>
      </c>
      <c r="AA146" s="22">
        <v>0</v>
      </c>
      <c r="AB146" s="22">
        <v>0</v>
      </c>
      <c r="AC146" s="22">
        <v>7145377</v>
      </c>
      <c r="AD146" s="22">
        <v>747840</v>
      </c>
      <c r="AE146" s="22">
        <v>498711</v>
      </c>
      <c r="AF146" s="22">
        <v>0</v>
      </c>
      <c r="AG146" s="22">
        <v>316648</v>
      </c>
      <c r="AH146" s="22">
        <v>81174</v>
      </c>
      <c r="AI146" s="22">
        <v>8789750</v>
      </c>
      <c r="AJ146" s="22">
        <v>11276325</v>
      </c>
      <c r="AK146" s="22">
        <v>1491757</v>
      </c>
      <c r="AL146" s="22">
        <v>9784568</v>
      </c>
    </row>
    <row r="147" spans="1:3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11217809</v>
      </c>
      <c r="F147" s="22">
        <v>0</v>
      </c>
      <c r="G147" s="22">
        <v>15251534</v>
      </c>
      <c r="H147" s="22">
        <v>20811772</v>
      </c>
      <c r="I147" s="22">
        <v>0</v>
      </c>
      <c r="J147" s="22">
        <v>0</v>
      </c>
      <c r="K147" s="22">
        <v>0</v>
      </c>
      <c r="L147" s="22">
        <v>0</v>
      </c>
      <c r="M147" s="22">
        <v>47281115</v>
      </c>
      <c r="N147" s="22">
        <v>0</v>
      </c>
      <c r="O147" s="22">
        <v>8349540</v>
      </c>
      <c r="P147" s="22">
        <v>3763599</v>
      </c>
      <c r="Q147" s="22">
        <v>892440</v>
      </c>
      <c r="R147" s="22">
        <v>498415</v>
      </c>
      <c r="S147" s="22">
        <v>1610324</v>
      </c>
      <c r="T147" s="22">
        <v>62395433</v>
      </c>
      <c r="U147" s="22">
        <v>7121819</v>
      </c>
      <c r="V147" s="22">
        <v>0</v>
      </c>
      <c r="W147" s="22">
        <v>5599860</v>
      </c>
      <c r="X147" s="22">
        <v>4743611</v>
      </c>
      <c r="Y147" s="22">
        <v>0</v>
      </c>
      <c r="Z147" s="22">
        <v>0</v>
      </c>
      <c r="AA147" s="22">
        <v>0</v>
      </c>
      <c r="AB147" s="22">
        <v>0</v>
      </c>
      <c r="AC147" s="22">
        <v>17465290</v>
      </c>
      <c r="AD147" s="22">
        <v>3563009</v>
      </c>
      <c r="AE147" s="22">
        <v>2404135</v>
      </c>
      <c r="AF147" s="22">
        <v>0</v>
      </c>
      <c r="AG147" s="22">
        <v>298959</v>
      </c>
      <c r="AH147" s="22">
        <v>1373390</v>
      </c>
      <c r="AI147" s="22">
        <v>25104783</v>
      </c>
      <c r="AJ147" s="22">
        <v>37290650</v>
      </c>
      <c r="AK147" s="22">
        <v>121025</v>
      </c>
      <c r="AL147" s="22">
        <v>37169625</v>
      </c>
    </row>
    <row r="148" spans="1:3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5329109</v>
      </c>
      <c r="F148" s="22">
        <v>0</v>
      </c>
      <c r="G148" s="22">
        <v>9634659</v>
      </c>
      <c r="H148" s="22">
        <v>4558716</v>
      </c>
      <c r="I148" s="22">
        <v>120372</v>
      </c>
      <c r="J148" s="22">
        <v>0</v>
      </c>
      <c r="K148" s="22">
        <v>0</v>
      </c>
      <c r="L148" s="22">
        <v>0</v>
      </c>
      <c r="M148" s="22">
        <v>19642856</v>
      </c>
      <c r="N148" s="22">
        <v>69130</v>
      </c>
      <c r="O148" s="22">
        <v>2204568</v>
      </c>
      <c r="P148" s="22">
        <v>24885</v>
      </c>
      <c r="Q148" s="22">
        <v>1047310</v>
      </c>
      <c r="R148" s="22">
        <v>771409</v>
      </c>
      <c r="S148" s="22">
        <v>791235</v>
      </c>
      <c r="T148" s="22">
        <v>24551393</v>
      </c>
      <c r="U148" s="22">
        <v>3465154</v>
      </c>
      <c r="V148" s="22">
        <v>0</v>
      </c>
      <c r="W148" s="22">
        <v>4035519</v>
      </c>
      <c r="X148" s="22">
        <v>525840</v>
      </c>
      <c r="Y148" s="22">
        <v>12839</v>
      </c>
      <c r="Z148" s="22">
        <v>0</v>
      </c>
      <c r="AA148" s="22">
        <v>0</v>
      </c>
      <c r="AB148" s="22">
        <v>0</v>
      </c>
      <c r="AC148" s="22">
        <v>8039352</v>
      </c>
      <c r="AD148" s="22">
        <v>1469670</v>
      </c>
      <c r="AE148" s="22">
        <v>22389</v>
      </c>
      <c r="AF148" s="22">
        <v>0</v>
      </c>
      <c r="AG148" s="22">
        <v>514593</v>
      </c>
      <c r="AH148" s="22">
        <v>392177</v>
      </c>
      <c r="AI148" s="22">
        <v>10438181</v>
      </c>
      <c r="AJ148" s="22">
        <v>14113212</v>
      </c>
      <c r="AK148" s="22">
        <v>169295</v>
      </c>
      <c r="AL148" s="22">
        <v>13943917</v>
      </c>
    </row>
    <row r="149" spans="1:3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138226065</v>
      </c>
      <c r="F149" s="22">
        <v>0</v>
      </c>
      <c r="G149" s="22">
        <v>48495759</v>
      </c>
      <c r="H149" s="22">
        <v>53409322</v>
      </c>
      <c r="I149" s="22">
        <v>53542288</v>
      </c>
      <c r="J149" s="22">
        <v>0</v>
      </c>
      <c r="K149" s="22">
        <v>0</v>
      </c>
      <c r="L149" s="22">
        <v>0</v>
      </c>
      <c r="M149" s="22">
        <v>293673434</v>
      </c>
      <c r="N149" s="22">
        <v>21416629</v>
      </c>
      <c r="O149" s="22">
        <v>131784906</v>
      </c>
      <c r="P149" s="22">
        <v>35332879</v>
      </c>
      <c r="Q149" s="22">
        <v>38021329</v>
      </c>
      <c r="R149" s="22">
        <v>35339689</v>
      </c>
      <c r="S149" s="22">
        <v>7865758</v>
      </c>
      <c r="T149" s="22">
        <v>563434624</v>
      </c>
      <c r="U149" s="22">
        <v>51391801</v>
      </c>
      <c r="V149" s="22">
        <v>0</v>
      </c>
      <c r="W149" s="22">
        <v>11622965</v>
      </c>
      <c r="X149" s="22">
        <v>11627857</v>
      </c>
      <c r="Y149" s="22">
        <v>13550802</v>
      </c>
      <c r="Z149" s="22">
        <v>0</v>
      </c>
      <c r="AA149" s="22">
        <v>0</v>
      </c>
      <c r="AB149" s="22">
        <v>0</v>
      </c>
      <c r="AC149" s="22">
        <v>88193425</v>
      </c>
      <c r="AD149" s="22">
        <v>32485467</v>
      </c>
      <c r="AE149" s="22">
        <v>17700991</v>
      </c>
      <c r="AF149" s="22">
        <v>0</v>
      </c>
      <c r="AG149" s="22">
        <v>16351138</v>
      </c>
      <c r="AH149" s="22">
        <v>3873655</v>
      </c>
      <c r="AI149" s="22">
        <v>158604676</v>
      </c>
      <c r="AJ149" s="22">
        <v>404829948</v>
      </c>
      <c r="AK149" s="22">
        <v>21506582</v>
      </c>
      <c r="AL149" s="22">
        <v>383323366</v>
      </c>
    </row>
    <row r="150" spans="1:3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50678238</v>
      </c>
      <c r="F150" s="22">
        <v>0</v>
      </c>
      <c r="G150" s="22">
        <v>26773214</v>
      </c>
      <c r="H150" s="22">
        <v>26281870</v>
      </c>
      <c r="I150" s="22">
        <v>8483268</v>
      </c>
      <c r="J150" s="22">
        <v>0</v>
      </c>
      <c r="K150" s="22">
        <v>0</v>
      </c>
      <c r="L150" s="22">
        <v>0</v>
      </c>
      <c r="M150" s="22">
        <v>112216590</v>
      </c>
      <c r="N150" s="22">
        <v>0</v>
      </c>
      <c r="O150" s="22">
        <v>33765273</v>
      </c>
      <c r="P150" s="22">
        <v>6785908</v>
      </c>
      <c r="Q150" s="22">
        <v>4149861</v>
      </c>
      <c r="R150" s="22">
        <v>13802062</v>
      </c>
      <c r="S150" s="22">
        <v>5219758</v>
      </c>
      <c r="T150" s="22">
        <v>175939452</v>
      </c>
      <c r="U150" s="22">
        <v>25450396</v>
      </c>
      <c r="V150" s="22">
        <v>0</v>
      </c>
      <c r="W150" s="22">
        <v>10694774</v>
      </c>
      <c r="X150" s="22">
        <v>13339649</v>
      </c>
      <c r="Y150" s="22">
        <v>3151292</v>
      </c>
      <c r="Z150" s="22">
        <v>0</v>
      </c>
      <c r="AA150" s="22">
        <v>0</v>
      </c>
      <c r="AB150" s="22">
        <v>0</v>
      </c>
      <c r="AC150" s="22">
        <v>52636111</v>
      </c>
      <c r="AD150" s="22">
        <v>11663230</v>
      </c>
      <c r="AE150" s="22">
        <v>3724369</v>
      </c>
      <c r="AF150" s="22">
        <v>0</v>
      </c>
      <c r="AG150" s="22">
        <v>4147657</v>
      </c>
      <c r="AH150" s="22">
        <v>2347595</v>
      </c>
      <c r="AI150" s="22">
        <v>74518962</v>
      </c>
      <c r="AJ150" s="22">
        <v>101420490</v>
      </c>
      <c r="AK150" s="22">
        <v>19245457</v>
      </c>
      <c r="AL150" s="22">
        <v>82175033</v>
      </c>
    </row>
    <row r="151" spans="1:3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4083363</v>
      </c>
      <c r="F151" s="22">
        <v>0</v>
      </c>
      <c r="G151" s="22">
        <v>7054048</v>
      </c>
      <c r="H151" s="22">
        <v>5189049</v>
      </c>
      <c r="I151" s="22">
        <v>671119</v>
      </c>
      <c r="J151" s="22">
        <v>0</v>
      </c>
      <c r="K151" s="22">
        <v>0</v>
      </c>
      <c r="L151" s="22">
        <v>0</v>
      </c>
      <c r="M151" s="22">
        <v>16997579</v>
      </c>
      <c r="N151" s="22">
        <v>0</v>
      </c>
      <c r="O151" s="22">
        <v>1324304</v>
      </c>
      <c r="P151" s="22">
        <v>1659817</v>
      </c>
      <c r="Q151" s="22">
        <v>196380</v>
      </c>
      <c r="R151" s="22">
        <v>0</v>
      </c>
      <c r="S151" s="22">
        <v>391683</v>
      </c>
      <c r="T151" s="22">
        <v>20569763</v>
      </c>
      <c r="U151" s="22">
        <v>2461324</v>
      </c>
      <c r="V151" s="22">
        <v>0</v>
      </c>
      <c r="W151" s="22">
        <v>3130856</v>
      </c>
      <c r="X151" s="22">
        <v>1064116</v>
      </c>
      <c r="Y151" s="22">
        <v>98421</v>
      </c>
      <c r="Z151" s="22">
        <v>0</v>
      </c>
      <c r="AA151" s="22">
        <v>0</v>
      </c>
      <c r="AB151" s="22">
        <v>0</v>
      </c>
      <c r="AC151" s="22">
        <v>6754717</v>
      </c>
      <c r="AD151" s="22">
        <v>1038961</v>
      </c>
      <c r="AE151" s="22">
        <v>996076</v>
      </c>
      <c r="AF151" s="22">
        <v>0</v>
      </c>
      <c r="AG151" s="22">
        <v>295479</v>
      </c>
      <c r="AH151" s="22">
        <v>0</v>
      </c>
      <c r="AI151" s="22">
        <v>9085233</v>
      </c>
      <c r="AJ151" s="22">
        <v>11484530</v>
      </c>
      <c r="AK151" s="22">
        <v>1308943</v>
      </c>
      <c r="AL151" s="22">
        <v>10175587</v>
      </c>
    </row>
    <row r="152" spans="1:3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14876144</v>
      </c>
      <c r="F152" s="22">
        <v>0</v>
      </c>
      <c r="G152" s="22">
        <v>12258579</v>
      </c>
      <c r="H152" s="22">
        <v>1761251</v>
      </c>
      <c r="I152" s="22">
        <v>0</v>
      </c>
      <c r="J152" s="22">
        <v>0</v>
      </c>
      <c r="K152" s="22">
        <v>0</v>
      </c>
      <c r="L152" s="22">
        <v>0</v>
      </c>
      <c r="M152" s="22">
        <v>28895974</v>
      </c>
      <c r="N152" s="22">
        <v>0</v>
      </c>
      <c r="O152" s="22">
        <v>11674566</v>
      </c>
      <c r="P152" s="22">
        <v>929309</v>
      </c>
      <c r="Q152" s="22">
        <v>736779</v>
      </c>
      <c r="R152" s="22">
        <v>1581854</v>
      </c>
      <c r="S152" s="22">
        <v>549130</v>
      </c>
      <c r="T152" s="22">
        <v>44367612</v>
      </c>
      <c r="U152" s="22">
        <v>7329308</v>
      </c>
      <c r="V152" s="22">
        <v>0</v>
      </c>
      <c r="W152" s="22">
        <v>4037393</v>
      </c>
      <c r="X152" s="22">
        <v>957385</v>
      </c>
      <c r="Y152" s="22">
        <v>0</v>
      </c>
      <c r="Z152" s="22">
        <v>0</v>
      </c>
      <c r="AA152" s="22">
        <v>0</v>
      </c>
      <c r="AB152" s="22">
        <v>0</v>
      </c>
      <c r="AC152" s="22">
        <v>12324086</v>
      </c>
      <c r="AD152" s="22">
        <v>4616139</v>
      </c>
      <c r="AE152" s="22">
        <v>589870</v>
      </c>
      <c r="AF152" s="22">
        <v>0</v>
      </c>
      <c r="AG152" s="22">
        <v>1052838</v>
      </c>
      <c r="AH152" s="22">
        <v>473959</v>
      </c>
      <c r="AI152" s="22">
        <v>19056892</v>
      </c>
      <c r="AJ152" s="22">
        <v>25310720</v>
      </c>
      <c r="AK152" s="22">
        <v>3988257</v>
      </c>
      <c r="AL152" s="22">
        <v>21322463</v>
      </c>
    </row>
    <row r="153" spans="1:3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51233782</v>
      </c>
      <c r="F153" s="22">
        <v>0</v>
      </c>
      <c r="G153" s="22">
        <v>56925502</v>
      </c>
      <c r="H153" s="22">
        <v>16240114</v>
      </c>
      <c r="I153" s="22">
        <v>4388941</v>
      </c>
      <c r="J153" s="22">
        <v>0</v>
      </c>
      <c r="K153" s="22">
        <v>1100097</v>
      </c>
      <c r="L153" s="22">
        <v>0</v>
      </c>
      <c r="M153" s="22">
        <v>129888436</v>
      </c>
      <c r="N153" s="22">
        <v>163044</v>
      </c>
      <c r="O153" s="22">
        <v>75079066</v>
      </c>
      <c r="P153" s="22">
        <v>19412942</v>
      </c>
      <c r="Q153" s="22">
        <v>4242675</v>
      </c>
      <c r="R153" s="22">
        <v>8308347</v>
      </c>
      <c r="S153" s="22">
        <v>7362513</v>
      </c>
      <c r="T153" s="22">
        <v>244457023</v>
      </c>
      <c r="U153" s="22">
        <v>32818939</v>
      </c>
      <c r="V153" s="22">
        <v>0</v>
      </c>
      <c r="W153" s="22">
        <v>23448579</v>
      </c>
      <c r="X153" s="22">
        <v>3325895</v>
      </c>
      <c r="Y153" s="22">
        <v>1384579</v>
      </c>
      <c r="Z153" s="22">
        <v>0</v>
      </c>
      <c r="AA153" s="22">
        <v>1068244</v>
      </c>
      <c r="AB153" s="22">
        <v>0</v>
      </c>
      <c r="AC153" s="22">
        <v>62046236</v>
      </c>
      <c r="AD153" s="22">
        <v>24503019</v>
      </c>
      <c r="AE153" s="22">
        <v>12521488</v>
      </c>
      <c r="AF153" s="22">
        <v>0</v>
      </c>
      <c r="AG153" s="22">
        <v>7815574</v>
      </c>
      <c r="AH153" s="22">
        <v>2788513</v>
      </c>
      <c r="AI153" s="22">
        <v>109674830</v>
      </c>
      <c r="AJ153" s="22">
        <v>134782193</v>
      </c>
      <c r="AK153" s="22">
        <v>24735855</v>
      </c>
      <c r="AL153" s="22">
        <v>110046338</v>
      </c>
    </row>
    <row r="154" spans="1:3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17598526</v>
      </c>
      <c r="F154" s="22">
        <v>0</v>
      </c>
      <c r="G154" s="22">
        <v>10239989</v>
      </c>
      <c r="H154" s="22">
        <v>5026727</v>
      </c>
      <c r="I154" s="22">
        <v>4297622</v>
      </c>
      <c r="J154" s="22">
        <v>0</v>
      </c>
      <c r="K154" s="22">
        <v>0</v>
      </c>
      <c r="L154" s="22">
        <v>0</v>
      </c>
      <c r="M154" s="22">
        <v>37162864</v>
      </c>
      <c r="N154" s="22">
        <v>0</v>
      </c>
      <c r="O154" s="22">
        <v>19185360</v>
      </c>
      <c r="P154" s="22">
        <v>5076857</v>
      </c>
      <c r="Q154" s="22">
        <v>2525142</v>
      </c>
      <c r="R154" s="22">
        <v>5621668</v>
      </c>
      <c r="S154" s="22">
        <v>2656132</v>
      </c>
      <c r="T154" s="22">
        <v>72228023</v>
      </c>
      <c r="U154" s="22">
        <v>7948599</v>
      </c>
      <c r="V154" s="22">
        <v>0</v>
      </c>
      <c r="W154" s="22">
        <v>2048929</v>
      </c>
      <c r="X154" s="22">
        <v>1072574</v>
      </c>
      <c r="Y154" s="22">
        <v>879248</v>
      </c>
      <c r="Z154" s="22">
        <v>0</v>
      </c>
      <c r="AA154" s="22">
        <v>0</v>
      </c>
      <c r="AB154" s="22">
        <v>0</v>
      </c>
      <c r="AC154" s="22">
        <v>11949350</v>
      </c>
      <c r="AD154" s="22">
        <v>5162990</v>
      </c>
      <c r="AE154" s="22">
        <v>3075703</v>
      </c>
      <c r="AF154" s="22">
        <v>0</v>
      </c>
      <c r="AG154" s="22">
        <v>1670807</v>
      </c>
      <c r="AH154" s="22">
        <v>1391283</v>
      </c>
      <c r="AI154" s="22">
        <v>23250133</v>
      </c>
      <c r="AJ154" s="22">
        <v>48977890</v>
      </c>
      <c r="AK154" s="22">
        <v>2664118</v>
      </c>
      <c r="AL154" s="22">
        <v>46313772</v>
      </c>
    </row>
    <row r="155" spans="1:3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11446581</v>
      </c>
      <c r="F155" s="22">
        <v>0</v>
      </c>
      <c r="G155" s="22">
        <v>9507383</v>
      </c>
      <c r="H155" s="22">
        <v>3398156</v>
      </c>
      <c r="I155" s="22">
        <v>1123769</v>
      </c>
      <c r="J155" s="22">
        <v>0</v>
      </c>
      <c r="K155" s="22">
        <v>0</v>
      </c>
      <c r="L155" s="22">
        <v>0</v>
      </c>
      <c r="M155" s="22">
        <v>25475889</v>
      </c>
      <c r="N155" s="22">
        <v>1640780</v>
      </c>
      <c r="O155" s="22">
        <v>16666908</v>
      </c>
      <c r="P155" s="22">
        <v>1224397</v>
      </c>
      <c r="Q155" s="22">
        <v>562559</v>
      </c>
      <c r="R155" s="22">
        <v>987497</v>
      </c>
      <c r="S155" s="22">
        <v>1259303</v>
      </c>
      <c r="T155" s="22">
        <v>47817333</v>
      </c>
      <c r="U155" s="22">
        <v>8536032</v>
      </c>
      <c r="V155" s="22">
        <v>0</v>
      </c>
      <c r="W155" s="22">
        <v>2200548</v>
      </c>
      <c r="X155" s="22">
        <v>1203417</v>
      </c>
      <c r="Y155" s="22">
        <v>471236</v>
      </c>
      <c r="Z155" s="22">
        <v>0</v>
      </c>
      <c r="AA155" s="22">
        <v>0</v>
      </c>
      <c r="AB155" s="22">
        <v>0</v>
      </c>
      <c r="AC155" s="22">
        <v>12411233</v>
      </c>
      <c r="AD155" s="22">
        <v>6918234</v>
      </c>
      <c r="AE155" s="22">
        <v>733546</v>
      </c>
      <c r="AF155" s="22">
        <v>0</v>
      </c>
      <c r="AG155" s="22">
        <v>395036</v>
      </c>
      <c r="AH155" s="22">
        <v>608000</v>
      </c>
      <c r="AI155" s="22">
        <v>21066049</v>
      </c>
      <c r="AJ155" s="22">
        <v>26751284</v>
      </c>
      <c r="AK155" s="22">
        <v>2088344</v>
      </c>
      <c r="AL155" s="22">
        <v>24662940</v>
      </c>
    </row>
    <row r="156" spans="1:3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11513042</v>
      </c>
      <c r="F156" s="22">
        <v>0</v>
      </c>
      <c r="G156" s="22">
        <v>22767972</v>
      </c>
      <c r="H156" s="22">
        <v>20377991</v>
      </c>
      <c r="I156" s="22">
        <v>2622732</v>
      </c>
      <c r="J156" s="22">
        <v>0</v>
      </c>
      <c r="K156" s="22">
        <v>0</v>
      </c>
      <c r="L156" s="22">
        <v>0</v>
      </c>
      <c r="M156" s="22">
        <v>57281737</v>
      </c>
      <c r="N156" s="22">
        <v>0</v>
      </c>
      <c r="O156" s="22">
        <v>17615442</v>
      </c>
      <c r="P156" s="22">
        <v>4530653</v>
      </c>
      <c r="Q156" s="22">
        <v>4519082</v>
      </c>
      <c r="R156" s="22">
        <v>5515708</v>
      </c>
      <c r="S156" s="22">
        <v>1375462</v>
      </c>
      <c r="T156" s="22">
        <v>90838084</v>
      </c>
      <c r="U156" s="22">
        <v>6479601</v>
      </c>
      <c r="V156" s="22">
        <v>7978913</v>
      </c>
      <c r="W156" s="22">
        <v>8597002</v>
      </c>
      <c r="X156" s="22">
        <v>736810</v>
      </c>
      <c r="Y156" s="22">
        <v>0</v>
      </c>
      <c r="Z156" s="22">
        <v>0</v>
      </c>
      <c r="AA156" s="22">
        <v>0</v>
      </c>
      <c r="AB156" s="22">
        <v>0</v>
      </c>
      <c r="AC156" s="22">
        <v>23792326</v>
      </c>
      <c r="AD156" s="22">
        <v>9927075</v>
      </c>
      <c r="AE156" s="22">
        <v>2278124</v>
      </c>
      <c r="AF156" s="22">
        <v>0</v>
      </c>
      <c r="AG156" s="22">
        <v>2978957</v>
      </c>
      <c r="AH156" s="22">
        <v>784067</v>
      </c>
      <c r="AI156" s="22">
        <v>39760549</v>
      </c>
      <c r="AJ156" s="22">
        <v>51077535</v>
      </c>
      <c r="AK156" s="22">
        <v>3498137</v>
      </c>
      <c r="AL156" s="22">
        <v>47579398</v>
      </c>
    </row>
    <row r="157" spans="1:3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46176202</v>
      </c>
      <c r="F157" s="22">
        <v>0</v>
      </c>
      <c r="G157" s="22">
        <v>15424188</v>
      </c>
      <c r="H157" s="22">
        <v>11403455</v>
      </c>
      <c r="I157" s="22">
        <v>3792720</v>
      </c>
      <c r="J157" s="22">
        <v>0</v>
      </c>
      <c r="K157" s="22">
        <v>4347284</v>
      </c>
      <c r="L157" s="22">
        <v>0</v>
      </c>
      <c r="M157" s="22">
        <v>81143849</v>
      </c>
      <c r="N157" s="22">
        <v>3321630</v>
      </c>
      <c r="O157" s="22">
        <v>25371520</v>
      </c>
      <c r="P157" s="22">
        <v>11642154</v>
      </c>
      <c r="Q157" s="22">
        <v>6458859</v>
      </c>
      <c r="R157" s="22">
        <v>0</v>
      </c>
      <c r="S157" s="22">
        <v>2083849</v>
      </c>
      <c r="T157" s="22">
        <v>130021861</v>
      </c>
      <c r="U157" s="22">
        <v>30474093</v>
      </c>
      <c r="V157" s="22">
        <v>0</v>
      </c>
      <c r="W157" s="22">
        <v>7090816</v>
      </c>
      <c r="X157" s="22">
        <v>4210743</v>
      </c>
      <c r="Y157" s="22">
        <v>889744</v>
      </c>
      <c r="Z157" s="22">
        <v>0</v>
      </c>
      <c r="AA157" s="22">
        <v>2266869</v>
      </c>
      <c r="AB157" s="22">
        <v>0</v>
      </c>
      <c r="AC157" s="22">
        <v>44932265</v>
      </c>
      <c r="AD157" s="22">
        <v>9689429</v>
      </c>
      <c r="AE157" s="22">
        <v>5447779</v>
      </c>
      <c r="AF157" s="22">
        <v>0</v>
      </c>
      <c r="AG157" s="22">
        <v>0</v>
      </c>
      <c r="AH157" s="22">
        <v>1026814</v>
      </c>
      <c r="AI157" s="22">
        <v>61096287</v>
      </c>
      <c r="AJ157" s="22">
        <v>68925574</v>
      </c>
      <c r="AK157" s="22">
        <v>13642093</v>
      </c>
      <c r="AL157" s="22">
        <v>55283481</v>
      </c>
    </row>
    <row r="158" spans="1:3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16039284</v>
      </c>
      <c r="F158" s="22">
        <v>0</v>
      </c>
      <c r="G158" s="22">
        <v>12586886</v>
      </c>
      <c r="H158" s="22">
        <v>7703951</v>
      </c>
      <c r="I158" s="22">
        <v>2242943</v>
      </c>
      <c r="J158" s="22">
        <v>0</v>
      </c>
      <c r="K158" s="22">
        <v>0</v>
      </c>
      <c r="L158" s="22">
        <v>0</v>
      </c>
      <c r="M158" s="22">
        <v>38573064</v>
      </c>
      <c r="N158" s="22">
        <v>1549671</v>
      </c>
      <c r="O158" s="22">
        <v>17423046</v>
      </c>
      <c r="P158" s="22">
        <v>3814057</v>
      </c>
      <c r="Q158" s="22">
        <v>519397</v>
      </c>
      <c r="R158" s="22">
        <v>2055600</v>
      </c>
      <c r="S158" s="22">
        <v>993702</v>
      </c>
      <c r="T158" s="22">
        <v>64928537</v>
      </c>
      <c r="U158" s="22">
        <v>11483472</v>
      </c>
      <c r="V158" s="22">
        <v>0</v>
      </c>
      <c r="W158" s="22">
        <v>3781566</v>
      </c>
      <c r="X158" s="22">
        <v>2031161</v>
      </c>
      <c r="Y158" s="22">
        <v>1144133</v>
      </c>
      <c r="Z158" s="22">
        <v>0</v>
      </c>
      <c r="AA158" s="22">
        <v>0</v>
      </c>
      <c r="AB158" s="22">
        <v>0</v>
      </c>
      <c r="AC158" s="22">
        <v>18440332</v>
      </c>
      <c r="AD158" s="22">
        <v>5036649</v>
      </c>
      <c r="AE158" s="22">
        <v>2105469</v>
      </c>
      <c r="AF158" s="22">
        <v>0</v>
      </c>
      <c r="AG158" s="22">
        <v>1271869</v>
      </c>
      <c r="AH158" s="22">
        <v>634249</v>
      </c>
      <c r="AI158" s="22">
        <v>27488568</v>
      </c>
      <c r="AJ158" s="22">
        <v>37439969</v>
      </c>
      <c r="AK158" s="22">
        <v>369857</v>
      </c>
      <c r="AL158" s="22">
        <v>37070112</v>
      </c>
    </row>
    <row r="159" spans="1:3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1555934</v>
      </c>
      <c r="F159" s="22">
        <v>0</v>
      </c>
      <c r="G159" s="22">
        <v>25696700</v>
      </c>
      <c r="H159" s="22">
        <v>2374477</v>
      </c>
      <c r="I159" s="22">
        <v>0</v>
      </c>
      <c r="J159" s="22">
        <v>0</v>
      </c>
      <c r="K159" s="22">
        <v>982428</v>
      </c>
      <c r="L159" s="22">
        <v>1720810</v>
      </c>
      <c r="M159" s="22">
        <v>32330349</v>
      </c>
      <c r="N159" s="22">
        <v>6500</v>
      </c>
      <c r="O159" s="22">
        <v>11104378</v>
      </c>
      <c r="P159" s="22">
        <v>2737740</v>
      </c>
      <c r="Q159" s="22">
        <v>573772</v>
      </c>
      <c r="R159" s="22">
        <v>9057423</v>
      </c>
      <c r="S159" s="22">
        <v>1371137</v>
      </c>
      <c r="T159" s="22">
        <v>57181298</v>
      </c>
      <c r="U159" s="22">
        <v>1313891</v>
      </c>
      <c r="V159" s="22">
        <v>0</v>
      </c>
      <c r="W159" s="22">
        <v>9889048</v>
      </c>
      <c r="X159" s="22">
        <v>924046</v>
      </c>
      <c r="Y159" s="22">
        <v>0</v>
      </c>
      <c r="Z159" s="22">
        <v>0</v>
      </c>
      <c r="AA159" s="22">
        <v>174550</v>
      </c>
      <c r="AB159" s="22">
        <v>1295880</v>
      </c>
      <c r="AC159" s="22">
        <v>13597415</v>
      </c>
      <c r="AD159" s="22">
        <v>5392634</v>
      </c>
      <c r="AE159" s="22">
        <v>1870962</v>
      </c>
      <c r="AF159" s="22">
        <v>0</v>
      </c>
      <c r="AG159" s="22">
        <v>2303267</v>
      </c>
      <c r="AH159" s="22">
        <v>814958</v>
      </c>
      <c r="AI159" s="22">
        <v>23979236</v>
      </c>
      <c r="AJ159" s="22">
        <v>33202062</v>
      </c>
      <c r="AK159" s="22">
        <v>661444</v>
      </c>
      <c r="AL159" s="22">
        <v>32540618</v>
      </c>
    </row>
    <row r="160" spans="1:3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14015259</v>
      </c>
      <c r="F160" s="22">
        <v>0</v>
      </c>
      <c r="G160" s="22">
        <v>4880718</v>
      </c>
      <c r="H160" s="22">
        <v>4187238</v>
      </c>
      <c r="I160" s="22">
        <v>4098240</v>
      </c>
      <c r="J160" s="22">
        <v>0</v>
      </c>
      <c r="K160" s="22">
        <v>0</v>
      </c>
      <c r="L160" s="22">
        <v>0</v>
      </c>
      <c r="M160" s="22">
        <v>27181455</v>
      </c>
      <c r="N160" s="22">
        <v>0</v>
      </c>
      <c r="O160" s="22">
        <v>13070089</v>
      </c>
      <c r="P160" s="22">
        <v>8383639</v>
      </c>
      <c r="Q160" s="22">
        <v>3167188</v>
      </c>
      <c r="R160" s="22">
        <v>4580660</v>
      </c>
      <c r="S160" s="22">
        <v>1211579</v>
      </c>
      <c r="T160" s="22">
        <v>57594610</v>
      </c>
      <c r="U160" s="22">
        <v>8672163</v>
      </c>
      <c r="V160" s="22">
        <v>0</v>
      </c>
      <c r="W160" s="22">
        <v>1144332</v>
      </c>
      <c r="X160" s="22">
        <v>1217740</v>
      </c>
      <c r="Y160" s="22">
        <v>716588</v>
      </c>
      <c r="Z160" s="22">
        <v>0</v>
      </c>
      <c r="AA160" s="22">
        <v>0</v>
      </c>
      <c r="AB160" s="22">
        <v>0</v>
      </c>
      <c r="AC160" s="22">
        <v>11750823</v>
      </c>
      <c r="AD160" s="22">
        <v>6032833</v>
      </c>
      <c r="AE160" s="22">
        <v>3743335</v>
      </c>
      <c r="AF160" s="22">
        <v>0</v>
      </c>
      <c r="AG160" s="22">
        <v>1387170</v>
      </c>
      <c r="AH160" s="22">
        <v>704195</v>
      </c>
      <c r="AI160" s="22">
        <v>23618356</v>
      </c>
      <c r="AJ160" s="22">
        <v>33976254</v>
      </c>
      <c r="AK160" s="22">
        <v>7867902</v>
      </c>
      <c r="AL160" s="22">
        <v>26108352</v>
      </c>
    </row>
    <row r="161" spans="1:3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46981828</v>
      </c>
      <c r="F161" s="22">
        <v>0</v>
      </c>
      <c r="G161" s="22">
        <v>18581754</v>
      </c>
      <c r="H161" s="22">
        <v>14765115</v>
      </c>
      <c r="I161" s="22">
        <v>14334944</v>
      </c>
      <c r="J161" s="22">
        <v>0</v>
      </c>
      <c r="K161" s="22">
        <v>0</v>
      </c>
      <c r="L161" s="22">
        <v>0</v>
      </c>
      <c r="M161" s="22">
        <v>94663641</v>
      </c>
      <c r="N161" s="22">
        <v>5616976</v>
      </c>
      <c r="O161" s="22">
        <v>26698697</v>
      </c>
      <c r="P161" s="22">
        <v>5610431</v>
      </c>
      <c r="Q161" s="22">
        <v>5781758</v>
      </c>
      <c r="R161" s="22">
        <v>3476972</v>
      </c>
      <c r="S161" s="22">
        <v>3262774</v>
      </c>
      <c r="T161" s="22">
        <v>145111249</v>
      </c>
      <c r="U161" s="22">
        <v>36142896</v>
      </c>
      <c r="V161" s="22">
        <v>0</v>
      </c>
      <c r="W161" s="22">
        <v>10729581</v>
      </c>
      <c r="X161" s="22">
        <v>3333286</v>
      </c>
      <c r="Y161" s="22">
        <v>1128785</v>
      </c>
      <c r="Z161" s="22">
        <v>0</v>
      </c>
      <c r="AA161" s="22">
        <v>0</v>
      </c>
      <c r="AB161" s="22">
        <v>0</v>
      </c>
      <c r="AC161" s="22">
        <v>51334548</v>
      </c>
      <c r="AD161" s="22">
        <v>6752201</v>
      </c>
      <c r="AE161" s="22">
        <v>3505630</v>
      </c>
      <c r="AF161" s="22">
        <v>193784</v>
      </c>
      <c r="AG161" s="22">
        <v>2352822</v>
      </c>
      <c r="AH161" s="22">
        <v>1030400</v>
      </c>
      <c r="AI161" s="22">
        <v>65169385</v>
      </c>
      <c r="AJ161" s="22">
        <v>79941864</v>
      </c>
      <c r="AK161" s="22">
        <v>4620773</v>
      </c>
      <c r="AL161" s="22">
        <v>75321091</v>
      </c>
    </row>
    <row r="162" spans="1:3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18156009</v>
      </c>
      <c r="F162" s="22">
        <v>0</v>
      </c>
      <c r="G162" s="22">
        <v>2962722</v>
      </c>
      <c r="H162" s="22">
        <v>4927828</v>
      </c>
      <c r="I162" s="22">
        <v>5509334</v>
      </c>
      <c r="J162" s="22">
        <v>0</v>
      </c>
      <c r="K162" s="22">
        <v>0</v>
      </c>
      <c r="L162" s="22">
        <v>895772</v>
      </c>
      <c r="M162" s="22">
        <v>32451665</v>
      </c>
      <c r="N162" s="22">
        <v>34785</v>
      </c>
      <c r="O162" s="22">
        <v>15062364</v>
      </c>
      <c r="P162" s="22">
        <v>1114157</v>
      </c>
      <c r="Q162" s="22">
        <v>686653</v>
      </c>
      <c r="R162" s="22">
        <v>442310</v>
      </c>
      <c r="S162" s="22">
        <v>2053400</v>
      </c>
      <c r="T162" s="22">
        <v>51845334</v>
      </c>
      <c r="U162" s="22">
        <v>10500524</v>
      </c>
      <c r="V162" s="22">
        <v>0</v>
      </c>
      <c r="W162" s="22">
        <v>1053235</v>
      </c>
      <c r="X162" s="22">
        <v>1424482</v>
      </c>
      <c r="Y162" s="22">
        <v>408877</v>
      </c>
      <c r="Z162" s="22">
        <v>0</v>
      </c>
      <c r="AA162" s="22">
        <v>0</v>
      </c>
      <c r="AB162" s="22">
        <v>265772</v>
      </c>
      <c r="AC162" s="22">
        <v>13652890</v>
      </c>
      <c r="AD162" s="22">
        <v>6996067</v>
      </c>
      <c r="AE162" s="22">
        <v>666289</v>
      </c>
      <c r="AF162" s="22">
        <v>0</v>
      </c>
      <c r="AG162" s="22">
        <v>200833</v>
      </c>
      <c r="AH162" s="22">
        <v>1406030</v>
      </c>
      <c r="AI162" s="22">
        <v>22922109</v>
      </c>
      <c r="AJ162" s="22">
        <v>28923225</v>
      </c>
      <c r="AK162" s="22">
        <v>3948409</v>
      </c>
      <c r="AL162" s="22">
        <v>24974816</v>
      </c>
    </row>
    <row r="163" spans="1:3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18720427</v>
      </c>
      <c r="F163" s="22">
        <v>0</v>
      </c>
      <c r="G163" s="22">
        <v>13289446</v>
      </c>
      <c r="H163" s="22">
        <v>12611768</v>
      </c>
      <c r="I163" s="22">
        <v>0</v>
      </c>
      <c r="J163" s="22">
        <v>0</v>
      </c>
      <c r="K163" s="22">
        <v>0</v>
      </c>
      <c r="L163" s="22">
        <v>0</v>
      </c>
      <c r="M163" s="22">
        <v>44621641</v>
      </c>
      <c r="N163" s="22">
        <v>0</v>
      </c>
      <c r="O163" s="22">
        <v>6349328</v>
      </c>
      <c r="P163" s="22">
        <v>2341511</v>
      </c>
      <c r="Q163" s="22">
        <v>3651513</v>
      </c>
      <c r="R163" s="22">
        <v>1178842</v>
      </c>
      <c r="S163" s="22">
        <v>664817</v>
      </c>
      <c r="T163" s="22">
        <v>58807652</v>
      </c>
      <c r="U163" s="22">
        <v>11856640</v>
      </c>
      <c r="V163" s="22">
        <v>0</v>
      </c>
      <c r="W163" s="22">
        <v>3607837</v>
      </c>
      <c r="X163" s="22">
        <v>4143251</v>
      </c>
      <c r="Y163" s="22">
        <v>0</v>
      </c>
      <c r="Z163" s="22">
        <v>0</v>
      </c>
      <c r="AA163" s="22">
        <v>0</v>
      </c>
      <c r="AB163" s="22">
        <v>0</v>
      </c>
      <c r="AC163" s="22">
        <v>19607728</v>
      </c>
      <c r="AD163" s="22">
        <v>3481185</v>
      </c>
      <c r="AE163" s="22">
        <v>1441446</v>
      </c>
      <c r="AF163" s="22">
        <v>0</v>
      </c>
      <c r="AG163" s="22">
        <v>829813</v>
      </c>
      <c r="AH163" s="22">
        <v>274263</v>
      </c>
      <c r="AI163" s="22">
        <v>25634435</v>
      </c>
      <c r="AJ163" s="22">
        <v>33173217</v>
      </c>
      <c r="AK163" s="22">
        <v>1389388</v>
      </c>
      <c r="AL163" s="22">
        <v>31783829</v>
      </c>
    </row>
    <row r="164" spans="1:3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46774072</v>
      </c>
      <c r="F164" s="22">
        <v>0</v>
      </c>
      <c r="G164" s="22">
        <v>34436295</v>
      </c>
      <c r="H164" s="22">
        <v>19750061</v>
      </c>
      <c r="I164" s="22">
        <v>7005988</v>
      </c>
      <c r="J164" s="22">
        <v>0</v>
      </c>
      <c r="K164" s="22">
        <v>0</v>
      </c>
      <c r="L164" s="22">
        <v>0</v>
      </c>
      <c r="M164" s="22">
        <v>107966416</v>
      </c>
      <c r="N164" s="22">
        <v>2574992</v>
      </c>
      <c r="O164" s="22">
        <v>27863122</v>
      </c>
      <c r="P164" s="22">
        <v>8497118</v>
      </c>
      <c r="Q164" s="22">
        <v>5750872</v>
      </c>
      <c r="R164" s="22">
        <v>9568773</v>
      </c>
      <c r="S164" s="22">
        <v>3072964</v>
      </c>
      <c r="T164" s="22">
        <v>165294257</v>
      </c>
      <c r="U164" s="22">
        <v>25408295</v>
      </c>
      <c r="V164" s="22">
        <v>0</v>
      </c>
      <c r="W164" s="22">
        <v>13103185</v>
      </c>
      <c r="X164" s="22">
        <v>6216497</v>
      </c>
      <c r="Y164" s="22">
        <v>1978616</v>
      </c>
      <c r="Z164" s="22">
        <v>0</v>
      </c>
      <c r="AA164" s="22">
        <v>0</v>
      </c>
      <c r="AB164" s="22">
        <v>0</v>
      </c>
      <c r="AC164" s="22">
        <v>46706593</v>
      </c>
      <c r="AD164" s="22">
        <v>8519792</v>
      </c>
      <c r="AE164" s="22">
        <v>4723239</v>
      </c>
      <c r="AF164" s="22">
        <v>0</v>
      </c>
      <c r="AG164" s="22">
        <v>6167064</v>
      </c>
      <c r="AH164" s="22">
        <v>2298403</v>
      </c>
      <c r="AI164" s="22">
        <v>68415091</v>
      </c>
      <c r="AJ164" s="22">
        <v>96879166</v>
      </c>
      <c r="AK164" s="22">
        <v>8903416</v>
      </c>
      <c r="AL164" s="22">
        <v>87975750</v>
      </c>
    </row>
    <row r="165" spans="1:3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6626885</v>
      </c>
      <c r="F165" s="22">
        <v>0</v>
      </c>
      <c r="G165" s="22">
        <v>4627119</v>
      </c>
      <c r="H165" s="22">
        <v>3784075</v>
      </c>
      <c r="I165" s="22">
        <v>399503</v>
      </c>
      <c r="J165" s="22">
        <v>0</v>
      </c>
      <c r="K165" s="22">
        <v>0</v>
      </c>
      <c r="L165" s="22">
        <v>282597</v>
      </c>
      <c r="M165" s="22">
        <v>15720179</v>
      </c>
      <c r="N165" s="22">
        <v>0</v>
      </c>
      <c r="O165" s="22">
        <v>1621644</v>
      </c>
      <c r="P165" s="22">
        <v>1523561</v>
      </c>
      <c r="Q165" s="22">
        <v>200466</v>
      </c>
      <c r="R165" s="22">
        <v>779436</v>
      </c>
      <c r="S165" s="22">
        <v>186794</v>
      </c>
      <c r="T165" s="22">
        <v>20032080</v>
      </c>
      <c r="U165" s="22">
        <v>2347806</v>
      </c>
      <c r="V165" s="22">
        <v>0</v>
      </c>
      <c r="W165" s="22">
        <v>1755115</v>
      </c>
      <c r="X165" s="22">
        <v>1362999</v>
      </c>
      <c r="Y165" s="22">
        <v>96201</v>
      </c>
      <c r="Z165" s="22">
        <v>0</v>
      </c>
      <c r="AA165" s="22">
        <v>0</v>
      </c>
      <c r="AB165" s="22">
        <v>222402</v>
      </c>
      <c r="AC165" s="22">
        <v>5784523</v>
      </c>
      <c r="AD165" s="22">
        <v>344396</v>
      </c>
      <c r="AE165" s="22">
        <v>487658</v>
      </c>
      <c r="AF165" s="22">
        <v>0</v>
      </c>
      <c r="AG165" s="22">
        <v>219470</v>
      </c>
      <c r="AH165" s="22">
        <v>101197</v>
      </c>
      <c r="AI165" s="22">
        <v>6937244</v>
      </c>
      <c r="AJ165" s="22">
        <v>13094836</v>
      </c>
      <c r="AK165" s="22">
        <v>1197185</v>
      </c>
      <c r="AL165" s="22">
        <v>11897651</v>
      </c>
    </row>
    <row r="166" spans="1:3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43437198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43437198</v>
      </c>
      <c r="N166" s="22">
        <v>0</v>
      </c>
      <c r="O166" s="22">
        <v>7282602</v>
      </c>
      <c r="P166" s="22">
        <v>2320211</v>
      </c>
      <c r="Q166" s="22">
        <v>1691115</v>
      </c>
      <c r="R166" s="22">
        <v>3489674</v>
      </c>
      <c r="S166" s="22">
        <v>1365459</v>
      </c>
      <c r="T166" s="22">
        <v>59586259</v>
      </c>
      <c r="U166" s="22">
        <v>25776538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25776538</v>
      </c>
      <c r="AD166" s="22">
        <v>2620337</v>
      </c>
      <c r="AE166" s="22">
        <v>1409413</v>
      </c>
      <c r="AF166" s="22">
        <v>0</v>
      </c>
      <c r="AG166" s="22">
        <v>754716</v>
      </c>
      <c r="AH166" s="22">
        <v>802874</v>
      </c>
      <c r="AI166" s="22">
        <v>31363878</v>
      </c>
      <c r="AJ166" s="22">
        <v>28222381</v>
      </c>
      <c r="AK166" s="22">
        <v>4123873</v>
      </c>
      <c r="AL166" s="22">
        <v>24098508</v>
      </c>
    </row>
    <row r="167" spans="1:3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45471513</v>
      </c>
      <c r="F167" s="22">
        <v>0</v>
      </c>
      <c r="G167" s="22">
        <v>98617878</v>
      </c>
      <c r="H167" s="22">
        <v>39381671</v>
      </c>
      <c r="I167" s="22">
        <v>0</v>
      </c>
      <c r="J167" s="22">
        <v>0</v>
      </c>
      <c r="K167" s="22">
        <v>0</v>
      </c>
      <c r="L167" s="22">
        <v>0</v>
      </c>
      <c r="M167" s="22">
        <v>183471062</v>
      </c>
      <c r="N167" s="22">
        <v>28142</v>
      </c>
      <c r="O167" s="22">
        <v>58732565</v>
      </c>
      <c r="P167" s="22">
        <v>7944861</v>
      </c>
      <c r="Q167" s="22">
        <v>2669024</v>
      </c>
      <c r="R167" s="22">
        <v>14537630</v>
      </c>
      <c r="S167" s="22">
        <v>3634395</v>
      </c>
      <c r="T167" s="22">
        <v>271017679</v>
      </c>
      <c r="U167" s="22">
        <v>33307229</v>
      </c>
      <c r="V167" s="22">
        <v>0</v>
      </c>
      <c r="W167" s="22">
        <v>25942006</v>
      </c>
      <c r="X167" s="22">
        <v>11859542</v>
      </c>
      <c r="Y167" s="22">
        <v>0</v>
      </c>
      <c r="Z167" s="22">
        <v>0</v>
      </c>
      <c r="AA167" s="22">
        <v>0</v>
      </c>
      <c r="AB167" s="22">
        <v>0</v>
      </c>
      <c r="AC167" s="22">
        <v>71108777</v>
      </c>
      <c r="AD167" s="22">
        <v>14590551</v>
      </c>
      <c r="AE167" s="22">
        <v>4664030</v>
      </c>
      <c r="AF167" s="22">
        <v>0</v>
      </c>
      <c r="AG167" s="22">
        <v>5453419</v>
      </c>
      <c r="AH167" s="22">
        <v>2329129</v>
      </c>
      <c r="AI167" s="22">
        <v>98145906</v>
      </c>
      <c r="AJ167" s="22">
        <v>172871773</v>
      </c>
      <c r="AK167" s="22">
        <v>23634269</v>
      </c>
      <c r="AL167" s="22">
        <v>149237504</v>
      </c>
    </row>
    <row r="168" spans="1:3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7176738</v>
      </c>
      <c r="F168" s="22">
        <v>0</v>
      </c>
      <c r="G168" s="22">
        <v>4990213</v>
      </c>
      <c r="H168" s="22">
        <v>3004656</v>
      </c>
      <c r="I168" s="22">
        <v>0</v>
      </c>
      <c r="J168" s="22">
        <v>0</v>
      </c>
      <c r="K168" s="22">
        <v>507969</v>
      </c>
      <c r="L168" s="22">
        <v>1311367</v>
      </c>
      <c r="M168" s="22">
        <v>16990943</v>
      </c>
      <c r="N168" s="22">
        <v>277025</v>
      </c>
      <c r="O168" s="22">
        <v>811598</v>
      </c>
      <c r="P168" s="22">
        <v>2264092</v>
      </c>
      <c r="Q168" s="22">
        <v>1102558</v>
      </c>
      <c r="R168" s="22">
        <v>558814</v>
      </c>
      <c r="S168" s="22">
        <v>499746</v>
      </c>
      <c r="T168" s="22">
        <v>22504776</v>
      </c>
      <c r="U168" s="22">
        <v>5709641</v>
      </c>
      <c r="V168" s="22">
        <v>0</v>
      </c>
      <c r="W168" s="22">
        <v>2046466</v>
      </c>
      <c r="X168" s="22">
        <v>2002719</v>
      </c>
      <c r="Y168" s="22">
        <v>0</v>
      </c>
      <c r="Z168" s="22">
        <v>0</v>
      </c>
      <c r="AA168" s="22">
        <v>20686</v>
      </c>
      <c r="AB168" s="22">
        <v>1276889</v>
      </c>
      <c r="AC168" s="22">
        <v>11056401</v>
      </c>
      <c r="AD168" s="22">
        <v>296628</v>
      </c>
      <c r="AE168" s="22">
        <v>1652686</v>
      </c>
      <c r="AF168" s="22">
        <v>0</v>
      </c>
      <c r="AG168" s="22">
        <v>289273</v>
      </c>
      <c r="AH168" s="22">
        <v>354071</v>
      </c>
      <c r="AI168" s="22">
        <v>13649059</v>
      </c>
      <c r="AJ168" s="22">
        <v>8855717</v>
      </c>
      <c r="AK168" s="22">
        <v>501207</v>
      </c>
      <c r="AL168" s="22">
        <v>8354510</v>
      </c>
    </row>
    <row r="169" spans="1:3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11051822</v>
      </c>
      <c r="F169" s="22">
        <v>0</v>
      </c>
      <c r="G169" s="22">
        <v>4893735</v>
      </c>
      <c r="H169" s="22">
        <v>9114276</v>
      </c>
      <c r="I169" s="22">
        <v>0</v>
      </c>
      <c r="J169" s="22">
        <v>0</v>
      </c>
      <c r="K169" s="22">
        <v>0</v>
      </c>
      <c r="L169" s="22">
        <v>0</v>
      </c>
      <c r="M169" s="22">
        <v>25059833</v>
      </c>
      <c r="N169" s="22">
        <v>0</v>
      </c>
      <c r="O169" s="22">
        <v>10058269</v>
      </c>
      <c r="P169" s="22">
        <v>1881080</v>
      </c>
      <c r="Q169" s="22">
        <v>358653</v>
      </c>
      <c r="R169" s="22">
        <v>0</v>
      </c>
      <c r="S169" s="22">
        <v>207633</v>
      </c>
      <c r="T169" s="22">
        <v>37565468</v>
      </c>
      <c r="U169" s="22">
        <v>6589666</v>
      </c>
      <c r="V169" s="22">
        <v>0</v>
      </c>
      <c r="W169" s="22">
        <v>2841686</v>
      </c>
      <c r="X169" s="22">
        <v>1975936</v>
      </c>
      <c r="Y169" s="22">
        <v>0</v>
      </c>
      <c r="Z169" s="22">
        <v>0</v>
      </c>
      <c r="AA169" s="22">
        <v>0</v>
      </c>
      <c r="AB169" s="22">
        <v>0</v>
      </c>
      <c r="AC169" s="22">
        <v>11407288</v>
      </c>
      <c r="AD169" s="22">
        <v>3419949</v>
      </c>
      <c r="AE169" s="22">
        <v>1313855</v>
      </c>
      <c r="AF169" s="22">
        <v>0</v>
      </c>
      <c r="AG169" s="22">
        <v>0</v>
      </c>
      <c r="AH169" s="22">
        <v>165171</v>
      </c>
      <c r="AI169" s="22">
        <v>16306263</v>
      </c>
      <c r="AJ169" s="22">
        <v>21259205</v>
      </c>
      <c r="AK169" s="22">
        <v>162146</v>
      </c>
      <c r="AL169" s="22">
        <v>21097059</v>
      </c>
    </row>
    <row r="170" spans="1:3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51157581</v>
      </c>
      <c r="F170" s="22">
        <v>0</v>
      </c>
      <c r="G170" s="22">
        <v>23318833</v>
      </c>
      <c r="H170" s="22">
        <v>28974241</v>
      </c>
      <c r="I170" s="22">
        <v>1699863</v>
      </c>
      <c r="J170" s="22">
        <v>0</v>
      </c>
      <c r="K170" s="22">
        <v>0</v>
      </c>
      <c r="L170" s="22">
        <v>0</v>
      </c>
      <c r="M170" s="22">
        <v>105150518</v>
      </c>
      <c r="N170" s="22">
        <v>0</v>
      </c>
      <c r="O170" s="22">
        <v>27144101</v>
      </c>
      <c r="P170" s="22">
        <v>6252209</v>
      </c>
      <c r="Q170" s="22">
        <v>4075284</v>
      </c>
      <c r="R170" s="22">
        <v>3927052</v>
      </c>
      <c r="S170" s="22">
        <v>4523190</v>
      </c>
      <c r="T170" s="22">
        <v>151072354</v>
      </c>
      <c r="U170" s="22">
        <v>37793733</v>
      </c>
      <c r="V170" s="22">
        <v>0</v>
      </c>
      <c r="W170" s="22">
        <v>8703320</v>
      </c>
      <c r="X170" s="22">
        <v>5104731</v>
      </c>
      <c r="Y170" s="22">
        <v>381961</v>
      </c>
      <c r="Z170" s="22">
        <v>0</v>
      </c>
      <c r="AA170" s="22">
        <v>0</v>
      </c>
      <c r="AB170" s="22">
        <v>0</v>
      </c>
      <c r="AC170" s="22">
        <v>51983745</v>
      </c>
      <c r="AD170" s="22">
        <v>12588508</v>
      </c>
      <c r="AE170" s="22">
        <v>2974635</v>
      </c>
      <c r="AF170" s="22">
        <v>0</v>
      </c>
      <c r="AG170" s="22">
        <v>2609374</v>
      </c>
      <c r="AH170" s="22">
        <v>2868354</v>
      </c>
      <c r="AI170" s="22">
        <v>73024616</v>
      </c>
      <c r="AJ170" s="22">
        <v>78047738</v>
      </c>
      <c r="AK170" s="22">
        <v>8361250</v>
      </c>
      <c r="AL170" s="22">
        <v>69686488</v>
      </c>
    </row>
    <row r="171" spans="1:3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4823717</v>
      </c>
      <c r="F171" s="22">
        <v>0</v>
      </c>
      <c r="G171" s="22">
        <v>3570623</v>
      </c>
      <c r="H171" s="22">
        <v>889164</v>
      </c>
      <c r="I171" s="22">
        <v>0</v>
      </c>
      <c r="J171" s="22">
        <v>0</v>
      </c>
      <c r="K171" s="22">
        <v>0</v>
      </c>
      <c r="L171" s="22">
        <v>0</v>
      </c>
      <c r="M171" s="22">
        <v>9283504</v>
      </c>
      <c r="N171" s="22">
        <v>0</v>
      </c>
      <c r="O171" s="22">
        <v>1507672</v>
      </c>
      <c r="P171" s="22">
        <v>453854</v>
      </c>
      <c r="Q171" s="22">
        <v>980579</v>
      </c>
      <c r="R171" s="22">
        <v>44705</v>
      </c>
      <c r="S171" s="22">
        <v>234189</v>
      </c>
      <c r="T171" s="22">
        <v>12504503</v>
      </c>
      <c r="U171" s="22">
        <v>3807161</v>
      </c>
      <c r="V171" s="22">
        <v>0</v>
      </c>
      <c r="W171" s="22">
        <v>1710193</v>
      </c>
      <c r="X171" s="22">
        <v>637882</v>
      </c>
      <c r="Y171" s="22">
        <v>0</v>
      </c>
      <c r="Z171" s="22">
        <v>0</v>
      </c>
      <c r="AA171" s="22">
        <v>0</v>
      </c>
      <c r="AB171" s="22">
        <v>0</v>
      </c>
      <c r="AC171" s="22">
        <v>6155236</v>
      </c>
      <c r="AD171" s="22">
        <v>485631</v>
      </c>
      <c r="AE171" s="22">
        <v>189258</v>
      </c>
      <c r="AF171" s="22">
        <v>0</v>
      </c>
      <c r="AG171" s="22">
        <v>37386</v>
      </c>
      <c r="AH171" s="22">
        <v>131570</v>
      </c>
      <c r="AI171" s="22">
        <v>6999081</v>
      </c>
      <c r="AJ171" s="22">
        <v>5505422</v>
      </c>
      <c r="AK171" s="22">
        <v>97715</v>
      </c>
      <c r="AL171" s="22">
        <v>5407707</v>
      </c>
    </row>
    <row r="172" spans="1:3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74164650</v>
      </c>
      <c r="F172" s="22">
        <v>0</v>
      </c>
      <c r="G172" s="22">
        <v>16553845</v>
      </c>
      <c r="H172" s="22">
        <v>17158692</v>
      </c>
      <c r="I172" s="22">
        <v>4729560</v>
      </c>
      <c r="J172" s="22">
        <v>0</v>
      </c>
      <c r="K172" s="22">
        <v>0</v>
      </c>
      <c r="L172" s="22">
        <v>0</v>
      </c>
      <c r="M172" s="22">
        <v>112606747</v>
      </c>
      <c r="N172" s="22">
        <v>0</v>
      </c>
      <c r="O172" s="22">
        <v>57683043</v>
      </c>
      <c r="P172" s="22">
        <v>7839933</v>
      </c>
      <c r="Q172" s="22">
        <v>1525999</v>
      </c>
      <c r="R172" s="22">
        <v>6593755</v>
      </c>
      <c r="S172" s="22">
        <v>4372077</v>
      </c>
      <c r="T172" s="22">
        <v>190621554</v>
      </c>
      <c r="U172" s="22">
        <v>61185732</v>
      </c>
      <c r="V172" s="22">
        <v>0</v>
      </c>
      <c r="W172" s="22">
        <v>5911037</v>
      </c>
      <c r="X172" s="22">
        <v>6081330</v>
      </c>
      <c r="Y172" s="22">
        <v>1395467</v>
      </c>
      <c r="Z172" s="22">
        <v>0</v>
      </c>
      <c r="AA172" s="22">
        <v>0</v>
      </c>
      <c r="AB172" s="22">
        <v>0</v>
      </c>
      <c r="AC172" s="22">
        <v>74573566</v>
      </c>
      <c r="AD172" s="22">
        <v>19677263</v>
      </c>
      <c r="AE172" s="22">
        <v>4091813</v>
      </c>
      <c r="AF172" s="22">
        <v>0</v>
      </c>
      <c r="AG172" s="22">
        <v>3233060</v>
      </c>
      <c r="AH172" s="22">
        <v>2909666</v>
      </c>
      <c r="AI172" s="22">
        <v>104485368</v>
      </c>
      <c r="AJ172" s="22">
        <v>86136186</v>
      </c>
      <c r="AK172" s="22">
        <v>4016317</v>
      </c>
      <c r="AL172" s="22">
        <v>82119869</v>
      </c>
    </row>
    <row r="173" spans="1:3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101660119</v>
      </c>
      <c r="F173" s="22">
        <v>0</v>
      </c>
      <c r="G173" s="22">
        <v>30910748</v>
      </c>
      <c r="H173" s="22">
        <v>36204834</v>
      </c>
      <c r="I173" s="22">
        <v>32095247</v>
      </c>
      <c r="J173" s="22">
        <v>0</v>
      </c>
      <c r="K173" s="22">
        <v>0</v>
      </c>
      <c r="L173" s="22">
        <v>0</v>
      </c>
      <c r="M173" s="22">
        <v>200870948</v>
      </c>
      <c r="N173" s="22">
        <v>5195684</v>
      </c>
      <c r="O173" s="22">
        <v>61704402</v>
      </c>
      <c r="P173" s="22">
        <v>11715355</v>
      </c>
      <c r="Q173" s="22">
        <v>40748545</v>
      </c>
      <c r="R173" s="22">
        <v>28339547</v>
      </c>
      <c r="S173" s="22">
        <v>6745279</v>
      </c>
      <c r="T173" s="22">
        <v>355319760</v>
      </c>
      <c r="U173" s="22">
        <v>43123552</v>
      </c>
      <c r="V173" s="22">
        <v>0</v>
      </c>
      <c r="W173" s="22">
        <v>11424097</v>
      </c>
      <c r="X173" s="22">
        <v>8864034</v>
      </c>
      <c r="Y173" s="22">
        <v>5000066</v>
      </c>
      <c r="Z173" s="22">
        <v>0</v>
      </c>
      <c r="AA173" s="22">
        <v>0</v>
      </c>
      <c r="AB173" s="22">
        <v>0</v>
      </c>
      <c r="AC173" s="22">
        <v>68411749</v>
      </c>
      <c r="AD173" s="22">
        <v>16906162</v>
      </c>
      <c r="AE173" s="22">
        <v>6810764</v>
      </c>
      <c r="AF173" s="22">
        <v>0</v>
      </c>
      <c r="AG173" s="22">
        <v>10427554</v>
      </c>
      <c r="AH173" s="22">
        <v>2987343</v>
      </c>
      <c r="AI173" s="22">
        <v>105543572</v>
      </c>
      <c r="AJ173" s="22">
        <v>249776188</v>
      </c>
      <c r="AK173" s="22">
        <v>20178296</v>
      </c>
      <c r="AL173" s="22">
        <v>229597892</v>
      </c>
    </row>
    <row r="174" spans="1:3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58667083</v>
      </c>
      <c r="F174" s="22">
        <v>0</v>
      </c>
      <c r="G174" s="22">
        <v>84370226</v>
      </c>
      <c r="H174" s="22">
        <v>56310552</v>
      </c>
      <c r="I174" s="22">
        <v>7845640</v>
      </c>
      <c r="J174" s="22">
        <v>0</v>
      </c>
      <c r="K174" s="22">
        <v>0</v>
      </c>
      <c r="L174" s="22">
        <v>0</v>
      </c>
      <c r="M174" s="22">
        <v>207193501</v>
      </c>
      <c r="N174" s="22">
        <v>128077</v>
      </c>
      <c r="O174" s="22">
        <v>50201039</v>
      </c>
      <c r="P174" s="22">
        <v>13406043</v>
      </c>
      <c r="Q174" s="22">
        <v>17877521</v>
      </c>
      <c r="R174" s="22">
        <v>10046087</v>
      </c>
      <c r="S174" s="22">
        <v>3954126</v>
      </c>
      <c r="T174" s="22">
        <v>302806394</v>
      </c>
      <c r="U174" s="22">
        <v>31296814</v>
      </c>
      <c r="V174" s="22">
        <v>0</v>
      </c>
      <c r="W174" s="22">
        <v>13601136</v>
      </c>
      <c r="X174" s="22">
        <v>13705278</v>
      </c>
      <c r="Y174" s="22">
        <v>660613</v>
      </c>
      <c r="Z174" s="22">
        <v>0</v>
      </c>
      <c r="AA174" s="22">
        <v>0</v>
      </c>
      <c r="AB174" s="22">
        <v>0</v>
      </c>
      <c r="AC174" s="22">
        <v>59263841</v>
      </c>
      <c r="AD174" s="22">
        <v>12309962</v>
      </c>
      <c r="AE174" s="22">
        <v>6160175</v>
      </c>
      <c r="AF174" s="22">
        <v>0</v>
      </c>
      <c r="AG174" s="22">
        <v>3339889</v>
      </c>
      <c r="AH174" s="22">
        <v>1941700</v>
      </c>
      <c r="AI174" s="22">
        <v>83015567</v>
      </c>
      <c r="AJ174" s="22">
        <v>219790827</v>
      </c>
      <c r="AK174" s="22">
        <v>18306137</v>
      </c>
      <c r="AL174" s="22">
        <v>201484690</v>
      </c>
    </row>
    <row r="175" spans="1:3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13486555</v>
      </c>
      <c r="F175" s="22">
        <v>0</v>
      </c>
      <c r="G175" s="22">
        <v>9029847</v>
      </c>
      <c r="H175" s="22">
        <v>12183868</v>
      </c>
      <c r="I175" s="22">
        <v>0</v>
      </c>
      <c r="J175" s="22">
        <v>0</v>
      </c>
      <c r="K175" s="22">
        <v>0</v>
      </c>
      <c r="L175" s="22">
        <v>456154</v>
      </c>
      <c r="M175" s="22">
        <v>35156424</v>
      </c>
      <c r="N175" s="22">
        <v>205003</v>
      </c>
      <c r="O175" s="22">
        <v>15555949</v>
      </c>
      <c r="P175" s="22">
        <v>4180789</v>
      </c>
      <c r="Q175" s="22">
        <v>9770110</v>
      </c>
      <c r="R175" s="22">
        <v>2373671</v>
      </c>
      <c r="S175" s="22">
        <v>1745017</v>
      </c>
      <c r="T175" s="22">
        <v>68986963</v>
      </c>
      <c r="U175" s="22">
        <v>6168035</v>
      </c>
      <c r="V175" s="22">
        <v>0</v>
      </c>
      <c r="W175" s="22">
        <v>3680234</v>
      </c>
      <c r="X175" s="22">
        <v>5368356</v>
      </c>
      <c r="Y175" s="22">
        <v>0</v>
      </c>
      <c r="Z175" s="22">
        <v>0</v>
      </c>
      <c r="AA175" s="22">
        <v>0</v>
      </c>
      <c r="AB175" s="22">
        <v>302995</v>
      </c>
      <c r="AC175" s="22">
        <v>15519620</v>
      </c>
      <c r="AD175" s="22">
        <v>7399371</v>
      </c>
      <c r="AE175" s="22">
        <v>2268007</v>
      </c>
      <c r="AF175" s="22">
        <v>0</v>
      </c>
      <c r="AG175" s="22">
        <v>1206008</v>
      </c>
      <c r="AH175" s="22">
        <v>1056068</v>
      </c>
      <c r="AI175" s="22">
        <v>27449074</v>
      </c>
      <c r="AJ175" s="22">
        <v>41537889</v>
      </c>
      <c r="AK175" s="22">
        <v>5042168</v>
      </c>
      <c r="AL175" s="22">
        <v>36495721</v>
      </c>
    </row>
    <row r="176" spans="1:3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13268454</v>
      </c>
      <c r="F176" s="22">
        <v>0</v>
      </c>
      <c r="G176" s="22">
        <v>15561115</v>
      </c>
      <c r="H176" s="22">
        <v>3513980</v>
      </c>
      <c r="I176" s="22">
        <v>232405</v>
      </c>
      <c r="J176" s="22">
        <v>0</v>
      </c>
      <c r="K176" s="22">
        <v>0</v>
      </c>
      <c r="L176" s="22">
        <v>0</v>
      </c>
      <c r="M176" s="22">
        <v>32575954</v>
      </c>
      <c r="N176" s="22">
        <v>0</v>
      </c>
      <c r="O176" s="22">
        <v>11740911</v>
      </c>
      <c r="P176" s="22">
        <v>2714912</v>
      </c>
      <c r="Q176" s="22">
        <v>620477</v>
      </c>
      <c r="R176" s="22">
        <v>1038640</v>
      </c>
      <c r="S176" s="22">
        <v>2170329</v>
      </c>
      <c r="T176" s="22">
        <v>50861223</v>
      </c>
      <c r="U176" s="22">
        <v>9335299</v>
      </c>
      <c r="V176" s="22">
        <v>0</v>
      </c>
      <c r="W176" s="22">
        <v>9551009</v>
      </c>
      <c r="X176" s="22">
        <v>1307389</v>
      </c>
      <c r="Y176" s="22">
        <v>280768</v>
      </c>
      <c r="Z176" s="22">
        <v>0</v>
      </c>
      <c r="AA176" s="22">
        <v>0</v>
      </c>
      <c r="AB176" s="22">
        <v>0</v>
      </c>
      <c r="AC176" s="22">
        <v>20474465</v>
      </c>
      <c r="AD176" s="22">
        <v>6696715</v>
      </c>
      <c r="AE176" s="22">
        <v>1342657</v>
      </c>
      <c r="AF176" s="22">
        <v>0</v>
      </c>
      <c r="AG176" s="22">
        <v>456726</v>
      </c>
      <c r="AH176" s="22">
        <v>1703892</v>
      </c>
      <c r="AI176" s="22">
        <v>30674455</v>
      </c>
      <c r="AJ176" s="22">
        <v>20186768</v>
      </c>
      <c r="AK176" s="22">
        <v>444769</v>
      </c>
      <c r="AL176" s="22">
        <v>19741999</v>
      </c>
    </row>
    <row r="177" spans="1:3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96269199</v>
      </c>
      <c r="F177" s="22">
        <v>0</v>
      </c>
      <c r="G177" s="22">
        <v>45756634</v>
      </c>
      <c r="H177" s="22">
        <v>34473392</v>
      </c>
      <c r="I177" s="22">
        <v>24928334</v>
      </c>
      <c r="J177" s="22">
        <v>0</v>
      </c>
      <c r="K177" s="22">
        <v>0</v>
      </c>
      <c r="L177" s="22">
        <v>0</v>
      </c>
      <c r="M177" s="22">
        <v>201427559</v>
      </c>
      <c r="N177" s="22">
        <v>2404461</v>
      </c>
      <c r="O177" s="22">
        <v>76899409</v>
      </c>
      <c r="P177" s="22">
        <v>6866568</v>
      </c>
      <c r="Q177" s="22">
        <v>16036579</v>
      </c>
      <c r="R177" s="22">
        <v>23773638</v>
      </c>
      <c r="S177" s="22">
        <v>8251689</v>
      </c>
      <c r="T177" s="22">
        <v>335659903</v>
      </c>
      <c r="U177" s="22">
        <v>50296493</v>
      </c>
      <c r="V177" s="22">
        <v>0</v>
      </c>
      <c r="W177" s="22">
        <v>9607019</v>
      </c>
      <c r="X177" s="22">
        <v>12228585</v>
      </c>
      <c r="Y177" s="22">
        <v>4355067</v>
      </c>
      <c r="Z177" s="22">
        <v>0</v>
      </c>
      <c r="AA177" s="22">
        <v>0</v>
      </c>
      <c r="AB177" s="22">
        <v>0</v>
      </c>
      <c r="AC177" s="22">
        <v>76487164</v>
      </c>
      <c r="AD177" s="22">
        <v>13811971</v>
      </c>
      <c r="AE177" s="22">
        <v>4349269</v>
      </c>
      <c r="AF177" s="22">
        <v>0</v>
      </c>
      <c r="AG177" s="22">
        <v>8532082</v>
      </c>
      <c r="AH177" s="22">
        <v>6493839</v>
      </c>
      <c r="AI177" s="22">
        <v>109674325</v>
      </c>
      <c r="AJ177" s="22">
        <v>225985578</v>
      </c>
      <c r="AK177" s="22">
        <v>28168995</v>
      </c>
      <c r="AL177" s="22">
        <v>197816583</v>
      </c>
    </row>
    <row r="178" spans="1:3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53673357</v>
      </c>
      <c r="F178" s="22">
        <v>0</v>
      </c>
      <c r="G178" s="22">
        <v>51660914</v>
      </c>
      <c r="H178" s="22">
        <v>54089349</v>
      </c>
      <c r="I178" s="22">
        <v>23275695</v>
      </c>
      <c r="J178" s="22">
        <v>0</v>
      </c>
      <c r="K178" s="22">
        <v>169987</v>
      </c>
      <c r="L178" s="22">
        <v>0</v>
      </c>
      <c r="M178" s="22">
        <v>182869302</v>
      </c>
      <c r="N178" s="22">
        <v>4801549</v>
      </c>
      <c r="O178" s="22">
        <v>23636898</v>
      </c>
      <c r="P178" s="22">
        <v>14590211</v>
      </c>
      <c r="Q178" s="22">
        <v>2904363</v>
      </c>
      <c r="R178" s="22">
        <v>7440830</v>
      </c>
      <c r="S178" s="22">
        <v>6292318</v>
      </c>
      <c r="T178" s="22">
        <v>242535471</v>
      </c>
      <c r="U178" s="22">
        <v>30794294</v>
      </c>
      <c r="V178" s="22">
        <v>0</v>
      </c>
      <c r="W178" s="22">
        <v>16362642</v>
      </c>
      <c r="X178" s="22">
        <v>25287925</v>
      </c>
      <c r="Y178" s="22">
        <v>5168504</v>
      </c>
      <c r="Z178" s="22">
        <v>0</v>
      </c>
      <c r="AA178" s="22">
        <v>0</v>
      </c>
      <c r="AB178" s="22">
        <v>0</v>
      </c>
      <c r="AC178" s="22">
        <v>77613365</v>
      </c>
      <c r="AD178" s="22">
        <v>8826231</v>
      </c>
      <c r="AE178" s="22">
        <v>6964187</v>
      </c>
      <c r="AF178" s="22">
        <v>0</v>
      </c>
      <c r="AG178" s="22">
        <v>2353606</v>
      </c>
      <c r="AH178" s="22">
        <v>3527108</v>
      </c>
      <c r="AI178" s="22">
        <v>99284497</v>
      </c>
      <c r="AJ178" s="22">
        <v>143250974</v>
      </c>
      <c r="AK178" s="22">
        <v>8018108</v>
      </c>
      <c r="AL178" s="22">
        <v>135232866</v>
      </c>
    </row>
    <row r="179" spans="1:3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8530414</v>
      </c>
      <c r="F179" s="22">
        <v>0</v>
      </c>
      <c r="G179" s="22">
        <v>13455221</v>
      </c>
      <c r="H179" s="22">
        <v>2683381</v>
      </c>
      <c r="I179" s="22">
        <v>0</v>
      </c>
      <c r="J179" s="22">
        <v>0</v>
      </c>
      <c r="K179" s="22">
        <v>0</v>
      </c>
      <c r="L179" s="22">
        <v>0</v>
      </c>
      <c r="M179" s="22">
        <v>24669016</v>
      </c>
      <c r="N179" s="22">
        <v>0</v>
      </c>
      <c r="O179" s="22">
        <v>5268432</v>
      </c>
      <c r="P179" s="22">
        <v>1866860</v>
      </c>
      <c r="Q179" s="22">
        <v>613196</v>
      </c>
      <c r="R179" s="22">
        <v>0</v>
      </c>
      <c r="S179" s="22">
        <v>136355</v>
      </c>
      <c r="T179" s="22">
        <v>32553859</v>
      </c>
      <c r="U179" s="22">
        <v>6199440</v>
      </c>
      <c r="V179" s="22">
        <v>0</v>
      </c>
      <c r="W179" s="22">
        <v>4818772</v>
      </c>
      <c r="X179" s="22">
        <v>1240619</v>
      </c>
      <c r="Y179" s="22">
        <v>0</v>
      </c>
      <c r="Z179" s="22">
        <v>0</v>
      </c>
      <c r="AA179" s="22">
        <v>0</v>
      </c>
      <c r="AB179" s="22">
        <v>0</v>
      </c>
      <c r="AC179" s="22">
        <v>12258831</v>
      </c>
      <c r="AD179" s="22">
        <v>3321341</v>
      </c>
      <c r="AE179" s="22">
        <v>1209603</v>
      </c>
      <c r="AF179" s="22">
        <v>0</v>
      </c>
      <c r="AG179" s="22">
        <v>0</v>
      </c>
      <c r="AH179" s="22">
        <v>109502</v>
      </c>
      <c r="AI179" s="22">
        <v>16899277</v>
      </c>
      <c r="AJ179" s="22">
        <v>15654582</v>
      </c>
      <c r="AK179" s="22">
        <v>2583884</v>
      </c>
      <c r="AL179" s="22">
        <v>13070698</v>
      </c>
    </row>
    <row r="180" spans="1:3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15512247</v>
      </c>
      <c r="F180" s="22">
        <v>0</v>
      </c>
      <c r="G180" s="22">
        <v>37568511</v>
      </c>
      <c r="H180" s="22">
        <v>12215498</v>
      </c>
      <c r="I180" s="22">
        <v>1364702</v>
      </c>
      <c r="J180" s="22">
        <v>0</v>
      </c>
      <c r="K180" s="22">
        <v>0</v>
      </c>
      <c r="L180" s="22">
        <v>0</v>
      </c>
      <c r="M180" s="22">
        <v>66660958</v>
      </c>
      <c r="N180" s="22">
        <v>74969</v>
      </c>
      <c r="O180" s="22">
        <v>10969260</v>
      </c>
      <c r="P180" s="22">
        <v>4976738</v>
      </c>
      <c r="Q180" s="22">
        <v>2597995</v>
      </c>
      <c r="R180" s="22">
        <v>3939727</v>
      </c>
      <c r="S180" s="22">
        <v>1414640</v>
      </c>
      <c r="T180" s="22">
        <v>90634287</v>
      </c>
      <c r="U180" s="22">
        <v>9352980</v>
      </c>
      <c r="V180" s="22">
        <v>0</v>
      </c>
      <c r="W180" s="22">
        <v>10632247</v>
      </c>
      <c r="X180" s="22">
        <v>3754635</v>
      </c>
      <c r="Y180" s="22">
        <v>537227</v>
      </c>
      <c r="Z180" s="22">
        <v>0</v>
      </c>
      <c r="AA180" s="22">
        <v>0</v>
      </c>
      <c r="AB180" s="22">
        <v>0</v>
      </c>
      <c r="AC180" s="22">
        <v>24277089</v>
      </c>
      <c r="AD180" s="22">
        <v>5044097</v>
      </c>
      <c r="AE180" s="22">
        <v>2576210</v>
      </c>
      <c r="AF180" s="22">
        <v>0</v>
      </c>
      <c r="AG180" s="22">
        <v>2127077</v>
      </c>
      <c r="AH180" s="22">
        <v>808765</v>
      </c>
      <c r="AI180" s="22">
        <v>34833238</v>
      </c>
      <c r="AJ180" s="22">
        <v>55801049</v>
      </c>
      <c r="AK180" s="22">
        <v>7355139</v>
      </c>
      <c r="AL180" s="22">
        <v>48445910</v>
      </c>
    </row>
    <row r="181" spans="1:3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16932519</v>
      </c>
      <c r="F181" s="22">
        <v>0</v>
      </c>
      <c r="G181" s="22">
        <v>8064281</v>
      </c>
      <c r="H181" s="22">
        <v>3205078</v>
      </c>
      <c r="I181" s="22">
        <v>0</v>
      </c>
      <c r="J181" s="22">
        <v>0</v>
      </c>
      <c r="K181" s="22">
        <v>0</v>
      </c>
      <c r="L181" s="22">
        <v>0</v>
      </c>
      <c r="M181" s="22">
        <v>28201878</v>
      </c>
      <c r="N181" s="22">
        <v>0</v>
      </c>
      <c r="O181" s="22">
        <v>2445979</v>
      </c>
      <c r="P181" s="22">
        <v>2459371</v>
      </c>
      <c r="Q181" s="22">
        <v>1568424</v>
      </c>
      <c r="R181" s="22">
        <v>2902880</v>
      </c>
      <c r="S181" s="22">
        <v>975072</v>
      </c>
      <c r="T181" s="22">
        <v>38553604</v>
      </c>
      <c r="U181" s="22">
        <v>8592059</v>
      </c>
      <c r="V181" s="22">
        <v>0</v>
      </c>
      <c r="W181" s="22">
        <v>1455228</v>
      </c>
      <c r="X181" s="22">
        <v>1121762</v>
      </c>
      <c r="Y181" s="22">
        <v>0</v>
      </c>
      <c r="Z181" s="22">
        <v>0</v>
      </c>
      <c r="AA181" s="22">
        <v>0</v>
      </c>
      <c r="AB181" s="22">
        <v>0</v>
      </c>
      <c r="AC181" s="22">
        <v>11169049</v>
      </c>
      <c r="AD181" s="22">
        <v>1166483</v>
      </c>
      <c r="AE181" s="22">
        <v>1520759</v>
      </c>
      <c r="AF181" s="22">
        <v>0</v>
      </c>
      <c r="AG181" s="22">
        <v>1299536</v>
      </c>
      <c r="AH181" s="22">
        <v>693923</v>
      </c>
      <c r="AI181" s="22">
        <v>15849750</v>
      </c>
      <c r="AJ181" s="22">
        <v>22703854</v>
      </c>
      <c r="AK181" s="22">
        <v>4316613</v>
      </c>
      <c r="AL181" s="22">
        <v>18387241</v>
      </c>
    </row>
    <row r="182" spans="1:3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7481053</v>
      </c>
      <c r="F182" s="22">
        <v>0</v>
      </c>
      <c r="G182" s="22">
        <v>4060681</v>
      </c>
      <c r="H182" s="22">
        <v>5073981</v>
      </c>
      <c r="I182" s="22">
        <v>482567</v>
      </c>
      <c r="J182" s="22">
        <v>0</v>
      </c>
      <c r="K182" s="22">
        <v>0</v>
      </c>
      <c r="L182" s="22">
        <v>0</v>
      </c>
      <c r="M182" s="22">
        <v>17098282</v>
      </c>
      <c r="N182" s="22">
        <v>115320</v>
      </c>
      <c r="O182" s="22">
        <v>1892503</v>
      </c>
      <c r="P182" s="22">
        <v>1246587</v>
      </c>
      <c r="Q182" s="22">
        <v>484008</v>
      </c>
      <c r="R182" s="22">
        <v>289408</v>
      </c>
      <c r="S182" s="22">
        <v>673681</v>
      </c>
      <c r="T182" s="22">
        <v>21799789</v>
      </c>
      <c r="U182" s="22">
        <v>4777702</v>
      </c>
      <c r="V182" s="22">
        <v>0</v>
      </c>
      <c r="W182" s="22">
        <v>2153683</v>
      </c>
      <c r="X182" s="22">
        <v>956083</v>
      </c>
      <c r="Y182" s="22">
        <v>137699</v>
      </c>
      <c r="Z182" s="22">
        <v>0</v>
      </c>
      <c r="AA182" s="22">
        <v>0</v>
      </c>
      <c r="AB182" s="22">
        <v>0</v>
      </c>
      <c r="AC182" s="22">
        <v>8025167</v>
      </c>
      <c r="AD182" s="22">
        <v>1090935</v>
      </c>
      <c r="AE182" s="22">
        <v>777579</v>
      </c>
      <c r="AF182" s="22">
        <v>0</v>
      </c>
      <c r="AG182" s="22">
        <v>210610</v>
      </c>
      <c r="AH182" s="22">
        <v>496722</v>
      </c>
      <c r="AI182" s="22">
        <v>10601013</v>
      </c>
      <c r="AJ182" s="22">
        <v>11198776</v>
      </c>
      <c r="AK182" s="22">
        <v>155009</v>
      </c>
      <c r="AL182" s="22">
        <v>11043767</v>
      </c>
    </row>
    <row r="183" spans="1:3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7266969</v>
      </c>
      <c r="F183" s="22">
        <v>0</v>
      </c>
      <c r="G183" s="22">
        <v>5585511</v>
      </c>
      <c r="H183" s="22">
        <v>3821686</v>
      </c>
      <c r="I183" s="22">
        <v>0</v>
      </c>
      <c r="J183" s="22">
        <v>0</v>
      </c>
      <c r="K183" s="22">
        <v>472424</v>
      </c>
      <c r="L183" s="22">
        <v>0</v>
      </c>
      <c r="M183" s="22">
        <v>17146590</v>
      </c>
      <c r="N183" s="22">
        <v>0</v>
      </c>
      <c r="O183" s="22">
        <v>10211751</v>
      </c>
      <c r="P183" s="22">
        <v>2157497</v>
      </c>
      <c r="Q183" s="22">
        <v>97580</v>
      </c>
      <c r="R183" s="22">
        <v>189996</v>
      </c>
      <c r="S183" s="22">
        <v>303453</v>
      </c>
      <c r="T183" s="22">
        <v>30106867</v>
      </c>
      <c r="U183" s="22">
        <v>4206286</v>
      </c>
      <c r="V183" s="22">
        <v>0</v>
      </c>
      <c r="W183" s="22">
        <v>1893386</v>
      </c>
      <c r="X183" s="22">
        <v>2001561</v>
      </c>
      <c r="Y183" s="22">
        <v>0</v>
      </c>
      <c r="Z183" s="22">
        <v>0</v>
      </c>
      <c r="AA183" s="22">
        <v>331099</v>
      </c>
      <c r="AB183" s="22">
        <v>0</v>
      </c>
      <c r="AC183" s="22">
        <v>8432332</v>
      </c>
      <c r="AD183" s="22">
        <v>3458512</v>
      </c>
      <c r="AE183" s="22">
        <v>1334595</v>
      </c>
      <c r="AF183" s="22">
        <v>0</v>
      </c>
      <c r="AG183" s="22">
        <v>110063</v>
      </c>
      <c r="AH183" s="22">
        <v>223003</v>
      </c>
      <c r="AI183" s="22">
        <v>13558505</v>
      </c>
      <c r="AJ183" s="22">
        <v>16548362</v>
      </c>
      <c r="AK183" s="22">
        <v>2542243</v>
      </c>
      <c r="AL183" s="22">
        <v>14006119</v>
      </c>
    </row>
    <row r="184" spans="1:3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29318023</v>
      </c>
      <c r="F184" s="22">
        <v>0</v>
      </c>
      <c r="G184" s="22">
        <v>16908811</v>
      </c>
      <c r="H184" s="22">
        <v>9166791</v>
      </c>
      <c r="I184" s="22">
        <v>2428594</v>
      </c>
      <c r="J184" s="22">
        <v>0</v>
      </c>
      <c r="K184" s="22">
        <v>0</v>
      </c>
      <c r="L184" s="22">
        <v>0</v>
      </c>
      <c r="M184" s="22">
        <v>57822219</v>
      </c>
      <c r="N184" s="22">
        <v>58135</v>
      </c>
      <c r="O184" s="22">
        <v>8956596</v>
      </c>
      <c r="P184" s="22">
        <v>3721571</v>
      </c>
      <c r="Q184" s="22">
        <v>828138</v>
      </c>
      <c r="R184" s="22">
        <v>0</v>
      </c>
      <c r="S184" s="22">
        <v>1572206</v>
      </c>
      <c r="T184" s="22">
        <v>72958865</v>
      </c>
      <c r="U184" s="22">
        <v>15612891</v>
      </c>
      <c r="V184" s="22">
        <v>0</v>
      </c>
      <c r="W184" s="22">
        <v>4627077</v>
      </c>
      <c r="X184" s="22">
        <v>2015053</v>
      </c>
      <c r="Y184" s="22">
        <v>616287</v>
      </c>
      <c r="Z184" s="22">
        <v>0</v>
      </c>
      <c r="AA184" s="22">
        <v>0</v>
      </c>
      <c r="AB184" s="22">
        <v>0</v>
      </c>
      <c r="AC184" s="22">
        <v>22871308</v>
      </c>
      <c r="AD184" s="22">
        <v>3539000</v>
      </c>
      <c r="AE184" s="22">
        <v>2311405</v>
      </c>
      <c r="AF184" s="22">
        <v>0</v>
      </c>
      <c r="AG184" s="22">
        <v>0</v>
      </c>
      <c r="AH184" s="22">
        <v>1112379</v>
      </c>
      <c r="AI184" s="22">
        <v>29834092</v>
      </c>
      <c r="AJ184" s="22">
        <v>43124773</v>
      </c>
      <c r="AK184" s="22">
        <v>1210790</v>
      </c>
      <c r="AL184" s="22">
        <v>41913983</v>
      </c>
    </row>
    <row r="185" spans="1:3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26848941</v>
      </c>
      <c r="F185" s="22">
        <v>0</v>
      </c>
      <c r="G185" s="22">
        <v>9704965</v>
      </c>
      <c r="H185" s="22">
        <v>8588009</v>
      </c>
      <c r="I185" s="22">
        <v>947532</v>
      </c>
      <c r="J185" s="22">
        <v>0</v>
      </c>
      <c r="K185" s="22">
        <v>0</v>
      </c>
      <c r="L185" s="22">
        <v>3517200</v>
      </c>
      <c r="M185" s="22">
        <v>49606647</v>
      </c>
      <c r="N185" s="22">
        <v>0</v>
      </c>
      <c r="O185" s="22">
        <v>18307494</v>
      </c>
      <c r="P185" s="22">
        <v>5045566</v>
      </c>
      <c r="Q185" s="22">
        <v>1499623</v>
      </c>
      <c r="R185" s="22">
        <v>178400</v>
      </c>
      <c r="S185" s="22">
        <v>1373860</v>
      </c>
      <c r="T185" s="22">
        <v>76011590</v>
      </c>
      <c r="U185" s="22">
        <v>19295927</v>
      </c>
      <c r="V185" s="22">
        <v>0</v>
      </c>
      <c r="W185" s="22">
        <v>4069275</v>
      </c>
      <c r="X185" s="22">
        <v>3535029</v>
      </c>
      <c r="Y185" s="22">
        <v>299099</v>
      </c>
      <c r="Z185" s="22">
        <v>0</v>
      </c>
      <c r="AA185" s="22">
        <v>0</v>
      </c>
      <c r="AB185" s="22">
        <v>1259746</v>
      </c>
      <c r="AC185" s="22">
        <v>28459076</v>
      </c>
      <c r="AD185" s="22">
        <v>6759738</v>
      </c>
      <c r="AE185" s="22">
        <v>3469389</v>
      </c>
      <c r="AF185" s="22">
        <v>0</v>
      </c>
      <c r="AG185" s="22">
        <v>151690</v>
      </c>
      <c r="AH185" s="22">
        <v>903717</v>
      </c>
      <c r="AI185" s="22">
        <v>39743610</v>
      </c>
      <c r="AJ185" s="22">
        <v>36267980</v>
      </c>
      <c r="AK185" s="22">
        <v>600869</v>
      </c>
      <c r="AL185" s="22">
        <v>35667111</v>
      </c>
    </row>
    <row r="186" spans="1:3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9207511</v>
      </c>
      <c r="F186" s="22">
        <v>0</v>
      </c>
      <c r="G186" s="22">
        <v>2203111</v>
      </c>
      <c r="H186" s="22">
        <v>549470</v>
      </c>
      <c r="I186" s="22">
        <v>0</v>
      </c>
      <c r="J186" s="22">
        <v>0</v>
      </c>
      <c r="K186" s="22">
        <v>0</v>
      </c>
      <c r="L186" s="22">
        <v>0</v>
      </c>
      <c r="M186" s="22">
        <v>11960092</v>
      </c>
      <c r="N186" s="22">
        <v>29363</v>
      </c>
      <c r="O186" s="22">
        <v>4441727</v>
      </c>
      <c r="P186" s="22">
        <v>1363419</v>
      </c>
      <c r="Q186" s="22">
        <v>52400</v>
      </c>
      <c r="R186" s="22">
        <v>0</v>
      </c>
      <c r="S186" s="22">
        <v>450397</v>
      </c>
      <c r="T186" s="22">
        <v>18297398</v>
      </c>
      <c r="U186" s="22">
        <v>6409415</v>
      </c>
      <c r="V186" s="22">
        <v>0</v>
      </c>
      <c r="W186" s="22">
        <v>959584</v>
      </c>
      <c r="X186" s="22">
        <v>287957</v>
      </c>
      <c r="Y186" s="22">
        <v>0</v>
      </c>
      <c r="Z186" s="22">
        <v>0</v>
      </c>
      <c r="AA186" s="22">
        <v>0</v>
      </c>
      <c r="AB186" s="22">
        <v>0</v>
      </c>
      <c r="AC186" s="22">
        <v>7656956</v>
      </c>
      <c r="AD186" s="22">
        <v>2556089</v>
      </c>
      <c r="AE186" s="22">
        <v>718355</v>
      </c>
      <c r="AF186" s="22">
        <v>0</v>
      </c>
      <c r="AG186" s="22">
        <v>0</v>
      </c>
      <c r="AH186" s="22">
        <v>260392</v>
      </c>
      <c r="AI186" s="22">
        <v>11191792</v>
      </c>
      <c r="AJ186" s="22">
        <v>7105606</v>
      </c>
      <c r="AK186" s="22">
        <v>360655</v>
      </c>
      <c r="AL186" s="22">
        <v>6744951</v>
      </c>
    </row>
    <row r="187" spans="1:3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81022874</v>
      </c>
      <c r="F187" s="22">
        <v>0</v>
      </c>
      <c r="G187" s="22">
        <v>12696575</v>
      </c>
      <c r="H187" s="22">
        <v>11286351</v>
      </c>
      <c r="I187" s="22">
        <v>12336441</v>
      </c>
      <c r="J187" s="22">
        <v>0</v>
      </c>
      <c r="K187" s="22">
        <v>0</v>
      </c>
      <c r="L187" s="22">
        <v>0</v>
      </c>
      <c r="M187" s="22">
        <v>117342241</v>
      </c>
      <c r="N187" s="22">
        <v>8797708</v>
      </c>
      <c r="O187" s="22">
        <v>24896417</v>
      </c>
      <c r="P187" s="22">
        <v>10066477</v>
      </c>
      <c r="Q187" s="22">
        <v>3094385</v>
      </c>
      <c r="R187" s="22">
        <v>0</v>
      </c>
      <c r="S187" s="22">
        <v>5679467</v>
      </c>
      <c r="T187" s="22">
        <v>169876695</v>
      </c>
      <c r="U187" s="22">
        <v>65406462</v>
      </c>
      <c r="V187" s="22">
        <v>0</v>
      </c>
      <c r="W187" s="22">
        <v>7432237</v>
      </c>
      <c r="X187" s="22">
        <v>6481108</v>
      </c>
      <c r="Y187" s="22">
        <v>6649922</v>
      </c>
      <c r="Z187" s="22">
        <v>0</v>
      </c>
      <c r="AA187" s="22">
        <v>0</v>
      </c>
      <c r="AB187" s="22">
        <v>0</v>
      </c>
      <c r="AC187" s="22">
        <v>85969729</v>
      </c>
      <c r="AD187" s="22">
        <v>11007601</v>
      </c>
      <c r="AE187" s="22">
        <v>7411089</v>
      </c>
      <c r="AF187" s="22">
        <v>0</v>
      </c>
      <c r="AG187" s="22">
        <v>0</v>
      </c>
      <c r="AH187" s="22">
        <v>3913072</v>
      </c>
      <c r="AI187" s="22">
        <v>108301491</v>
      </c>
      <c r="AJ187" s="22">
        <v>61575204</v>
      </c>
      <c r="AK187" s="22">
        <v>10773023</v>
      </c>
      <c r="AL187" s="22">
        <v>50802181</v>
      </c>
    </row>
    <row r="188" spans="1:3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38941165</v>
      </c>
      <c r="F188" s="22">
        <v>0</v>
      </c>
      <c r="G188" s="22">
        <v>22472397</v>
      </c>
      <c r="H188" s="22">
        <v>27248464</v>
      </c>
      <c r="I188" s="22">
        <v>3821222</v>
      </c>
      <c r="J188" s="22">
        <v>0</v>
      </c>
      <c r="K188" s="22">
        <v>0</v>
      </c>
      <c r="L188" s="22">
        <v>0</v>
      </c>
      <c r="M188" s="22">
        <v>92483248</v>
      </c>
      <c r="N188" s="22">
        <v>0</v>
      </c>
      <c r="O188" s="22">
        <v>14173004</v>
      </c>
      <c r="P188" s="22">
        <v>6730796</v>
      </c>
      <c r="Q188" s="22">
        <v>1715189</v>
      </c>
      <c r="R188" s="22">
        <v>5237218</v>
      </c>
      <c r="S188" s="22">
        <v>3976142</v>
      </c>
      <c r="T188" s="22">
        <v>124315597</v>
      </c>
      <c r="U188" s="22">
        <v>25168547</v>
      </c>
      <c r="V188" s="22">
        <v>0</v>
      </c>
      <c r="W188" s="22">
        <v>9908925</v>
      </c>
      <c r="X188" s="22">
        <v>3315664</v>
      </c>
      <c r="Y188" s="22">
        <v>1095025</v>
      </c>
      <c r="Z188" s="22">
        <v>0</v>
      </c>
      <c r="AA188" s="22">
        <v>0</v>
      </c>
      <c r="AB188" s="22">
        <v>0</v>
      </c>
      <c r="AC188" s="22">
        <v>39488161</v>
      </c>
      <c r="AD188" s="22">
        <v>4126193</v>
      </c>
      <c r="AE188" s="22">
        <v>4229839</v>
      </c>
      <c r="AF188" s="22">
        <v>0</v>
      </c>
      <c r="AG188" s="22">
        <v>3035236</v>
      </c>
      <c r="AH188" s="22">
        <v>1887735</v>
      </c>
      <c r="AI188" s="22">
        <v>52767164</v>
      </c>
      <c r="AJ188" s="22">
        <v>71548433</v>
      </c>
      <c r="AK188" s="22">
        <v>7342305</v>
      </c>
      <c r="AL188" s="22">
        <v>64206128</v>
      </c>
    </row>
    <row r="189" spans="1:3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12010553</v>
      </c>
      <c r="F189" s="22">
        <v>0</v>
      </c>
      <c r="G189" s="22">
        <v>6771653</v>
      </c>
      <c r="H189" s="22">
        <v>3915128</v>
      </c>
      <c r="I189" s="22">
        <v>0</v>
      </c>
      <c r="J189" s="22">
        <v>0</v>
      </c>
      <c r="K189" s="22">
        <v>1845030</v>
      </c>
      <c r="L189" s="22">
        <v>0</v>
      </c>
      <c r="M189" s="22">
        <v>24542364</v>
      </c>
      <c r="N189" s="22">
        <v>0</v>
      </c>
      <c r="O189" s="22">
        <v>12959121</v>
      </c>
      <c r="P189" s="22">
        <v>1628616</v>
      </c>
      <c r="Q189" s="22">
        <v>735498</v>
      </c>
      <c r="R189" s="22">
        <v>887706</v>
      </c>
      <c r="S189" s="22">
        <v>245411</v>
      </c>
      <c r="T189" s="22">
        <v>40998716</v>
      </c>
      <c r="U189" s="22">
        <v>10860724</v>
      </c>
      <c r="V189" s="22">
        <v>0</v>
      </c>
      <c r="W189" s="22">
        <v>2745341</v>
      </c>
      <c r="X189" s="22">
        <v>2263277</v>
      </c>
      <c r="Y189" s="22">
        <v>0</v>
      </c>
      <c r="Z189" s="22">
        <v>0</v>
      </c>
      <c r="AA189" s="22">
        <v>184503</v>
      </c>
      <c r="AB189" s="22">
        <v>0</v>
      </c>
      <c r="AC189" s="22">
        <v>16053845</v>
      </c>
      <c r="AD189" s="22">
        <v>4061702</v>
      </c>
      <c r="AE189" s="22">
        <v>925124</v>
      </c>
      <c r="AF189" s="22">
        <v>0</v>
      </c>
      <c r="AG189" s="22">
        <v>706275</v>
      </c>
      <c r="AH189" s="22">
        <v>165179</v>
      </c>
      <c r="AI189" s="22">
        <v>21912125</v>
      </c>
      <c r="AJ189" s="22">
        <v>19086591</v>
      </c>
      <c r="AK189" s="22">
        <v>1739256</v>
      </c>
      <c r="AL189" s="22">
        <v>17347335</v>
      </c>
    </row>
    <row r="190" spans="1:3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38477847</v>
      </c>
      <c r="F190" s="22">
        <v>0</v>
      </c>
      <c r="G190" s="22">
        <v>7397768</v>
      </c>
      <c r="H190" s="22">
        <v>17541970</v>
      </c>
      <c r="I190" s="22">
        <v>3203564</v>
      </c>
      <c r="J190" s="22">
        <v>0</v>
      </c>
      <c r="K190" s="22">
        <v>0</v>
      </c>
      <c r="L190" s="22">
        <v>0</v>
      </c>
      <c r="M190" s="22">
        <v>66621149</v>
      </c>
      <c r="N190" s="22">
        <v>0</v>
      </c>
      <c r="O190" s="22">
        <v>12100180</v>
      </c>
      <c r="P190" s="22">
        <v>3540599</v>
      </c>
      <c r="Q190" s="22">
        <v>1360463</v>
      </c>
      <c r="R190" s="22">
        <v>0</v>
      </c>
      <c r="S190" s="22">
        <v>685560</v>
      </c>
      <c r="T190" s="22">
        <v>84307951</v>
      </c>
      <c r="U190" s="22">
        <v>35189024</v>
      </c>
      <c r="V190" s="22">
        <v>0</v>
      </c>
      <c r="W190" s="22">
        <v>5578345</v>
      </c>
      <c r="X190" s="22">
        <v>8398178</v>
      </c>
      <c r="Y190" s="22">
        <v>1877243</v>
      </c>
      <c r="Z190" s="22">
        <v>0</v>
      </c>
      <c r="AA190" s="22">
        <v>0</v>
      </c>
      <c r="AB190" s="22">
        <v>0</v>
      </c>
      <c r="AC190" s="22">
        <v>51042790</v>
      </c>
      <c r="AD190" s="22">
        <v>5389139</v>
      </c>
      <c r="AE190" s="22">
        <v>1659686</v>
      </c>
      <c r="AF190" s="22">
        <v>0</v>
      </c>
      <c r="AG190" s="22">
        <v>0</v>
      </c>
      <c r="AH190" s="22">
        <v>425649</v>
      </c>
      <c r="AI190" s="22">
        <v>58517264</v>
      </c>
      <c r="AJ190" s="22">
        <v>25790687</v>
      </c>
      <c r="AK190" s="22">
        <v>3786983</v>
      </c>
      <c r="AL190" s="22">
        <v>22003704</v>
      </c>
    </row>
    <row r="191" spans="1:3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33473697</v>
      </c>
      <c r="F191" s="22">
        <v>0</v>
      </c>
      <c r="G191" s="22">
        <v>19058552</v>
      </c>
      <c r="H191" s="22">
        <v>14875871</v>
      </c>
      <c r="I191" s="22">
        <v>24561659</v>
      </c>
      <c r="J191" s="22">
        <v>0</v>
      </c>
      <c r="K191" s="22">
        <v>0</v>
      </c>
      <c r="L191" s="22">
        <v>2873384</v>
      </c>
      <c r="M191" s="22">
        <v>94843163</v>
      </c>
      <c r="N191" s="22">
        <v>4496079</v>
      </c>
      <c r="O191" s="22">
        <v>20199457</v>
      </c>
      <c r="P191" s="22">
        <v>4376321</v>
      </c>
      <c r="Q191" s="22">
        <v>4957165</v>
      </c>
      <c r="R191" s="22">
        <v>0</v>
      </c>
      <c r="S191" s="22">
        <v>2684257</v>
      </c>
      <c r="T191" s="22">
        <v>131556442</v>
      </c>
      <c r="U191" s="22">
        <v>15895098</v>
      </c>
      <c r="V191" s="22">
        <v>0</v>
      </c>
      <c r="W191" s="22">
        <v>6882694</v>
      </c>
      <c r="X191" s="22">
        <v>6235306</v>
      </c>
      <c r="Y191" s="22">
        <v>2558873</v>
      </c>
      <c r="Z191" s="22">
        <v>0</v>
      </c>
      <c r="AA191" s="22">
        <v>0</v>
      </c>
      <c r="AB191" s="22">
        <v>1095096</v>
      </c>
      <c r="AC191" s="22">
        <v>32667067</v>
      </c>
      <c r="AD191" s="22">
        <v>9936731</v>
      </c>
      <c r="AE191" s="22">
        <v>2872396</v>
      </c>
      <c r="AF191" s="22">
        <v>0</v>
      </c>
      <c r="AG191" s="22">
        <v>0</v>
      </c>
      <c r="AH191" s="22">
        <v>1551265</v>
      </c>
      <c r="AI191" s="22">
        <v>47027459</v>
      </c>
      <c r="AJ191" s="22">
        <v>84528983</v>
      </c>
      <c r="AK191" s="22">
        <v>2750000</v>
      </c>
      <c r="AL191" s="22">
        <v>81778983</v>
      </c>
    </row>
    <row r="192" spans="1:3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5961052</v>
      </c>
      <c r="F192" s="22">
        <v>0</v>
      </c>
      <c r="G192" s="22">
        <v>27546380</v>
      </c>
      <c r="H192" s="22">
        <v>0</v>
      </c>
      <c r="I192" s="22">
        <v>475324</v>
      </c>
      <c r="J192" s="22">
        <v>0</v>
      </c>
      <c r="K192" s="22">
        <v>0</v>
      </c>
      <c r="L192" s="22">
        <v>0</v>
      </c>
      <c r="M192" s="22">
        <v>33982756</v>
      </c>
      <c r="N192" s="22">
        <v>0</v>
      </c>
      <c r="O192" s="22">
        <v>884605</v>
      </c>
      <c r="P192" s="22">
        <v>2099374</v>
      </c>
      <c r="Q192" s="22">
        <v>2404317</v>
      </c>
      <c r="R192" s="22">
        <v>1184156</v>
      </c>
      <c r="S192" s="22">
        <v>1402216</v>
      </c>
      <c r="T192" s="22">
        <v>41957424</v>
      </c>
      <c r="U192" s="22">
        <v>2911574</v>
      </c>
      <c r="V192" s="22">
        <v>0</v>
      </c>
      <c r="W192" s="22">
        <v>1267908</v>
      </c>
      <c r="X192" s="22">
        <v>0</v>
      </c>
      <c r="Y192" s="22">
        <v>155274</v>
      </c>
      <c r="Z192" s="22">
        <v>0</v>
      </c>
      <c r="AA192" s="22">
        <v>0</v>
      </c>
      <c r="AB192" s="22">
        <v>0</v>
      </c>
      <c r="AC192" s="22">
        <v>4334756</v>
      </c>
      <c r="AD192" s="22">
        <v>470545</v>
      </c>
      <c r="AE192" s="22">
        <v>1116264</v>
      </c>
      <c r="AF192" s="22">
        <v>0</v>
      </c>
      <c r="AG192" s="22">
        <v>489038</v>
      </c>
      <c r="AH192" s="22">
        <v>642797</v>
      </c>
      <c r="AI192" s="22">
        <v>7053400</v>
      </c>
      <c r="AJ192" s="22">
        <v>34904024</v>
      </c>
      <c r="AK192" s="22">
        <v>650743</v>
      </c>
      <c r="AL192" s="22">
        <v>34253281</v>
      </c>
    </row>
    <row r="193" spans="1:3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33717143</v>
      </c>
      <c r="F193" s="22">
        <v>0</v>
      </c>
      <c r="G193" s="22">
        <v>10924628</v>
      </c>
      <c r="H193" s="22">
        <v>12310256</v>
      </c>
      <c r="I193" s="22">
        <v>6716521</v>
      </c>
      <c r="J193" s="22">
        <v>0</v>
      </c>
      <c r="K193" s="22">
        <v>0</v>
      </c>
      <c r="L193" s="22">
        <v>0</v>
      </c>
      <c r="M193" s="22">
        <v>63668548</v>
      </c>
      <c r="N193" s="22">
        <v>2155866</v>
      </c>
      <c r="O193" s="22">
        <v>28771574</v>
      </c>
      <c r="P193" s="22">
        <v>5946111</v>
      </c>
      <c r="Q193" s="22">
        <v>1161063</v>
      </c>
      <c r="R193" s="22">
        <v>1548739</v>
      </c>
      <c r="S193" s="22">
        <v>3566173</v>
      </c>
      <c r="T193" s="22">
        <v>106818074</v>
      </c>
      <c r="U193" s="22">
        <v>19405224</v>
      </c>
      <c r="V193" s="22">
        <v>0</v>
      </c>
      <c r="W193" s="22">
        <v>2882475</v>
      </c>
      <c r="X193" s="22">
        <v>4369111</v>
      </c>
      <c r="Y193" s="22">
        <v>139975</v>
      </c>
      <c r="Z193" s="22">
        <v>0</v>
      </c>
      <c r="AA193" s="22">
        <v>0</v>
      </c>
      <c r="AB193" s="22">
        <v>0</v>
      </c>
      <c r="AC193" s="22">
        <v>26796785</v>
      </c>
      <c r="AD193" s="22">
        <v>13605487</v>
      </c>
      <c r="AE193" s="22">
        <v>4268579</v>
      </c>
      <c r="AF193" s="22">
        <v>0</v>
      </c>
      <c r="AG193" s="22">
        <v>973937</v>
      </c>
      <c r="AH193" s="22">
        <v>1093963</v>
      </c>
      <c r="AI193" s="22">
        <v>46738751</v>
      </c>
      <c r="AJ193" s="22">
        <v>60079323</v>
      </c>
      <c r="AK193" s="22">
        <v>8189934</v>
      </c>
      <c r="AL193" s="22">
        <v>51889389</v>
      </c>
    </row>
    <row r="194" spans="1:3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105251433</v>
      </c>
      <c r="F194" s="22">
        <v>0</v>
      </c>
      <c r="G194" s="22">
        <v>36652147</v>
      </c>
      <c r="H194" s="22">
        <v>24219593</v>
      </c>
      <c r="I194" s="22">
        <v>8015733</v>
      </c>
      <c r="J194" s="22">
        <v>0</v>
      </c>
      <c r="K194" s="22">
        <v>0</v>
      </c>
      <c r="L194" s="22">
        <v>0</v>
      </c>
      <c r="M194" s="22">
        <v>174138906</v>
      </c>
      <c r="N194" s="22">
        <v>0</v>
      </c>
      <c r="O194" s="22">
        <v>63748092</v>
      </c>
      <c r="P194" s="22">
        <v>8198374</v>
      </c>
      <c r="Q194" s="22">
        <v>27322282</v>
      </c>
      <c r="R194" s="22">
        <v>0</v>
      </c>
      <c r="S194" s="22">
        <v>11901967</v>
      </c>
      <c r="T194" s="22">
        <v>285309621</v>
      </c>
      <c r="U194" s="22">
        <v>78865863</v>
      </c>
      <c r="V194" s="22">
        <v>0</v>
      </c>
      <c r="W194" s="22">
        <v>14002112</v>
      </c>
      <c r="X194" s="22">
        <v>8694732</v>
      </c>
      <c r="Y194" s="22">
        <v>2384941</v>
      </c>
      <c r="Z194" s="22">
        <v>0</v>
      </c>
      <c r="AA194" s="22">
        <v>0</v>
      </c>
      <c r="AB194" s="22">
        <v>0</v>
      </c>
      <c r="AC194" s="22">
        <v>103947648</v>
      </c>
      <c r="AD194" s="22">
        <v>20739138</v>
      </c>
      <c r="AE194" s="22">
        <v>5239527</v>
      </c>
      <c r="AF194" s="22">
        <v>0</v>
      </c>
      <c r="AG194" s="22">
        <v>0</v>
      </c>
      <c r="AH194" s="22">
        <v>6409346</v>
      </c>
      <c r="AI194" s="22">
        <v>136335659</v>
      </c>
      <c r="AJ194" s="22">
        <v>148973962</v>
      </c>
      <c r="AK194" s="22">
        <v>7745004</v>
      </c>
      <c r="AL194" s="22">
        <v>141228958</v>
      </c>
    </row>
    <row r="195" spans="1:3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6241706</v>
      </c>
      <c r="F195" s="22">
        <v>0</v>
      </c>
      <c r="G195" s="22">
        <v>1222719</v>
      </c>
      <c r="H195" s="22">
        <v>1537075</v>
      </c>
      <c r="I195" s="22">
        <v>0</v>
      </c>
      <c r="J195" s="22">
        <v>10269</v>
      </c>
      <c r="K195" s="22">
        <v>0</v>
      </c>
      <c r="L195" s="22">
        <v>0</v>
      </c>
      <c r="M195" s="22">
        <v>9011769</v>
      </c>
      <c r="N195" s="22">
        <v>84155</v>
      </c>
      <c r="O195" s="22">
        <v>4296920</v>
      </c>
      <c r="P195" s="22">
        <v>747688</v>
      </c>
      <c r="Q195" s="22">
        <v>1106450</v>
      </c>
      <c r="R195" s="22">
        <v>757298</v>
      </c>
      <c r="S195" s="22">
        <v>182040</v>
      </c>
      <c r="T195" s="22">
        <v>16186320</v>
      </c>
      <c r="U195" s="22">
        <v>4135689</v>
      </c>
      <c r="V195" s="22">
        <v>0</v>
      </c>
      <c r="W195" s="22">
        <v>290187</v>
      </c>
      <c r="X195" s="22">
        <v>265054</v>
      </c>
      <c r="Y195" s="22">
        <v>0</v>
      </c>
      <c r="Z195" s="22">
        <v>2397</v>
      </c>
      <c r="AA195" s="22">
        <v>0</v>
      </c>
      <c r="AB195" s="22">
        <v>0</v>
      </c>
      <c r="AC195" s="22">
        <v>4693327</v>
      </c>
      <c r="AD195" s="22">
        <v>1569333</v>
      </c>
      <c r="AE195" s="22">
        <v>377111</v>
      </c>
      <c r="AF195" s="22">
        <v>0</v>
      </c>
      <c r="AG195" s="22">
        <v>274920</v>
      </c>
      <c r="AH195" s="22">
        <v>135084</v>
      </c>
      <c r="AI195" s="22">
        <v>7049775</v>
      </c>
      <c r="AJ195" s="22">
        <v>9136545</v>
      </c>
      <c r="AK195" s="22">
        <v>1906729</v>
      </c>
      <c r="AL195" s="22">
        <v>7229816</v>
      </c>
    </row>
    <row r="196" spans="1:3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5753083</v>
      </c>
      <c r="F196" s="22">
        <v>0</v>
      </c>
      <c r="G196" s="22">
        <v>360678</v>
      </c>
      <c r="H196" s="22">
        <v>0</v>
      </c>
      <c r="I196" s="22">
        <v>738365</v>
      </c>
      <c r="J196" s="22">
        <v>0</v>
      </c>
      <c r="K196" s="22">
        <v>14916</v>
      </c>
      <c r="L196" s="22">
        <v>0</v>
      </c>
      <c r="M196" s="22">
        <v>6867042</v>
      </c>
      <c r="N196" s="22">
        <v>0</v>
      </c>
      <c r="O196" s="22">
        <v>3047219</v>
      </c>
      <c r="P196" s="22">
        <v>939718</v>
      </c>
      <c r="Q196" s="22">
        <v>1349990</v>
      </c>
      <c r="R196" s="22">
        <v>684575</v>
      </c>
      <c r="S196" s="22">
        <v>334945</v>
      </c>
      <c r="T196" s="22">
        <v>13223489</v>
      </c>
      <c r="U196" s="22">
        <v>3238991</v>
      </c>
      <c r="V196" s="22">
        <v>0</v>
      </c>
      <c r="W196" s="22">
        <v>207948</v>
      </c>
      <c r="X196" s="22">
        <v>0</v>
      </c>
      <c r="Y196" s="22">
        <v>201374</v>
      </c>
      <c r="Z196" s="22">
        <v>0</v>
      </c>
      <c r="AA196" s="22">
        <v>6477</v>
      </c>
      <c r="AB196" s="22">
        <v>0</v>
      </c>
      <c r="AC196" s="22">
        <v>3654790</v>
      </c>
      <c r="AD196" s="22">
        <v>983024</v>
      </c>
      <c r="AE196" s="22">
        <v>719588</v>
      </c>
      <c r="AF196" s="22">
        <v>0</v>
      </c>
      <c r="AG196" s="22">
        <v>531951</v>
      </c>
      <c r="AH196" s="22">
        <v>300354</v>
      </c>
      <c r="AI196" s="22">
        <v>6189707</v>
      </c>
      <c r="AJ196" s="22">
        <v>7033782</v>
      </c>
      <c r="AK196" s="22">
        <v>0</v>
      </c>
      <c r="AL196" s="22">
        <v>7033782</v>
      </c>
    </row>
    <row r="197" spans="1:3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4621174</v>
      </c>
      <c r="F197" s="22">
        <v>0</v>
      </c>
      <c r="G197" s="22">
        <v>3341541</v>
      </c>
      <c r="H197" s="22">
        <v>5490591</v>
      </c>
      <c r="I197" s="22">
        <v>0</v>
      </c>
      <c r="J197" s="22">
        <v>0</v>
      </c>
      <c r="K197" s="22">
        <v>0</v>
      </c>
      <c r="L197" s="22">
        <v>0</v>
      </c>
      <c r="M197" s="22">
        <v>13453306</v>
      </c>
      <c r="N197" s="22">
        <v>0</v>
      </c>
      <c r="O197" s="22">
        <v>2569730</v>
      </c>
      <c r="P197" s="22">
        <v>1042703</v>
      </c>
      <c r="Q197" s="22">
        <v>412806</v>
      </c>
      <c r="R197" s="22">
        <v>452777</v>
      </c>
      <c r="S197" s="22">
        <v>394369</v>
      </c>
      <c r="T197" s="22">
        <v>18325691</v>
      </c>
      <c r="U197" s="22">
        <v>2490495</v>
      </c>
      <c r="V197" s="22">
        <v>0</v>
      </c>
      <c r="W197" s="22">
        <v>962580</v>
      </c>
      <c r="X197" s="22">
        <v>1654275</v>
      </c>
      <c r="Y197" s="22">
        <v>0</v>
      </c>
      <c r="Z197" s="22">
        <v>0</v>
      </c>
      <c r="AA197" s="22">
        <v>0</v>
      </c>
      <c r="AB197" s="22">
        <v>0</v>
      </c>
      <c r="AC197" s="22">
        <v>5107350</v>
      </c>
      <c r="AD197" s="22">
        <v>615913</v>
      </c>
      <c r="AE197" s="22">
        <v>663900</v>
      </c>
      <c r="AF197" s="22">
        <v>0</v>
      </c>
      <c r="AG197" s="22">
        <v>283882</v>
      </c>
      <c r="AH197" s="22">
        <v>240659</v>
      </c>
      <c r="AI197" s="22">
        <v>6911704</v>
      </c>
      <c r="AJ197" s="22">
        <v>11413987</v>
      </c>
      <c r="AK197" s="22">
        <v>2578405</v>
      </c>
      <c r="AL197" s="22">
        <v>8835582</v>
      </c>
    </row>
    <row r="198" spans="1:3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1085291</v>
      </c>
      <c r="F198" s="22">
        <v>0</v>
      </c>
      <c r="G198" s="22">
        <v>2842930</v>
      </c>
      <c r="H198" s="22">
        <v>1364669</v>
      </c>
      <c r="I198" s="22">
        <v>0</v>
      </c>
      <c r="J198" s="22">
        <v>0</v>
      </c>
      <c r="K198" s="22">
        <v>0</v>
      </c>
      <c r="L198" s="22">
        <v>0</v>
      </c>
      <c r="M198" s="22">
        <v>5292890</v>
      </c>
      <c r="N198" s="22">
        <v>0</v>
      </c>
      <c r="O198" s="22">
        <v>1503386</v>
      </c>
      <c r="P198" s="22">
        <v>356052</v>
      </c>
      <c r="Q198" s="22">
        <v>68041</v>
      </c>
      <c r="R198" s="22">
        <v>145847</v>
      </c>
      <c r="S198" s="22">
        <v>222135</v>
      </c>
      <c r="T198" s="22">
        <v>7588351</v>
      </c>
      <c r="U198" s="22">
        <v>823986</v>
      </c>
      <c r="V198" s="22">
        <v>0</v>
      </c>
      <c r="W198" s="22">
        <v>1052094</v>
      </c>
      <c r="X198" s="22">
        <v>241048</v>
      </c>
      <c r="Y198" s="22">
        <v>0</v>
      </c>
      <c r="Z198" s="22">
        <v>0</v>
      </c>
      <c r="AA198" s="22">
        <v>0</v>
      </c>
      <c r="AB198" s="22">
        <v>0</v>
      </c>
      <c r="AC198" s="22">
        <v>2117128</v>
      </c>
      <c r="AD198" s="22">
        <v>406434</v>
      </c>
      <c r="AE198" s="22">
        <v>232957</v>
      </c>
      <c r="AF198" s="22">
        <v>0</v>
      </c>
      <c r="AG198" s="22">
        <v>92986</v>
      </c>
      <c r="AH198" s="22">
        <v>207446</v>
      </c>
      <c r="AI198" s="22">
        <v>3056951</v>
      </c>
      <c r="AJ198" s="22">
        <v>4531400</v>
      </c>
      <c r="AK198" s="22">
        <v>0</v>
      </c>
      <c r="AL198" s="22">
        <v>4531400</v>
      </c>
    </row>
    <row r="199" spans="1:3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1052510</v>
      </c>
      <c r="F199" s="22">
        <v>0</v>
      </c>
      <c r="G199" s="22">
        <v>1779860</v>
      </c>
      <c r="H199" s="22">
        <v>1264601</v>
      </c>
      <c r="I199" s="22">
        <v>0</v>
      </c>
      <c r="J199" s="22">
        <v>0</v>
      </c>
      <c r="K199" s="22">
        <v>0</v>
      </c>
      <c r="L199" s="22">
        <v>0</v>
      </c>
      <c r="M199" s="22">
        <v>4096971</v>
      </c>
      <c r="N199" s="22">
        <v>0</v>
      </c>
      <c r="O199" s="22">
        <v>330815</v>
      </c>
      <c r="P199" s="22">
        <v>263260</v>
      </c>
      <c r="Q199" s="22">
        <v>18141</v>
      </c>
      <c r="R199" s="22">
        <v>0</v>
      </c>
      <c r="S199" s="22">
        <v>64772</v>
      </c>
      <c r="T199" s="22">
        <v>4773959</v>
      </c>
      <c r="U199" s="22">
        <v>733733</v>
      </c>
      <c r="V199" s="22">
        <v>0</v>
      </c>
      <c r="W199" s="22">
        <v>496099</v>
      </c>
      <c r="X199" s="22">
        <v>317693</v>
      </c>
      <c r="Y199" s="22">
        <v>0</v>
      </c>
      <c r="Z199" s="22">
        <v>0</v>
      </c>
      <c r="AA199" s="22">
        <v>0</v>
      </c>
      <c r="AB199" s="22">
        <v>0</v>
      </c>
      <c r="AC199" s="22">
        <v>1547525</v>
      </c>
      <c r="AD199" s="22">
        <v>133017</v>
      </c>
      <c r="AE199" s="22">
        <v>98469</v>
      </c>
      <c r="AF199" s="22">
        <v>0</v>
      </c>
      <c r="AG199" s="22">
        <v>0</v>
      </c>
      <c r="AH199" s="22">
        <v>43509</v>
      </c>
      <c r="AI199" s="22">
        <v>1822520</v>
      </c>
      <c r="AJ199" s="22">
        <v>2951439</v>
      </c>
      <c r="AK199" s="22">
        <v>0</v>
      </c>
      <c r="AL199" s="22">
        <v>2951439</v>
      </c>
    </row>
    <row r="200" spans="1:3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3153835</v>
      </c>
      <c r="F200" s="22">
        <v>0</v>
      </c>
      <c r="G200" s="22">
        <v>6762679</v>
      </c>
      <c r="H200" s="22">
        <v>2517462</v>
      </c>
      <c r="I200" s="22">
        <v>0</v>
      </c>
      <c r="J200" s="22">
        <v>0</v>
      </c>
      <c r="K200" s="22">
        <v>0</v>
      </c>
      <c r="L200" s="22">
        <v>0</v>
      </c>
      <c r="M200" s="22">
        <v>12433976</v>
      </c>
      <c r="N200" s="22">
        <v>0</v>
      </c>
      <c r="O200" s="22">
        <v>999834</v>
      </c>
      <c r="P200" s="22">
        <v>418622</v>
      </c>
      <c r="Q200" s="22">
        <v>220580</v>
      </c>
      <c r="R200" s="22">
        <v>191143</v>
      </c>
      <c r="S200" s="22">
        <v>0</v>
      </c>
      <c r="T200" s="22">
        <v>14264155</v>
      </c>
      <c r="U200" s="22">
        <v>1646878</v>
      </c>
      <c r="V200" s="22">
        <v>0</v>
      </c>
      <c r="W200" s="22">
        <v>1881464</v>
      </c>
      <c r="X200" s="22">
        <v>829689</v>
      </c>
      <c r="Y200" s="22">
        <v>0</v>
      </c>
      <c r="Z200" s="22">
        <v>0</v>
      </c>
      <c r="AA200" s="22">
        <v>0</v>
      </c>
      <c r="AB200" s="22">
        <v>0</v>
      </c>
      <c r="AC200" s="22">
        <v>4358031</v>
      </c>
      <c r="AD200" s="22">
        <v>257626</v>
      </c>
      <c r="AE200" s="22">
        <v>238391</v>
      </c>
      <c r="AF200" s="22">
        <v>0</v>
      </c>
      <c r="AG200" s="22">
        <v>173561</v>
      </c>
      <c r="AH200" s="22">
        <v>0</v>
      </c>
      <c r="AI200" s="22">
        <v>5027609</v>
      </c>
      <c r="AJ200" s="22">
        <v>9236546</v>
      </c>
      <c r="AK200" s="22">
        <v>286283</v>
      </c>
      <c r="AL200" s="22">
        <v>8950263</v>
      </c>
    </row>
    <row r="201" spans="1:3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1386552</v>
      </c>
      <c r="F201" s="22">
        <v>0</v>
      </c>
      <c r="G201" s="22">
        <v>1882628</v>
      </c>
      <c r="H201" s="22">
        <v>609270</v>
      </c>
      <c r="I201" s="22">
        <v>0</v>
      </c>
      <c r="J201" s="22">
        <v>0</v>
      </c>
      <c r="K201" s="22">
        <v>0</v>
      </c>
      <c r="L201" s="22">
        <v>0</v>
      </c>
      <c r="M201" s="22">
        <v>3878450</v>
      </c>
      <c r="N201" s="22">
        <v>0</v>
      </c>
      <c r="O201" s="22">
        <v>703012</v>
      </c>
      <c r="P201" s="22">
        <v>379599</v>
      </c>
      <c r="Q201" s="22">
        <v>99609</v>
      </c>
      <c r="R201" s="22">
        <v>74687</v>
      </c>
      <c r="S201" s="22">
        <v>65494</v>
      </c>
      <c r="T201" s="22">
        <v>5200851</v>
      </c>
      <c r="U201" s="22">
        <v>1163372</v>
      </c>
      <c r="V201" s="22">
        <v>0</v>
      </c>
      <c r="W201" s="22">
        <v>503912</v>
      </c>
      <c r="X201" s="22">
        <v>213558</v>
      </c>
      <c r="Y201" s="22">
        <v>0</v>
      </c>
      <c r="Z201" s="22">
        <v>0</v>
      </c>
      <c r="AA201" s="22">
        <v>0</v>
      </c>
      <c r="AB201" s="22">
        <v>0</v>
      </c>
      <c r="AC201" s="22">
        <v>1880842</v>
      </c>
      <c r="AD201" s="22">
        <v>365059</v>
      </c>
      <c r="AE201" s="22">
        <v>242849</v>
      </c>
      <c r="AF201" s="22">
        <v>0</v>
      </c>
      <c r="AG201" s="22">
        <v>43284</v>
      </c>
      <c r="AH201" s="22">
        <v>56034</v>
      </c>
      <c r="AI201" s="22">
        <v>2588068</v>
      </c>
      <c r="AJ201" s="22">
        <v>2612783</v>
      </c>
      <c r="AK201" s="22">
        <v>68616</v>
      </c>
      <c r="AL201" s="22">
        <v>2544167</v>
      </c>
    </row>
    <row r="202" spans="1:3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2475210</v>
      </c>
      <c r="F202" s="22">
        <v>0</v>
      </c>
      <c r="G202" s="22">
        <v>2574121</v>
      </c>
      <c r="H202" s="22">
        <v>1872059</v>
      </c>
      <c r="I202" s="22">
        <v>0</v>
      </c>
      <c r="J202" s="22">
        <v>0</v>
      </c>
      <c r="K202" s="22">
        <v>0</v>
      </c>
      <c r="L202" s="22">
        <v>0</v>
      </c>
      <c r="M202" s="22">
        <v>6921390</v>
      </c>
      <c r="N202" s="22">
        <v>36266</v>
      </c>
      <c r="O202" s="22">
        <v>1723523</v>
      </c>
      <c r="P202" s="22">
        <v>290905</v>
      </c>
      <c r="Q202" s="22">
        <v>53407</v>
      </c>
      <c r="R202" s="22">
        <v>5</v>
      </c>
      <c r="S202" s="22">
        <v>161218</v>
      </c>
      <c r="T202" s="22">
        <v>9186714</v>
      </c>
      <c r="U202" s="22">
        <v>1208900</v>
      </c>
      <c r="V202" s="22">
        <v>0</v>
      </c>
      <c r="W202" s="22">
        <v>1000892</v>
      </c>
      <c r="X202" s="22">
        <v>1126676</v>
      </c>
      <c r="Y202" s="22">
        <v>0</v>
      </c>
      <c r="Z202" s="22">
        <v>0</v>
      </c>
      <c r="AA202" s="22">
        <v>0</v>
      </c>
      <c r="AB202" s="22">
        <v>0</v>
      </c>
      <c r="AC202" s="22">
        <v>3336468</v>
      </c>
      <c r="AD202" s="22">
        <v>702950</v>
      </c>
      <c r="AE202" s="22">
        <v>209512</v>
      </c>
      <c r="AF202" s="22">
        <v>0</v>
      </c>
      <c r="AG202" s="22">
        <v>5</v>
      </c>
      <c r="AH202" s="22">
        <v>55812</v>
      </c>
      <c r="AI202" s="22">
        <v>4304747</v>
      </c>
      <c r="AJ202" s="22">
        <v>4881967</v>
      </c>
      <c r="AK202" s="22">
        <v>0</v>
      </c>
      <c r="AL202" s="22">
        <v>4881967</v>
      </c>
    </row>
    <row r="203" spans="1:3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10265779</v>
      </c>
      <c r="F203" s="22">
        <v>0</v>
      </c>
      <c r="G203" s="22">
        <v>2683861</v>
      </c>
      <c r="H203" s="22">
        <v>3837731</v>
      </c>
      <c r="I203" s="22">
        <v>0</v>
      </c>
      <c r="J203" s="22">
        <v>0</v>
      </c>
      <c r="K203" s="22">
        <v>0</v>
      </c>
      <c r="L203" s="22">
        <v>0</v>
      </c>
      <c r="M203" s="22">
        <v>16787371</v>
      </c>
      <c r="N203" s="22">
        <v>0</v>
      </c>
      <c r="O203" s="22">
        <v>3479819</v>
      </c>
      <c r="P203" s="22">
        <v>788294</v>
      </c>
      <c r="Q203" s="22">
        <v>249000</v>
      </c>
      <c r="R203" s="22">
        <v>114127</v>
      </c>
      <c r="S203" s="22">
        <v>546343</v>
      </c>
      <c r="T203" s="22">
        <v>21964954</v>
      </c>
      <c r="U203" s="22">
        <v>4949975</v>
      </c>
      <c r="V203" s="22">
        <v>0</v>
      </c>
      <c r="W203" s="22">
        <v>1435160</v>
      </c>
      <c r="X203" s="22">
        <v>1638918</v>
      </c>
      <c r="Y203" s="22">
        <v>0</v>
      </c>
      <c r="Z203" s="22">
        <v>0</v>
      </c>
      <c r="AA203" s="22">
        <v>0</v>
      </c>
      <c r="AB203" s="22">
        <v>0</v>
      </c>
      <c r="AC203" s="22">
        <v>8024053</v>
      </c>
      <c r="AD203" s="22">
        <v>2295045</v>
      </c>
      <c r="AE203" s="22">
        <v>461902</v>
      </c>
      <c r="AF203" s="22">
        <v>0</v>
      </c>
      <c r="AG203" s="22">
        <v>94647</v>
      </c>
      <c r="AH203" s="22">
        <v>297043</v>
      </c>
      <c r="AI203" s="22">
        <v>11172690</v>
      </c>
      <c r="AJ203" s="22">
        <v>10792264</v>
      </c>
      <c r="AK203" s="22">
        <v>1216644</v>
      </c>
      <c r="AL203" s="22">
        <v>9575620</v>
      </c>
    </row>
    <row r="204" spans="1:3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4096668</v>
      </c>
      <c r="F204" s="22">
        <v>0</v>
      </c>
      <c r="G204" s="22">
        <v>1955736</v>
      </c>
      <c r="H204" s="22">
        <v>253430</v>
      </c>
      <c r="I204" s="22">
        <v>0</v>
      </c>
      <c r="J204" s="22">
        <v>0</v>
      </c>
      <c r="K204" s="22">
        <v>125332</v>
      </c>
      <c r="L204" s="22">
        <v>0</v>
      </c>
      <c r="M204" s="22">
        <v>6431166</v>
      </c>
      <c r="N204" s="22">
        <v>0</v>
      </c>
      <c r="O204" s="22">
        <v>568801</v>
      </c>
      <c r="P204" s="22">
        <v>394116</v>
      </c>
      <c r="Q204" s="22">
        <v>191835</v>
      </c>
      <c r="R204" s="22">
        <v>159735</v>
      </c>
      <c r="S204" s="22">
        <v>166092</v>
      </c>
      <c r="T204" s="22">
        <v>7911745</v>
      </c>
      <c r="U204" s="22">
        <v>3651707</v>
      </c>
      <c r="V204" s="22">
        <v>0</v>
      </c>
      <c r="W204" s="22">
        <v>138978</v>
      </c>
      <c r="X204" s="22">
        <v>101361</v>
      </c>
      <c r="Y204" s="22">
        <v>0</v>
      </c>
      <c r="Z204" s="22">
        <v>0</v>
      </c>
      <c r="AA204" s="22">
        <v>1667</v>
      </c>
      <c r="AB204" s="22">
        <v>0</v>
      </c>
      <c r="AC204" s="22">
        <v>3893713</v>
      </c>
      <c r="AD204" s="22">
        <v>440493</v>
      </c>
      <c r="AE204" s="22">
        <v>277196</v>
      </c>
      <c r="AF204" s="22">
        <v>0</v>
      </c>
      <c r="AG204" s="22">
        <v>130359</v>
      </c>
      <c r="AH204" s="22">
        <v>158623</v>
      </c>
      <c r="AI204" s="22">
        <v>4900384</v>
      </c>
      <c r="AJ204" s="22">
        <v>3011361</v>
      </c>
      <c r="AK204" s="22">
        <v>0</v>
      </c>
      <c r="AL204" s="22">
        <v>3011361</v>
      </c>
    </row>
    <row r="205" spans="1:3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552620</v>
      </c>
      <c r="F205" s="22">
        <v>0</v>
      </c>
      <c r="G205" s="22">
        <v>5462290</v>
      </c>
      <c r="H205" s="22">
        <v>2583742</v>
      </c>
      <c r="I205" s="22">
        <v>277796</v>
      </c>
      <c r="J205" s="22">
        <v>0</v>
      </c>
      <c r="K205" s="22">
        <v>0</v>
      </c>
      <c r="L205" s="22">
        <v>0</v>
      </c>
      <c r="M205" s="22">
        <v>8876448</v>
      </c>
      <c r="N205" s="22">
        <v>0</v>
      </c>
      <c r="O205" s="22">
        <v>1063962</v>
      </c>
      <c r="P205" s="22">
        <v>419476</v>
      </c>
      <c r="Q205" s="22">
        <v>549208</v>
      </c>
      <c r="R205" s="22">
        <v>383298</v>
      </c>
      <c r="S205" s="22">
        <v>28341</v>
      </c>
      <c r="T205" s="22">
        <v>11320733</v>
      </c>
      <c r="U205" s="22">
        <v>430083</v>
      </c>
      <c r="V205" s="22">
        <v>0</v>
      </c>
      <c r="W205" s="22">
        <v>2727578</v>
      </c>
      <c r="X205" s="22">
        <v>2220895</v>
      </c>
      <c r="Y205" s="22">
        <v>20954</v>
      </c>
      <c r="Z205" s="22">
        <v>0</v>
      </c>
      <c r="AA205" s="22">
        <v>0</v>
      </c>
      <c r="AB205" s="22">
        <v>0</v>
      </c>
      <c r="AC205" s="22">
        <v>5399510</v>
      </c>
      <c r="AD205" s="22">
        <v>419881</v>
      </c>
      <c r="AE205" s="22">
        <v>280554</v>
      </c>
      <c r="AF205" s="22">
        <v>0</v>
      </c>
      <c r="AG205" s="22">
        <v>178337</v>
      </c>
      <c r="AH205" s="22">
        <v>24292</v>
      </c>
      <c r="AI205" s="22">
        <v>6302574</v>
      </c>
      <c r="AJ205" s="22">
        <v>5018159</v>
      </c>
      <c r="AK205" s="22">
        <v>0</v>
      </c>
      <c r="AL205" s="22">
        <v>5018159</v>
      </c>
    </row>
    <row r="206" spans="1:3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12353567</v>
      </c>
      <c r="F206" s="22">
        <v>0</v>
      </c>
      <c r="G206" s="22">
        <v>2289976</v>
      </c>
      <c r="H206" s="22">
        <v>1198140</v>
      </c>
      <c r="I206" s="22">
        <v>0</v>
      </c>
      <c r="J206" s="22">
        <v>0</v>
      </c>
      <c r="K206" s="22">
        <v>0</v>
      </c>
      <c r="L206" s="22">
        <v>1406143</v>
      </c>
      <c r="M206" s="22">
        <v>17247826</v>
      </c>
      <c r="N206" s="22">
        <v>0</v>
      </c>
      <c r="O206" s="22">
        <v>17703392</v>
      </c>
      <c r="P206" s="22">
        <v>1457585</v>
      </c>
      <c r="Q206" s="22">
        <v>1464395</v>
      </c>
      <c r="R206" s="22">
        <v>1321183</v>
      </c>
      <c r="S206" s="22">
        <v>1372190</v>
      </c>
      <c r="T206" s="22">
        <v>40566571</v>
      </c>
      <c r="U206" s="22">
        <v>9188909</v>
      </c>
      <c r="V206" s="22">
        <v>0</v>
      </c>
      <c r="W206" s="22">
        <v>1064348</v>
      </c>
      <c r="X206" s="22">
        <v>597046</v>
      </c>
      <c r="Y206" s="22">
        <v>0</v>
      </c>
      <c r="Z206" s="22">
        <v>0</v>
      </c>
      <c r="AA206" s="22">
        <v>0</v>
      </c>
      <c r="AB206" s="22">
        <v>995978</v>
      </c>
      <c r="AC206" s="22">
        <v>11846281</v>
      </c>
      <c r="AD206" s="22">
        <v>11087424</v>
      </c>
      <c r="AE206" s="22">
        <v>1291310</v>
      </c>
      <c r="AF206" s="22">
        <v>0</v>
      </c>
      <c r="AG206" s="22">
        <v>713464</v>
      </c>
      <c r="AH206" s="22">
        <v>562176</v>
      </c>
      <c r="AI206" s="22">
        <v>25500655</v>
      </c>
      <c r="AJ206" s="22">
        <v>15065916</v>
      </c>
      <c r="AK206" s="22">
        <v>3707012</v>
      </c>
      <c r="AL206" s="22">
        <v>11358904</v>
      </c>
    </row>
    <row r="207" spans="1:3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3797178</v>
      </c>
      <c r="F207" s="22">
        <v>0</v>
      </c>
      <c r="G207" s="22">
        <v>2221562</v>
      </c>
      <c r="H207" s="22">
        <v>1361584</v>
      </c>
      <c r="I207" s="22">
        <v>0</v>
      </c>
      <c r="J207" s="22">
        <v>0</v>
      </c>
      <c r="K207" s="22">
        <v>0</v>
      </c>
      <c r="L207" s="22">
        <v>0</v>
      </c>
      <c r="M207" s="22">
        <v>7380324</v>
      </c>
      <c r="N207" s="22">
        <v>0</v>
      </c>
      <c r="O207" s="22">
        <v>6297674</v>
      </c>
      <c r="P207" s="22">
        <v>1191706</v>
      </c>
      <c r="Q207" s="22">
        <v>61531</v>
      </c>
      <c r="R207" s="22">
        <v>0</v>
      </c>
      <c r="S207" s="22">
        <v>91019</v>
      </c>
      <c r="T207" s="22">
        <v>15022254</v>
      </c>
      <c r="U207" s="22">
        <v>2769671</v>
      </c>
      <c r="V207" s="22">
        <v>0</v>
      </c>
      <c r="W207" s="22">
        <v>825733</v>
      </c>
      <c r="X207" s="22">
        <v>846659</v>
      </c>
      <c r="Y207" s="22">
        <v>0</v>
      </c>
      <c r="Z207" s="22">
        <v>0</v>
      </c>
      <c r="AA207" s="22">
        <v>0</v>
      </c>
      <c r="AB207" s="22">
        <v>0</v>
      </c>
      <c r="AC207" s="22">
        <v>4442063</v>
      </c>
      <c r="AD207" s="22">
        <v>2002509</v>
      </c>
      <c r="AE207" s="22">
        <v>679171</v>
      </c>
      <c r="AF207" s="22">
        <v>0</v>
      </c>
      <c r="AG207" s="22">
        <v>0</v>
      </c>
      <c r="AH207" s="22">
        <v>63310</v>
      </c>
      <c r="AI207" s="22">
        <v>7187053</v>
      </c>
      <c r="AJ207" s="22">
        <v>7835201</v>
      </c>
      <c r="AK207" s="22">
        <v>0</v>
      </c>
      <c r="AL207" s="22">
        <v>7835201</v>
      </c>
    </row>
    <row r="208" spans="1:3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2520789</v>
      </c>
      <c r="F208" s="22">
        <v>0</v>
      </c>
      <c r="G208" s="22">
        <v>1350127</v>
      </c>
      <c r="H208" s="22">
        <v>1832664</v>
      </c>
      <c r="I208" s="22">
        <v>0</v>
      </c>
      <c r="J208" s="22">
        <v>0</v>
      </c>
      <c r="K208" s="22">
        <v>0</v>
      </c>
      <c r="L208" s="22">
        <v>0</v>
      </c>
      <c r="M208" s="22">
        <v>5703580</v>
      </c>
      <c r="N208" s="22">
        <v>0</v>
      </c>
      <c r="O208" s="22">
        <v>1694989</v>
      </c>
      <c r="P208" s="22">
        <v>558188</v>
      </c>
      <c r="Q208" s="22">
        <v>613941</v>
      </c>
      <c r="R208" s="22">
        <v>1090246</v>
      </c>
      <c r="S208" s="22">
        <v>328165</v>
      </c>
      <c r="T208" s="22">
        <v>9989109</v>
      </c>
      <c r="U208" s="22">
        <v>1292594</v>
      </c>
      <c r="V208" s="22">
        <v>0</v>
      </c>
      <c r="W208" s="22">
        <v>362267</v>
      </c>
      <c r="X208" s="22">
        <v>905387</v>
      </c>
      <c r="Y208" s="22">
        <v>0</v>
      </c>
      <c r="Z208" s="22">
        <v>0</v>
      </c>
      <c r="AA208" s="22">
        <v>0</v>
      </c>
      <c r="AB208" s="22">
        <v>0</v>
      </c>
      <c r="AC208" s="22">
        <v>2560248</v>
      </c>
      <c r="AD208" s="22">
        <v>833240</v>
      </c>
      <c r="AE208" s="22">
        <v>402580</v>
      </c>
      <c r="AF208" s="22">
        <v>0</v>
      </c>
      <c r="AG208" s="22">
        <v>309600</v>
      </c>
      <c r="AH208" s="22">
        <v>223864</v>
      </c>
      <c r="AI208" s="22">
        <v>4329532</v>
      </c>
      <c r="AJ208" s="22">
        <v>5659577</v>
      </c>
      <c r="AK208" s="22">
        <v>191475</v>
      </c>
      <c r="AL208" s="22">
        <v>5468102</v>
      </c>
    </row>
    <row r="209" spans="1:3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1725573</v>
      </c>
      <c r="F209" s="22">
        <v>0</v>
      </c>
      <c r="G209" s="22">
        <v>2200887</v>
      </c>
      <c r="H209" s="22">
        <v>2677812</v>
      </c>
      <c r="I209" s="22">
        <v>0</v>
      </c>
      <c r="J209" s="22">
        <v>0</v>
      </c>
      <c r="K209" s="22">
        <v>380000</v>
      </c>
      <c r="L209" s="22">
        <v>0</v>
      </c>
      <c r="M209" s="22">
        <v>6984272</v>
      </c>
      <c r="N209" s="22">
        <v>0</v>
      </c>
      <c r="O209" s="22">
        <v>149396</v>
      </c>
      <c r="P209" s="22">
        <v>413560</v>
      </c>
      <c r="Q209" s="22">
        <v>146339</v>
      </c>
      <c r="R209" s="22">
        <v>50866</v>
      </c>
      <c r="S209" s="22">
        <v>63966</v>
      </c>
      <c r="T209" s="22">
        <v>7808399</v>
      </c>
      <c r="U209" s="22">
        <v>1315651</v>
      </c>
      <c r="V209" s="22">
        <v>0</v>
      </c>
      <c r="W209" s="22">
        <v>627960</v>
      </c>
      <c r="X209" s="22">
        <v>1950777</v>
      </c>
      <c r="Y209" s="22">
        <v>0</v>
      </c>
      <c r="Z209" s="22">
        <v>0</v>
      </c>
      <c r="AA209" s="22">
        <v>44533</v>
      </c>
      <c r="AB209" s="22">
        <v>0</v>
      </c>
      <c r="AC209" s="22">
        <v>3938921</v>
      </c>
      <c r="AD209" s="22">
        <v>70062</v>
      </c>
      <c r="AE209" s="22">
        <v>176891</v>
      </c>
      <c r="AF209" s="22">
        <v>0</v>
      </c>
      <c r="AG209" s="22">
        <v>28075</v>
      </c>
      <c r="AH209" s="22">
        <v>32501</v>
      </c>
      <c r="AI209" s="22">
        <v>4246450</v>
      </c>
      <c r="AJ209" s="22">
        <v>3561949</v>
      </c>
      <c r="AK209" s="22">
        <v>0</v>
      </c>
      <c r="AL209" s="22">
        <v>3561949</v>
      </c>
    </row>
    <row r="210" spans="1:3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9055683</v>
      </c>
      <c r="F210" s="22">
        <v>0</v>
      </c>
      <c r="G210" s="22">
        <v>1774913</v>
      </c>
      <c r="H210" s="22">
        <v>2303464</v>
      </c>
      <c r="I210" s="22">
        <v>665554</v>
      </c>
      <c r="J210" s="22">
        <v>0</v>
      </c>
      <c r="K210" s="22">
        <v>0</v>
      </c>
      <c r="L210" s="22">
        <v>0</v>
      </c>
      <c r="M210" s="22">
        <v>13799614</v>
      </c>
      <c r="N210" s="22">
        <v>0</v>
      </c>
      <c r="O210" s="22">
        <v>3230589</v>
      </c>
      <c r="P210" s="22">
        <v>376631</v>
      </c>
      <c r="Q210" s="22">
        <v>177902</v>
      </c>
      <c r="R210" s="22">
        <v>441598</v>
      </c>
      <c r="S210" s="22">
        <v>152134</v>
      </c>
      <c r="T210" s="22">
        <v>18178468</v>
      </c>
      <c r="U210" s="22">
        <v>5774720</v>
      </c>
      <c r="V210" s="22">
        <v>0</v>
      </c>
      <c r="W210" s="22">
        <v>849716</v>
      </c>
      <c r="X210" s="22">
        <v>1518202</v>
      </c>
      <c r="Y210" s="22">
        <v>140266</v>
      </c>
      <c r="Z210" s="22">
        <v>0</v>
      </c>
      <c r="AA210" s="22">
        <v>0</v>
      </c>
      <c r="AB210" s="22">
        <v>0</v>
      </c>
      <c r="AC210" s="22">
        <v>8282904</v>
      </c>
      <c r="AD210" s="22">
        <v>1483546</v>
      </c>
      <c r="AE210" s="22">
        <v>224655</v>
      </c>
      <c r="AF210" s="22">
        <v>0</v>
      </c>
      <c r="AG210" s="22">
        <v>366510</v>
      </c>
      <c r="AH210" s="22">
        <v>137326</v>
      </c>
      <c r="AI210" s="22">
        <v>10494941</v>
      </c>
      <c r="AJ210" s="22">
        <v>7683527</v>
      </c>
      <c r="AK210" s="22">
        <v>148496</v>
      </c>
      <c r="AL210" s="22">
        <v>7535031</v>
      </c>
    </row>
    <row r="211" spans="1:3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4245014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4245014</v>
      </c>
      <c r="N211" s="22">
        <v>0</v>
      </c>
      <c r="O211" s="22">
        <v>3883457</v>
      </c>
      <c r="P211" s="22">
        <v>402674</v>
      </c>
      <c r="Q211" s="22">
        <v>669440</v>
      </c>
      <c r="R211" s="22">
        <v>341015</v>
      </c>
      <c r="S211" s="22">
        <v>43495</v>
      </c>
      <c r="T211" s="22">
        <v>9585095</v>
      </c>
      <c r="U211" s="22">
        <v>1765787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1765787</v>
      </c>
      <c r="AD211" s="22">
        <v>1431877</v>
      </c>
      <c r="AE211" s="22">
        <v>305314</v>
      </c>
      <c r="AF211" s="22">
        <v>0</v>
      </c>
      <c r="AG211" s="22">
        <v>76411</v>
      </c>
      <c r="AH211" s="22">
        <v>43495</v>
      </c>
      <c r="AI211" s="22">
        <v>3622884</v>
      </c>
      <c r="AJ211" s="22">
        <v>5962211</v>
      </c>
      <c r="AK211" s="22">
        <v>0</v>
      </c>
      <c r="AL211" s="22">
        <v>5962211</v>
      </c>
    </row>
    <row r="212" spans="1:3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3383357</v>
      </c>
      <c r="F212" s="22">
        <v>0</v>
      </c>
      <c r="G212" s="22">
        <v>1811846</v>
      </c>
      <c r="H212" s="22">
        <v>1350180</v>
      </c>
      <c r="I212" s="22">
        <v>58693</v>
      </c>
      <c r="J212" s="22">
        <v>0</v>
      </c>
      <c r="K212" s="22">
        <v>0</v>
      </c>
      <c r="L212" s="22">
        <v>167268</v>
      </c>
      <c r="M212" s="22">
        <v>6771344</v>
      </c>
      <c r="N212" s="22">
        <v>0</v>
      </c>
      <c r="O212" s="22">
        <v>882281</v>
      </c>
      <c r="P212" s="22">
        <v>962008</v>
      </c>
      <c r="Q212" s="22">
        <v>102668</v>
      </c>
      <c r="R212" s="22">
        <v>80080</v>
      </c>
      <c r="S212" s="22">
        <v>182679</v>
      </c>
      <c r="T212" s="22">
        <v>8981060</v>
      </c>
      <c r="U212" s="22">
        <v>1928414</v>
      </c>
      <c r="V212" s="22">
        <v>0</v>
      </c>
      <c r="W212" s="22">
        <v>545389</v>
      </c>
      <c r="X212" s="22">
        <v>560576</v>
      </c>
      <c r="Y212" s="22">
        <v>25491</v>
      </c>
      <c r="Z212" s="22">
        <v>0</v>
      </c>
      <c r="AA212" s="22">
        <v>0</v>
      </c>
      <c r="AB212" s="22">
        <v>150197</v>
      </c>
      <c r="AC212" s="22">
        <v>3210067</v>
      </c>
      <c r="AD212" s="22">
        <v>237237</v>
      </c>
      <c r="AE212" s="22">
        <v>488735</v>
      </c>
      <c r="AF212" s="22">
        <v>0</v>
      </c>
      <c r="AG212" s="22">
        <v>30609</v>
      </c>
      <c r="AH212" s="22">
        <v>141647</v>
      </c>
      <c r="AI212" s="22">
        <v>4108295</v>
      </c>
      <c r="AJ212" s="22">
        <v>4872765</v>
      </c>
      <c r="AK212" s="22">
        <v>0</v>
      </c>
      <c r="AL212" s="22">
        <v>4872765</v>
      </c>
    </row>
    <row r="213" spans="1:3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4038031</v>
      </c>
      <c r="F213" s="22">
        <v>0</v>
      </c>
      <c r="G213" s="22">
        <v>1008549</v>
      </c>
      <c r="H213" s="22">
        <v>503132</v>
      </c>
      <c r="I213" s="22">
        <v>0</v>
      </c>
      <c r="J213" s="22">
        <v>0</v>
      </c>
      <c r="K213" s="22">
        <v>0</v>
      </c>
      <c r="L213" s="22">
        <v>0</v>
      </c>
      <c r="M213" s="22">
        <v>5549712</v>
      </c>
      <c r="N213" s="22">
        <v>0</v>
      </c>
      <c r="O213" s="22">
        <v>842654</v>
      </c>
      <c r="P213" s="22">
        <v>754386</v>
      </c>
      <c r="Q213" s="22">
        <v>203724</v>
      </c>
      <c r="R213" s="22">
        <v>123212</v>
      </c>
      <c r="S213" s="22">
        <v>346065</v>
      </c>
      <c r="T213" s="22">
        <v>7819753</v>
      </c>
      <c r="U213" s="22">
        <v>1871764</v>
      </c>
      <c r="V213" s="22">
        <v>0</v>
      </c>
      <c r="W213" s="22">
        <v>599795</v>
      </c>
      <c r="X213" s="22">
        <v>394967</v>
      </c>
      <c r="Y213" s="22">
        <v>0</v>
      </c>
      <c r="Z213" s="22">
        <v>0</v>
      </c>
      <c r="AA213" s="22">
        <v>0</v>
      </c>
      <c r="AB213" s="22">
        <v>0</v>
      </c>
      <c r="AC213" s="22">
        <v>2866526</v>
      </c>
      <c r="AD213" s="22">
        <v>218187</v>
      </c>
      <c r="AE213" s="22">
        <v>422636</v>
      </c>
      <c r="AF213" s="22">
        <v>0</v>
      </c>
      <c r="AG213" s="22">
        <v>83646</v>
      </c>
      <c r="AH213" s="22">
        <v>165027</v>
      </c>
      <c r="AI213" s="22">
        <v>3756022</v>
      </c>
      <c r="AJ213" s="22">
        <v>4063731</v>
      </c>
      <c r="AK213" s="22">
        <v>347738</v>
      </c>
      <c r="AL213" s="22">
        <v>3715993</v>
      </c>
    </row>
    <row r="214" spans="1:3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5158267</v>
      </c>
      <c r="F214" s="22">
        <v>0</v>
      </c>
      <c r="G214" s="22">
        <v>1830575</v>
      </c>
      <c r="H214" s="22">
        <v>2461694</v>
      </c>
      <c r="I214" s="22">
        <v>0</v>
      </c>
      <c r="J214" s="22">
        <v>0</v>
      </c>
      <c r="K214" s="22">
        <v>0</v>
      </c>
      <c r="L214" s="22">
        <v>0</v>
      </c>
      <c r="M214" s="22">
        <v>9450536</v>
      </c>
      <c r="N214" s="22">
        <v>0</v>
      </c>
      <c r="O214" s="22">
        <v>813841</v>
      </c>
      <c r="P214" s="22">
        <v>1069977</v>
      </c>
      <c r="Q214" s="22">
        <v>50819</v>
      </c>
      <c r="R214" s="22">
        <v>402561</v>
      </c>
      <c r="S214" s="22">
        <v>145001</v>
      </c>
      <c r="T214" s="22">
        <v>11932735</v>
      </c>
      <c r="U214" s="22">
        <v>3148811</v>
      </c>
      <c r="V214" s="22">
        <v>0</v>
      </c>
      <c r="W214" s="22">
        <v>907374</v>
      </c>
      <c r="X214" s="22">
        <v>826055</v>
      </c>
      <c r="Y214" s="22">
        <v>0</v>
      </c>
      <c r="Z214" s="22">
        <v>0</v>
      </c>
      <c r="AA214" s="22">
        <v>0</v>
      </c>
      <c r="AB214" s="22">
        <v>0</v>
      </c>
      <c r="AC214" s="22">
        <v>4882241</v>
      </c>
      <c r="AD214" s="22">
        <v>254368</v>
      </c>
      <c r="AE214" s="22">
        <v>802990</v>
      </c>
      <c r="AF214" s="22">
        <v>0</v>
      </c>
      <c r="AG214" s="22">
        <v>336619</v>
      </c>
      <c r="AH214" s="22">
        <v>120445</v>
      </c>
      <c r="AI214" s="22">
        <v>6396663</v>
      </c>
      <c r="AJ214" s="22">
        <v>5536072</v>
      </c>
      <c r="AK214" s="22">
        <v>15008</v>
      </c>
      <c r="AL214" s="22">
        <v>5521064</v>
      </c>
    </row>
    <row r="215" spans="1:3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4204327</v>
      </c>
      <c r="F215" s="22">
        <v>0</v>
      </c>
      <c r="G215" s="22">
        <v>2075871</v>
      </c>
      <c r="H215" s="22">
        <v>1185639</v>
      </c>
      <c r="I215" s="22">
        <v>0</v>
      </c>
      <c r="J215" s="22">
        <v>0</v>
      </c>
      <c r="K215" s="22">
        <v>0</v>
      </c>
      <c r="L215" s="22">
        <v>0</v>
      </c>
      <c r="M215" s="22">
        <v>7465837</v>
      </c>
      <c r="N215" s="22">
        <v>0</v>
      </c>
      <c r="O215" s="22">
        <v>113348</v>
      </c>
      <c r="P215" s="22">
        <v>284504</v>
      </c>
      <c r="Q215" s="22">
        <v>175319</v>
      </c>
      <c r="R215" s="22">
        <v>97674</v>
      </c>
      <c r="S215" s="22">
        <v>51918</v>
      </c>
      <c r="T215" s="22">
        <v>8188600</v>
      </c>
      <c r="U215" s="22">
        <v>2083337</v>
      </c>
      <c r="V215" s="22">
        <v>0</v>
      </c>
      <c r="W215" s="22">
        <v>886793</v>
      </c>
      <c r="X215" s="22">
        <v>498835</v>
      </c>
      <c r="Y215" s="22">
        <v>0</v>
      </c>
      <c r="Z215" s="22">
        <v>0</v>
      </c>
      <c r="AA215" s="22">
        <v>0</v>
      </c>
      <c r="AB215" s="22">
        <v>0</v>
      </c>
      <c r="AC215" s="22">
        <v>3468965</v>
      </c>
      <c r="AD215" s="22">
        <v>95287</v>
      </c>
      <c r="AE215" s="22">
        <v>127047</v>
      </c>
      <c r="AF215" s="22">
        <v>0</v>
      </c>
      <c r="AG215" s="22">
        <v>16771</v>
      </c>
      <c r="AH215" s="22">
        <v>43148</v>
      </c>
      <c r="AI215" s="22">
        <v>3751218</v>
      </c>
      <c r="AJ215" s="22">
        <v>4437382</v>
      </c>
      <c r="AK215" s="22">
        <v>0</v>
      </c>
      <c r="AL215" s="22">
        <v>4437382</v>
      </c>
    </row>
    <row r="216" spans="1:3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5696192</v>
      </c>
      <c r="F216" s="22">
        <v>0</v>
      </c>
      <c r="G216" s="22">
        <v>4991100</v>
      </c>
      <c r="H216" s="22">
        <v>10948188</v>
      </c>
      <c r="I216" s="22">
        <v>121138</v>
      </c>
      <c r="J216" s="22">
        <v>0</v>
      </c>
      <c r="K216" s="22">
        <v>0</v>
      </c>
      <c r="L216" s="22">
        <v>0</v>
      </c>
      <c r="M216" s="22">
        <v>21756618</v>
      </c>
      <c r="N216" s="22">
        <v>129121</v>
      </c>
      <c r="O216" s="22">
        <v>9126147</v>
      </c>
      <c r="P216" s="22">
        <v>2226681</v>
      </c>
      <c r="Q216" s="22">
        <v>551513</v>
      </c>
      <c r="R216" s="22">
        <v>385541</v>
      </c>
      <c r="S216" s="22">
        <v>582742</v>
      </c>
      <c r="T216" s="22">
        <v>34758363</v>
      </c>
      <c r="U216" s="22">
        <v>4184102</v>
      </c>
      <c r="V216" s="22">
        <v>0</v>
      </c>
      <c r="W216" s="22">
        <v>1371968</v>
      </c>
      <c r="X216" s="22">
        <v>725904</v>
      </c>
      <c r="Y216" s="22">
        <v>23242</v>
      </c>
      <c r="Z216" s="22">
        <v>0</v>
      </c>
      <c r="AA216" s="22">
        <v>0</v>
      </c>
      <c r="AB216" s="22">
        <v>0</v>
      </c>
      <c r="AC216" s="22">
        <v>6305216</v>
      </c>
      <c r="AD216" s="22">
        <v>2437268</v>
      </c>
      <c r="AE216" s="22">
        <v>1494739</v>
      </c>
      <c r="AF216" s="22">
        <v>0</v>
      </c>
      <c r="AG216" s="22">
        <v>152642</v>
      </c>
      <c r="AH216" s="22">
        <v>297674</v>
      </c>
      <c r="AI216" s="22">
        <v>10687539</v>
      </c>
      <c r="AJ216" s="22">
        <v>24070824</v>
      </c>
      <c r="AK216" s="22">
        <v>3038914</v>
      </c>
      <c r="AL216" s="22">
        <v>21031910</v>
      </c>
    </row>
    <row r="217" spans="1:3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2405469</v>
      </c>
      <c r="F217" s="22">
        <v>0</v>
      </c>
      <c r="G217" s="22">
        <v>7134519</v>
      </c>
      <c r="H217" s="22">
        <v>774294</v>
      </c>
      <c r="I217" s="22">
        <v>0</v>
      </c>
      <c r="J217" s="22">
        <v>0</v>
      </c>
      <c r="K217" s="22">
        <v>1951</v>
      </c>
      <c r="L217" s="22">
        <v>0</v>
      </c>
      <c r="M217" s="22">
        <v>10316233</v>
      </c>
      <c r="N217" s="22">
        <v>0</v>
      </c>
      <c r="O217" s="22">
        <v>1060399</v>
      </c>
      <c r="P217" s="22">
        <v>717828</v>
      </c>
      <c r="Q217" s="22">
        <v>45390</v>
      </c>
      <c r="R217" s="22">
        <v>88006</v>
      </c>
      <c r="S217" s="22">
        <v>339428</v>
      </c>
      <c r="T217" s="22">
        <v>12567284</v>
      </c>
      <c r="U217" s="22">
        <v>1717506</v>
      </c>
      <c r="V217" s="22">
        <v>0</v>
      </c>
      <c r="W217" s="22">
        <v>2565090</v>
      </c>
      <c r="X217" s="22">
        <v>683684</v>
      </c>
      <c r="Y217" s="22">
        <v>0</v>
      </c>
      <c r="Z217" s="22">
        <v>0</v>
      </c>
      <c r="AA217" s="22">
        <v>0</v>
      </c>
      <c r="AB217" s="22">
        <v>0</v>
      </c>
      <c r="AC217" s="22">
        <v>4966280</v>
      </c>
      <c r="AD217" s="22">
        <v>579239</v>
      </c>
      <c r="AE217" s="22">
        <v>607421</v>
      </c>
      <c r="AF217" s="22">
        <v>0</v>
      </c>
      <c r="AG217" s="22">
        <v>45571</v>
      </c>
      <c r="AH217" s="22">
        <v>306141</v>
      </c>
      <c r="AI217" s="22">
        <v>6504652</v>
      </c>
      <c r="AJ217" s="22">
        <v>6062632</v>
      </c>
      <c r="AK217" s="22">
        <v>0</v>
      </c>
      <c r="AL217" s="22">
        <v>6062632</v>
      </c>
    </row>
    <row r="218" spans="1:3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1814455</v>
      </c>
      <c r="F218" s="22">
        <v>0</v>
      </c>
      <c r="G218" s="22">
        <v>1060841</v>
      </c>
      <c r="H218" s="22">
        <v>1369976</v>
      </c>
      <c r="I218" s="22">
        <v>0</v>
      </c>
      <c r="J218" s="22">
        <v>0</v>
      </c>
      <c r="K218" s="22">
        <v>0</v>
      </c>
      <c r="L218" s="22">
        <v>0</v>
      </c>
      <c r="M218" s="22">
        <v>4245272</v>
      </c>
      <c r="N218" s="22">
        <v>0</v>
      </c>
      <c r="O218" s="22">
        <v>1587895</v>
      </c>
      <c r="P218" s="22">
        <v>549651</v>
      </c>
      <c r="Q218" s="22">
        <v>74327</v>
      </c>
      <c r="R218" s="22">
        <v>30898</v>
      </c>
      <c r="S218" s="22">
        <v>106431</v>
      </c>
      <c r="T218" s="22">
        <v>6594474</v>
      </c>
      <c r="U218" s="22">
        <v>514985</v>
      </c>
      <c r="V218" s="22">
        <v>0</v>
      </c>
      <c r="W218" s="22">
        <v>907630</v>
      </c>
      <c r="X218" s="22">
        <v>448795</v>
      </c>
      <c r="Y218" s="22">
        <v>0</v>
      </c>
      <c r="Z218" s="22">
        <v>0</v>
      </c>
      <c r="AA218" s="22">
        <v>0</v>
      </c>
      <c r="AB218" s="22">
        <v>0</v>
      </c>
      <c r="AC218" s="22">
        <v>1871410</v>
      </c>
      <c r="AD218" s="22">
        <v>1046482</v>
      </c>
      <c r="AE218" s="22">
        <v>378288</v>
      </c>
      <c r="AF218" s="22">
        <v>0</v>
      </c>
      <c r="AG218" s="22">
        <v>28198</v>
      </c>
      <c r="AH218" s="22">
        <v>97431</v>
      </c>
      <c r="AI218" s="22">
        <v>3421809</v>
      </c>
      <c r="AJ218" s="22">
        <v>3172665</v>
      </c>
      <c r="AK218" s="22">
        <v>0</v>
      </c>
      <c r="AL218" s="22">
        <v>3172665</v>
      </c>
    </row>
    <row r="219" spans="1:3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4204018</v>
      </c>
      <c r="F219" s="22">
        <v>0</v>
      </c>
      <c r="G219" s="22">
        <v>3567609</v>
      </c>
      <c r="H219" s="22">
        <v>1112283</v>
      </c>
      <c r="I219" s="22">
        <v>0</v>
      </c>
      <c r="J219" s="22">
        <v>0</v>
      </c>
      <c r="K219" s="22">
        <v>0</v>
      </c>
      <c r="L219" s="22">
        <v>0</v>
      </c>
      <c r="M219" s="22">
        <v>8883910</v>
      </c>
      <c r="N219" s="22">
        <v>0</v>
      </c>
      <c r="O219" s="22">
        <v>609313</v>
      </c>
      <c r="P219" s="22">
        <v>382081</v>
      </c>
      <c r="Q219" s="22">
        <v>111940</v>
      </c>
      <c r="R219" s="22">
        <v>90257</v>
      </c>
      <c r="S219" s="22">
        <v>65868</v>
      </c>
      <c r="T219" s="22">
        <v>10143369</v>
      </c>
      <c r="U219" s="22">
        <v>1043379</v>
      </c>
      <c r="V219" s="22">
        <v>0</v>
      </c>
      <c r="W219" s="22">
        <v>1145383</v>
      </c>
      <c r="X219" s="22">
        <v>780056</v>
      </c>
      <c r="Y219" s="22">
        <v>0</v>
      </c>
      <c r="Z219" s="22">
        <v>0</v>
      </c>
      <c r="AA219" s="22">
        <v>0</v>
      </c>
      <c r="AB219" s="22">
        <v>0</v>
      </c>
      <c r="AC219" s="22">
        <v>2968818</v>
      </c>
      <c r="AD219" s="22">
        <v>112251</v>
      </c>
      <c r="AE219" s="22">
        <v>197228</v>
      </c>
      <c r="AF219" s="22">
        <v>0</v>
      </c>
      <c r="AG219" s="22">
        <v>60223</v>
      </c>
      <c r="AH219" s="22">
        <v>29638</v>
      </c>
      <c r="AI219" s="22">
        <v>3368158</v>
      </c>
      <c r="AJ219" s="22">
        <v>6775211</v>
      </c>
      <c r="AK219" s="22">
        <v>355982</v>
      </c>
      <c r="AL219" s="22">
        <v>6419229</v>
      </c>
    </row>
    <row r="220" spans="1:3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2302325</v>
      </c>
      <c r="F220" s="22">
        <v>0</v>
      </c>
      <c r="G220" s="22">
        <v>0</v>
      </c>
      <c r="H220" s="22">
        <v>2238488</v>
      </c>
      <c r="I220" s="22">
        <v>0</v>
      </c>
      <c r="J220" s="22">
        <v>0</v>
      </c>
      <c r="K220" s="22">
        <v>0</v>
      </c>
      <c r="L220" s="22">
        <v>0</v>
      </c>
      <c r="M220" s="22">
        <v>4540813</v>
      </c>
      <c r="N220" s="22">
        <v>0</v>
      </c>
      <c r="O220" s="22">
        <v>504789</v>
      </c>
      <c r="P220" s="22">
        <v>230160</v>
      </c>
      <c r="Q220" s="22">
        <v>23276</v>
      </c>
      <c r="R220" s="22">
        <v>62391</v>
      </c>
      <c r="S220" s="22">
        <v>0</v>
      </c>
      <c r="T220" s="22">
        <v>5361429</v>
      </c>
      <c r="U220" s="22">
        <v>828383</v>
      </c>
      <c r="V220" s="22">
        <v>0</v>
      </c>
      <c r="W220" s="22">
        <v>0</v>
      </c>
      <c r="X220" s="22">
        <v>773573</v>
      </c>
      <c r="Y220" s="22">
        <v>0</v>
      </c>
      <c r="Z220" s="22">
        <v>0</v>
      </c>
      <c r="AA220" s="22">
        <v>0</v>
      </c>
      <c r="AB220" s="22">
        <v>0</v>
      </c>
      <c r="AC220" s="22">
        <v>1601956</v>
      </c>
      <c r="AD220" s="22">
        <v>149362</v>
      </c>
      <c r="AE220" s="22">
        <v>138678</v>
      </c>
      <c r="AF220" s="22">
        <v>0</v>
      </c>
      <c r="AG220" s="22">
        <v>23343</v>
      </c>
      <c r="AH220" s="22">
        <v>0</v>
      </c>
      <c r="AI220" s="22">
        <v>1913339</v>
      </c>
      <c r="AJ220" s="22">
        <v>3448090</v>
      </c>
      <c r="AK220" s="22">
        <v>0</v>
      </c>
      <c r="AL220" s="22">
        <v>3448090</v>
      </c>
    </row>
    <row r="221" spans="1:3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4716072</v>
      </c>
      <c r="F221" s="22">
        <v>0</v>
      </c>
      <c r="G221" s="22">
        <v>2822369</v>
      </c>
      <c r="H221" s="22">
        <v>2379079</v>
      </c>
      <c r="I221" s="22">
        <v>288275</v>
      </c>
      <c r="J221" s="22">
        <v>1210000</v>
      </c>
      <c r="K221" s="22">
        <v>0</v>
      </c>
      <c r="L221" s="22">
        <v>0</v>
      </c>
      <c r="M221" s="22">
        <v>11415795</v>
      </c>
      <c r="N221" s="22">
        <v>32223</v>
      </c>
      <c r="O221" s="22">
        <v>1585347</v>
      </c>
      <c r="P221" s="22">
        <v>1084100</v>
      </c>
      <c r="Q221" s="22">
        <v>321512</v>
      </c>
      <c r="R221" s="22">
        <v>1300165</v>
      </c>
      <c r="S221" s="22">
        <v>137594</v>
      </c>
      <c r="T221" s="22">
        <v>15876736</v>
      </c>
      <c r="U221" s="22">
        <v>2586203</v>
      </c>
      <c r="V221" s="22">
        <v>0</v>
      </c>
      <c r="W221" s="22">
        <v>1128860</v>
      </c>
      <c r="X221" s="22">
        <v>1085232</v>
      </c>
      <c r="Y221" s="22">
        <v>49939</v>
      </c>
      <c r="Z221" s="22">
        <v>36300</v>
      </c>
      <c r="AA221" s="22">
        <v>0</v>
      </c>
      <c r="AB221" s="22">
        <v>0</v>
      </c>
      <c r="AC221" s="22">
        <v>4886534</v>
      </c>
      <c r="AD221" s="22">
        <v>590306</v>
      </c>
      <c r="AE221" s="22">
        <v>561270</v>
      </c>
      <c r="AF221" s="22">
        <v>0</v>
      </c>
      <c r="AG221" s="22">
        <v>867299</v>
      </c>
      <c r="AH221" s="22">
        <v>107664</v>
      </c>
      <c r="AI221" s="22">
        <v>7013073</v>
      </c>
      <c r="AJ221" s="22">
        <v>8863663</v>
      </c>
      <c r="AK221" s="22">
        <v>481101</v>
      </c>
      <c r="AL221" s="22">
        <v>8382562</v>
      </c>
    </row>
    <row r="222" spans="1:3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1705869</v>
      </c>
      <c r="F222" s="22">
        <v>0</v>
      </c>
      <c r="G222" s="22">
        <v>1298205</v>
      </c>
      <c r="H222" s="22">
        <v>881657</v>
      </c>
      <c r="I222" s="22">
        <v>0</v>
      </c>
      <c r="J222" s="22">
        <v>0</v>
      </c>
      <c r="K222" s="22">
        <v>0</v>
      </c>
      <c r="L222" s="22">
        <v>0</v>
      </c>
      <c r="M222" s="22">
        <v>3885731</v>
      </c>
      <c r="N222" s="22">
        <v>10152</v>
      </c>
      <c r="O222" s="22">
        <v>428134</v>
      </c>
      <c r="P222" s="22">
        <v>148694</v>
      </c>
      <c r="Q222" s="22">
        <v>15928</v>
      </c>
      <c r="R222" s="22">
        <v>0</v>
      </c>
      <c r="S222" s="22">
        <v>50268</v>
      </c>
      <c r="T222" s="22">
        <v>4538907</v>
      </c>
      <c r="U222" s="22">
        <v>1364109</v>
      </c>
      <c r="V222" s="22">
        <v>0</v>
      </c>
      <c r="W222" s="22">
        <v>332075</v>
      </c>
      <c r="X222" s="22">
        <v>318164</v>
      </c>
      <c r="Y222" s="22">
        <v>0</v>
      </c>
      <c r="Z222" s="22">
        <v>0</v>
      </c>
      <c r="AA222" s="22">
        <v>0</v>
      </c>
      <c r="AB222" s="22">
        <v>0</v>
      </c>
      <c r="AC222" s="22">
        <v>2014348</v>
      </c>
      <c r="AD222" s="22">
        <v>231733</v>
      </c>
      <c r="AE222" s="22">
        <v>133232</v>
      </c>
      <c r="AF222" s="22">
        <v>0</v>
      </c>
      <c r="AG222" s="22">
        <v>0</v>
      </c>
      <c r="AH222" s="22">
        <v>40968</v>
      </c>
      <c r="AI222" s="22">
        <v>2420281</v>
      </c>
      <c r="AJ222" s="22">
        <v>2118626</v>
      </c>
      <c r="AK222" s="22">
        <v>0</v>
      </c>
      <c r="AL222" s="22">
        <v>2118626</v>
      </c>
    </row>
    <row r="223" spans="1:3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5604017</v>
      </c>
      <c r="F223" s="22">
        <v>0</v>
      </c>
      <c r="G223" s="22">
        <v>832957</v>
      </c>
      <c r="H223" s="22">
        <v>1413505</v>
      </c>
      <c r="I223" s="22">
        <v>816081</v>
      </c>
      <c r="J223" s="22">
        <v>0</v>
      </c>
      <c r="K223" s="22">
        <v>0</v>
      </c>
      <c r="L223" s="22">
        <v>0</v>
      </c>
      <c r="M223" s="22">
        <v>8666560</v>
      </c>
      <c r="N223" s="22">
        <v>0</v>
      </c>
      <c r="O223" s="22">
        <v>460896</v>
      </c>
      <c r="P223" s="22">
        <v>469130</v>
      </c>
      <c r="Q223" s="22">
        <v>162779</v>
      </c>
      <c r="R223" s="22">
        <v>15721</v>
      </c>
      <c r="S223" s="22">
        <v>56655</v>
      </c>
      <c r="T223" s="22">
        <v>9831741</v>
      </c>
      <c r="U223" s="22">
        <v>4166675</v>
      </c>
      <c r="V223" s="22">
        <v>0</v>
      </c>
      <c r="W223" s="22">
        <v>470290</v>
      </c>
      <c r="X223" s="22">
        <v>945064</v>
      </c>
      <c r="Y223" s="22">
        <v>101711</v>
      </c>
      <c r="Z223" s="22">
        <v>0</v>
      </c>
      <c r="AA223" s="22">
        <v>0</v>
      </c>
      <c r="AB223" s="22">
        <v>0</v>
      </c>
      <c r="AC223" s="22">
        <v>5683740</v>
      </c>
      <c r="AD223" s="22">
        <v>256058</v>
      </c>
      <c r="AE223" s="22">
        <v>163894</v>
      </c>
      <c r="AF223" s="22">
        <v>0</v>
      </c>
      <c r="AG223" s="22">
        <v>6675</v>
      </c>
      <c r="AH223" s="22">
        <v>56656</v>
      </c>
      <c r="AI223" s="22">
        <v>6167023</v>
      </c>
      <c r="AJ223" s="22">
        <v>3664718</v>
      </c>
      <c r="AK223" s="22">
        <v>0</v>
      </c>
      <c r="AL223" s="22">
        <v>3664718</v>
      </c>
    </row>
    <row r="224" spans="1:3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7092021</v>
      </c>
      <c r="F224" s="22">
        <v>0</v>
      </c>
      <c r="G224" s="22">
        <v>2645833</v>
      </c>
      <c r="H224" s="22">
        <v>5860713</v>
      </c>
      <c r="I224" s="22">
        <v>564335</v>
      </c>
      <c r="J224" s="22">
        <v>0</v>
      </c>
      <c r="K224" s="22">
        <v>0</v>
      </c>
      <c r="L224" s="22">
        <v>0</v>
      </c>
      <c r="M224" s="22">
        <v>16162902</v>
      </c>
      <c r="N224" s="22">
        <v>0</v>
      </c>
      <c r="O224" s="22">
        <v>5164177</v>
      </c>
      <c r="P224" s="22">
        <v>986215</v>
      </c>
      <c r="Q224" s="22">
        <v>1086014</v>
      </c>
      <c r="R224" s="22">
        <v>1658687</v>
      </c>
      <c r="S224" s="22">
        <v>1043489</v>
      </c>
      <c r="T224" s="22">
        <v>26101484</v>
      </c>
      <c r="U224" s="22">
        <v>3831340</v>
      </c>
      <c r="V224" s="22">
        <v>0</v>
      </c>
      <c r="W224" s="22">
        <v>1134968</v>
      </c>
      <c r="X224" s="22">
        <v>2730358</v>
      </c>
      <c r="Y224" s="22">
        <v>132342</v>
      </c>
      <c r="Z224" s="22">
        <v>0</v>
      </c>
      <c r="AA224" s="22">
        <v>0</v>
      </c>
      <c r="AB224" s="22">
        <v>0</v>
      </c>
      <c r="AC224" s="22">
        <v>7829008</v>
      </c>
      <c r="AD224" s="22">
        <v>870724</v>
      </c>
      <c r="AE224" s="22">
        <v>612715</v>
      </c>
      <c r="AF224" s="22">
        <v>0</v>
      </c>
      <c r="AG224" s="22">
        <v>637519</v>
      </c>
      <c r="AH224" s="22">
        <v>472877</v>
      </c>
      <c r="AI224" s="22">
        <v>10422843</v>
      </c>
      <c r="AJ224" s="22">
        <v>15678641</v>
      </c>
      <c r="AK224" s="22">
        <v>0</v>
      </c>
      <c r="AL224" s="22">
        <v>15678641</v>
      </c>
    </row>
    <row r="225" spans="1:3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788266</v>
      </c>
      <c r="F225" s="22">
        <v>0</v>
      </c>
      <c r="G225" s="22">
        <v>1180876</v>
      </c>
      <c r="H225" s="22">
        <v>2080078</v>
      </c>
      <c r="I225" s="22">
        <v>0</v>
      </c>
      <c r="J225" s="22">
        <v>0</v>
      </c>
      <c r="K225" s="22">
        <v>0</v>
      </c>
      <c r="L225" s="22">
        <v>0</v>
      </c>
      <c r="M225" s="22">
        <v>4049220</v>
      </c>
      <c r="N225" s="22">
        <v>0</v>
      </c>
      <c r="O225" s="22">
        <v>138321</v>
      </c>
      <c r="P225" s="22">
        <v>175369</v>
      </c>
      <c r="Q225" s="22">
        <v>55321</v>
      </c>
      <c r="R225" s="22">
        <v>108280</v>
      </c>
      <c r="S225" s="22">
        <v>0</v>
      </c>
      <c r="T225" s="22">
        <v>4526511</v>
      </c>
      <c r="U225" s="22">
        <v>470968</v>
      </c>
      <c r="V225" s="22">
        <v>0</v>
      </c>
      <c r="W225" s="22">
        <v>310740</v>
      </c>
      <c r="X225" s="22">
        <v>532793</v>
      </c>
      <c r="Y225" s="22">
        <v>0</v>
      </c>
      <c r="Z225" s="22">
        <v>0</v>
      </c>
      <c r="AA225" s="22">
        <v>0</v>
      </c>
      <c r="AB225" s="22">
        <v>0</v>
      </c>
      <c r="AC225" s="22">
        <v>1314501</v>
      </c>
      <c r="AD225" s="22">
        <v>115727</v>
      </c>
      <c r="AE225" s="22">
        <v>132796</v>
      </c>
      <c r="AF225" s="22">
        <v>0</v>
      </c>
      <c r="AG225" s="22">
        <v>35544</v>
      </c>
      <c r="AH225" s="22">
        <v>0</v>
      </c>
      <c r="AI225" s="22">
        <v>1598568</v>
      </c>
      <c r="AJ225" s="22">
        <v>2927943</v>
      </c>
      <c r="AK225" s="22">
        <v>0</v>
      </c>
      <c r="AL225" s="22">
        <v>2927943</v>
      </c>
    </row>
    <row r="226" spans="1:3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2573198</v>
      </c>
      <c r="F226" s="22">
        <v>0</v>
      </c>
      <c r="G226" s="22">
        <v>2175504</v>
      </c>
      <c r="H226" s="22">
        <v>481407</v>
      </c>
      <c r="I226" s="22">
        <v>193052</v>
      </c>
      <c r="J226" s="22">
        <v>0</v>
      </c>
      <c r="K226" s="22">
        <v>0</v>
      </c>
      <c r="L226" s="22">
        <v>0</v>
      </c>
      <c r="M226" s="22">
        <v>5423161</v>
      </c>
      <c r="N226" s="22">
        <v>0</v>
      </c>
      <c r="O226" s="22">
        <v>2769599</v>
      </c>
      <c r="P226" s="22">
        <v>1119280</v>
      </c>
      <c r="Q226" s="22">
        <v>140000</v>
      </c>
      <c r="R226" s="22">
        <v>170697</v>
      </c>
      <c r="S226" s="22">
        <v>364225</v>
      </c>
      <c r="T226" s="22">
        <v>9986962</v>
      </c>
      <c r="U226" s="22">
        <v>1290940</v>
      </c>
      <c r="V226" s="22">
        <v>0</v>
      </c>
      <c r="W226" s="22">
        <v>993910</v>
      </c>
      <c r="X226" s="22">
        <v>179899</v>
      </c>
      <c r="Y226" s="22">
        <v>98389</v>
      </c>
      <c r="Z226" s="22">
        <v>0</v>
      </c>
      <c r="AA226" s="22">
        <v>0</v>
      </c>
      <c r="AB226" s="22">
        <v>0</v>
      </c>
      <c r="AC226" s="22">
        <v>2563138</v>
      </c>
      <c r="AD226" s="22">
        <v>641307</v>
      </c>
      <c r="AE226" s="22">
        <v>476675</v>
      </c>
      <c r="AF226" s="22">
        <v>0</v>
      </c>
      <c r="AG226" s="22">
        <v>119918</v>
      </c>
      <c r="AH226" s="22">
        <v>199969</v>
      </c>
      <c r="AI226" s="22">
        <v>4001007</v>
      </c>
      <c r="AJ226" s="22">
        <v>5985955</v>
      </c>
      <c r="AK226" s="22">
        <v>30000</v>
      </c>
      <c r="AL226" s="22">
        <v>5955955</v>
      </c>
    </row>
    <row r="227" spans="1:3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2100345</v>
      </c>
      <c r="F227" s="22">
        <v>0</v>
      </c>
      <c r="G227" s="22">
        <v>590077</v>
      </c>
      <c r="H227" s="22">
        <v>1066095</v>
      </c>
      <c r="I227" s="22">
        <v>0</v>
      </c>
      <c r="J227" s="22">
        <v>0</v>
      </c>
      <c r="K227" s="22">
        <v>0</v>
      </c>
      <c r="L227" s="22">
        <v>0</v>
      </c>
      <c r="M227" s="22">
        <v>3756517</v>
      </c>
      <c r="N227" s="22">
        <v>185604</v>
      </c>
      <c r="O227" s="22">
        <v>549405</v>
      </c>
      <c r="P227" s="22">
        <v>308501</v>
      </c>
      <c r="Q227" s="22">
        <v>175702</v>
      </c>
      <c r="R227" s="22">
        <v>150506</v>
      </c>
      <c r="S227" s="22">
        <v>156043</v>
      </c>
      <c r="T227" s="22">
        <v>5282278</v>
      </c>
      <c r="U227" s="22">
        <v>1425328</v>
      </c>
      <c r="V227" s="22">
        <v>0</v>
      </c>
      <c r="W227" s="22">
        <v>267190</v>
      </c>
      <c r="X227" s="22">
        <v>572849</v>
      </c>
      <c r="Y227" s="22">
        <v>0</v>
      </c>
      <c r="Z227" s="22">
        <v>0</v>
      </c>
      <c r="AA227" s="22">
        <v>0</v>
      </c>
      <c r="AB227" s="22">
        <v>0</v>
      </c>
      <c r="AC227" s="22">
        <v>2265367</v>
      </c>
      <c r="AD227" s="22">
        <v>129140</v>
      </c>
      <c r="AE227" s="22">
        <v>119647</v>
      </c>
      <c r="AF227" s="22">
        <v>0</v>
      </c>
      <c r="AG227" s="22">
        <v>132015</v>
      </c>
      <c r="AH227" s="22">
        <v>131318</v>
      </c>
      <c r="AI227" s="22">
        <v>2777487</v>
      </c>
      <c r="AJ227" s="22">
        <v>2504791</v>
      </c>
      <c r="AK227" s="22">
        <v>0</v>
      </c>
      <c r="AL227" s="22">
        <v>2504791</v>
      </c>
    </row>
    <row r="228" spans="1:3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4536379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4536379</v>
      </c>
      <c r="N228" s="22">
        <v>0</v>
      </c>
      <c r="O228" s="22">
        <v>1130978</v>
      </c>
      <c r="P228" s="22">
        <v>528070</v>
      </c>
      <c r="Q228" s="22">
        <v>40907</v>
      </c>
      <c r="R228" s="22">
        <v>482178</v>
      </c>
      <c r="S228" s="22">
        <v>171723</v>
      </c>
      <c r="T228" s="22">
        <v>6890235</v>
      </c>
      <c r="U228" s="22">
        <v>0</v>
      </c>
      <c r="V228" s="22">
        <v>0</v>
      </c>
      <c r="W228" s="22">
        <v>1676527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1676527</v>
      </c>
      <c r="AD228" s="22">
        <v>315548</v>
      </c>
      <c r="AE228" s="22">
        <v>348440</v>
      </c>
      <c r="AF228" s="22">
        <v>0</v>
      </c>
      <c r="AG228" s="22">
        <v>142419</v>
      </c>
      <c r="AH228" s="22">
        <v>157654</v>
      </c>
      <c r="AI228" s="22">
        <v>2640588</v>
      </c>
      <c r="AJ228" s="22">
        <v>4249647</v>
      </c>
      <c r="AK228" s="22">
        <v>0</v>
      </c>
      <c r="AL228" s="22">
        <v>4249647</v>
      </c>
    </row>
    <row r="229" spans="1:3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6110211</v>
      </c>
      <c r="F229" s="22">
        <v>0</v>
      </c>
      <c r="G229" s="22">
        <v>9181738</v>
      </c>
      <c r="H229" s="22">
        <v>1226904</v>
      </c>
      <c r="I229" s="22">
        <v>0</v>
      </c>
      <c r="J229" s="22">
        <v>0</v>
      </c>
      <c r="K229" s="22">
        <v>0</v>
      </c>
      <c r="L229" s="22">
        <v>0</v>
      </c>
      <c r="M229" s="22">
        <v>16518853</v>
      </c>
      <c r="N229" s="22">
        <v>0</v>
      </c>
      <c r="O229" s="22">
        <v>4066540</v>
      </c>
      <c r="P229" s="22">
        <v>1467816</v>
      </c>
      <c r="Q229" s="22">
        <v>118578</v>
      </c>
      <c r="R229" s="22">
        <v>0</v>
      </c>
      <c r="S229" s="22">
        <v>167902</v>
      </c>
      <c r="T229" s="22">
        <v>22339689</v>
      </c>
      <c r="U229" s="22">
        <v>2011556</v>
      </c>
      <c r="V229" s="22">
        <v>0</v>
      </c>
      <c r="W229" s="22">
        <v>1183777</v>
      </c>
      <c r="X229" s="22">
        <v>284206</v>
      </c>
      <c r="Y229" s="22">
        <v>0</v>
      </c>
      <c r="Z229" s="22">
        <v>0</v>
      </c>
      <c r="AA229" s="22">
        <v>0</v>
      </c>
      <c r="AB229" s="22">
        <v>0</v>
      </c>
      <c r="AC229" s="22">
        <v>3479539</v>
      </c>
      <c r="AD229" s="22">
        <v>1021956</v>
      </c>
      <c r="AE229" s="22">
        <v>668969</v>
      </c>
      <c r="AF229" s="22">
        <v>0</v>
      </c>
      <c r="AG229" s="22">
        <v>0</v>
      </c>
      <c r="AH229" s="22">
        <v>66356</v>
      </c>
      <c r="AI229" s="22">
        <v>5236820</v>
      </c>
      <c r="AJ229" s="22">
        <v>17102869</v>
      </c>
      <c r="AK229" s="22">
        <v>783751</v>
      </c>
      <c r="AL229" s="22">
        <v>16319118</v>
      </c>
    </row>
    <row r="230" spans="1:3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7107957</v>
      </c>
      <c r="F230" s="22">
        <v>0</v>
      </c>
      <c r="G230" s="22">
        <v>5584755</v>
      </c>
      <c r="H230" s="22">
        <v>2978466</v>
      </c>
      <c r="I230" s="22">
        <v>0</v>
      </c>
      <c r="J230" s="22">
        <v>0</v>
      </c>
      <c r="K230" s="22">
        <v>0</v>
      </c>
      <c r="L230" s="22">
        <v>583605</v>
      </c>
      <c r="M230" s="22">
        <v>16254783</v>
      </c>
      <c r="N230" s="22">
        <v>0</v>
      </c>
      <c r="O230" s="22">
        <v>7286592</v>
      </c>
      <c r="P230" s="22">
        <v>1609453</v>
      </c>
      <c r="Q230" s="22">
        <v>352347</v>
      </c>
      <c r="R230" s="22">
        <v>1046786</v>
      </c>
      <c r="S230" s="22">
        <v>156078</v>
      </c>
      <c r="T230" s="22">
        <v>26706039</v>
      </c>
      <c r="U230" s="22">
        <v>4134673</v>
      </c>
      <c r="V230" s="22">
        <v>0</v>
      </c>
      <c r="W230" s="22">
        <v>1313969</v>
      </c>
      <c r="X230" s="22">
        <v>968403</v>
      </c>
      <c r="Y230" s="22">
        <v>0</v>
      </c>
      <c r="Z230" s="22">
        <v>0</v>
      </c>
      <c r="AA230" s="22">
        <v>0</v>
      </c>
      <c r="AB230" s="22">
        <v>255835</v>
      </c>
      <c r="AC230" s="22">
        <v>6672880</v>
      </c>
      <c r="AD230" s="22">
        <v>3042979</v>
      </c>
      <c r="AE230" s="22">
        <v>1064025</v>
      </c>
      <c r="AF230" s="22">
        <v>0</v>
      </c>
      <c r="AG230" s="22">
        <v>543241</v>
      </c>
      <c r="AH230" s="22">
        <v>134615</v>
      </c>
      <c r="AI230" s="22">
        <v>11457740</v>
      </c>
      <c r="AJ230" s="22">
        <v>15248299</v>
      </c>
      <c r="AK230" s="22">
        <v>945495</v>
      </c>
      <c r="AL230" s="22">
        <v>14302804</v>
      </c>
    </row>
    <row r="231" spans="1:3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3813306</v>
      </c>
      <c r="F231" s="22">
        <v>0</v>
      </c>
      <c r="G231" s="22">
        <v>1008785</v>
      </c>
      <c r="H231" s="22">
        <v>1092707</v>
      </c>
      <c r="I231" s="22">
        <v>581542</v>
      </c>
      <c r="J231" s="22">
        <v>0</v>
      </c>
      <c r="K231" s="22">
        <v>0</v>
      </c>
      <c r="L231" s="22">
        <v>0</v>
      </c>
      <c r="M231" s="22">
        <v>6496340</v>
      </c>
      <c r="N231" s="22">
        <v>0</v>
      </c>
      <c r="O231" s="22">
        <v>1843060</v>
      </c>
      <c r="P231" s="22">
        <v>358753</v>
      </c>
      <c r="Q231" s="22">
        <v>53980</v>
      </c>
      <c r="R231" s="22">
        <v>227662</v>
      </c>
      <c r="S231" s="22">
        <v>29506</v>
      </c>
      <c r="T231" s="22">
        <v>9009301</v>
      </c>
      <c r="U231" s="22">
        <v>2342549</v>
      </c>
      <c r="V231" s="22">
        <v>0</v>
      </c>
      <c r="W231" s="22">
        <v>813249</v>
      </c>
      <c r="X231" s="22">
        <v>623116</v>
      </c>
      <c r="Y231" s="22">
        <v>139129</v>
      </c>
      <c r="Z231" s="22">
        <v>0</v>
      </c>
      <c r="AA231" s="22">
        <v>0</v>
      </c>
      <c r="AB231" s="22">
        <v>0</v>
      </c>
      <c r="AC231" s="22">
        <v>3918043</v>
      </c>
      <c r="AD231" s="22">
        <v>677280</v>
      </c>
      <c r="AE231" s="22">
        <v>108947</v>
      </c>
      <c r="AF231" s="22">
        <v>0</v>
      </c>
      <c r="AG231" s="22">
        <v>61124</v>
      </c>
      <c r="AH231" s="22">
        <v>23706</v>
      </c>
      <c r="AI231" s="22">
        <v>4789100</v>
      </c>
      <c r="AJ231" s="22">
        <v>4220201</v>
      </c>
      <c r="AK231" s="22">
        <v>42692</v>
      </c>
      <c r="AL231" s="22">
        <v>4177509</v>
      </c>
    </row>
    <row r="232" spans="1:3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6058764</v>
      </c>
      <c r="F232" s="22">
        <v>0</v>
      </c>
      <c r="G232" s="22">
        <v>5385783</v>
      </c>
      <c r="H232" s="22">
        <v>2321203</v>
      </c>
      <c r="I232" s="22">
        <v>883137</v>
      </c>
      <c r="J232" s="22">
        <v>0</v>
      </c>
      <c r="K232" s="22">
        <v>0</v>
      </c>
      <c r="L232" s="22">
        <v>0</v>
      </c>
      <c r="M232" s="22">
        <v>14648887</v>
      </c>
      <c r="N232" s="22">
        <v>0</v>
      </c>
      <c r="O232" s="22">
        <v>1860910</v>
      </c>
      <c r="P232" s="22">
        <v>524889</v>
      </c>
      <c r="Q232" s="22">
        <v>435722</v>
      </c>
      <c r="R232" s="22">
        <v>615122</v>
      </c>
      <c r="S232" s="22">
        <v>449227</v>
      </c>
      <c r="T232" s="22">
        <v>18534757</v>
      </c>
      <c r="U232" s="22">
        <v>1575871</v>
      </c>
      <c r="V232" s="22">
        <v>0</v>
      </c>
      <c r="W232" s="22">
        <v>1755029</v>
      </c>
      <c r="X232" s="22">
        <v>755799</v>
      </c>
      <c r="Y232" s="22">
        <v>0</v>
      </c>
      <c r="Z232" s="22">
        <v>0</v>
      </c>
      <c r="AA232" s="22">
        <v>0</v>
      </c>
      <c r="AB232" s="22">
        <v>0</v>
      </c>
      <c r="AC232" s="22">
        <v>4086699</v>
      </c>
      <c r="AD232" s="22">
        <v>856305</v>
      </c>
      <c r="AE232" s="22">
        <v>309256</v>
      </c>
      <c r="AF232" s="22">
        <v>0</v>
      </c>
      <c r="AG232" s="22">
        <v>182659</v>
      </c>
      <c r="AH232" s="22">
        <v>330838</v>
      </c>
      <c r="AI232" s="22">
        <v>5765757</v>
      </c>
      <c r="AJ232" s="22">
        <v>12769000</v>
      </c>
      <c r="AK232" s="22">
        <v>0</v>
      </c>
      <c r="AL232" s="22">
        <v>12769000</v>
      </c>
    </row>
    <row r="233" spans="1:3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1272221</v>
      </c>
      <c r="F233" s="22">
        <v>0</v>
      </c>
      <c r="G233" s="22">
        <v>2782046</v>
      </c>
      <c r="H233" s="22">
        <v>2666515</v>
      </c>
      <c r="I233" s="22">
        <v>0</v>
      </c>
      <c r="J233" s="22">
        <v>0</v>
      </c>
      <c r="K233" s="22">
        <v>0</v>
      </c>
      <c r="L233" s="22">
        <v>0</v>
      </c>
      <c r="M233" s="22">
        <v>6720782</v>
      </c>
      <c r="N233" s="22">
        <v>19892</v>
      </c>
      <c r="O233" s="22">
        <v>954339</v>
      </c>
      <c r="P233" s="22">
        <v>422820</v>
      </c>
      <c r="Q233" s="22">
        <v>97757</v>
      </c>
      <c r="R233" s="22">
        <v>322566</v>
      </c>
      <c r="S233" s="22">
        <v>0</v>
      </c>
      <c r="T233" s="22">
        <v>8538156</v>
      </c>
      <c r="U233" s="22">
        <v>941596</v>
      </c>
      <c r="V233" s="22">
        <v>0</v>
      </c>
      <c r="W233" s="22">
        <v>1235600</v>
      </c>
      <c r="X233" s="22">
        <v>2197623</v>
      </c>
      <c r="Y233" s="22">
        <v>0</v>
      </c>
      <c r="Z233" s="22">
        <v>0</v>
      </c>
      <c r="AA233" s="22">
        <v>0</v>
      </c>
      <c r="AB233" s="22">
        <v>0</v>
      </c>
      <c r="AC233" s="22">
        <v>4374819</v>
      </c>
      <c r="AD233" s="22">
        <v>564777</v>
      </c>
      <c r="AE233" s="22">
        <v>309973</v>
      </c>
      <c r="AF233" s="22">
        <v>0</v>
      </c>
      <c r="AG233" s="22">
        <v>96925</v>
      </c>
      <c r="AH233" s="22">
        <v>0</v>
      </c>
      <c r="AI233" s="22">
        <v>5346494</v>
      </c>
      <c r="AJ233" s="22">
        <v>3191662</v>
      </c>
      <c r="AK233" s="22">
        <v>0</v>
      </c>
      <c r="AL233" s="22">
        <v>3191662</v>
      </c>
    </row>
    <row r="234" spans="1:3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2401511</v>
      </c>
      <c r="F234" s="22">
        <v>0</v>
      </c>
      <c r="G234" s="22">
        <v>1193733</v>
      </c>
      <c r="H234" s="22">
        <v>595928</v>
      </c>
      <c r="I234" s="22">
        <v>0</v>
      </c>
      <c r="J234" s="22">
        <v>0</v>
      </c>
      <c r="K234" s="22">
        <v>0</v>
      </c>
      <c r="L234" s="22">
        <v>84232</v>
      </c>
      <c r="M234" s="22">
        <v>4275404</v>
      </c>
      <c r="N234" s="22">
        <v>0</v>
      </c>
      <c r="O234" s="22">
        <v>1152428</v>
      </c>
      <c r="P234" s="22">
        <v>534270</v>
      </c>
      <c r="Q234" s="22">
        <v>59402</v>
      </c>
      <c r="R234" s="22">
        <v>51895</v>
      </c>
      <c r="S234" s="22">
        <v>72407</v>
      </c>
      <c r="T234" s="22">
        <v>6145806</v>
      </c>
      <c r="U234" s="22">
        <v>1668236</v>
      </c>
      <c r="V234" s="22">
        <v>0</v>
      </c>
      <c r="W234" s="22">
        <v>618186</v>
      </c>
      <c r="X234" s="22">
        <v>362081</v>
      </c>
      <c r="Y234" s="22">
        <v>0</v>
      </c>
      <c r="Z234" s="22">
        <v>0</v>
      </c>
      <c r="AA234" s="22">
        <v>0</v>
      </c>
      <c r="AB234" s="22">
        <v>67662</v>
      </c>
      <c r="AC234" s="22">
        <v>2716165</v>
      </c>
      <c r="AD234" s="22">
        <v>527981</v>
      </c>
      <c r="AE234" s="22">
        <v>386707</v>
      </c>
      <c r="AF234" s="22">
        <v>0</v>
      </c>
      <c r="AG234" s="22">
        <v>30517</v>
      </c>
      <c r="AH234" s="22">
        <v>68121</v>
      </c>
      <c r="AI234" s="22">
        <v>3729491</v>
      </c>
      <c r="AJ234" s="22">
        <v>2416315</v>
      </c>
      <c r="AK234" s="22">
        <v>0</v>
      </c>
      <c r="AL234" s="22">
        <v>2416315</v>
      </c>
    </row>
    <row r="235" spans="1:3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3717873</v>
      </c>
      <c r="F235" s="22">
        <v>0</v>
      </c>
      <c r="G235" s="22">
        <v>1434195</v>
      </c>
      <c r="H235" s="22">
        <v>2009646</v>
      </c>
      <c r="I235" s="22">
        <v>0</v>
      </c>
      <c r="J235" s="22">
        <v>0</v>
      </c>
      <c r="K235" s="22">
        <v>0</v>
      </c>
      <c r="L235" s="22">
        <v>0</v>
      </c>
      <c r="M235" s="22">
        <v>7161714</v>
      </c>
      <c r="N235" s="22">
        <v>0</v>
      </c>
      <c r="O235" s="22">
        <v>414521</v>
      </c>
      <c r="P235" s="22">
        <v>867284</v>
      </c>
      <c r="Q235" s="22">
        <v>460667</v>
      </c>
      <c r="R235" s="22">
        <v>177624</v>
      </c>
      <c r="S235" s="22">
        <v>132226</v>
      </c>
      <c r="T235" s="22">
        <v>9214036</v>
      </c>
      <c r="U235" s="22">
        <v>1427889</v>
      </c>
      <c r="V235" s="22">
        <v>0</v>
      </c>
      <c r="W235" s="22">
        <v>947439</v>
      </c>
      <c r="X235" s="22">
        <v>424497</v>
      </c>
      <c r="Y235" s="22">
        <v>0</v>
      </c>
      <c r="Z235" s="22">
        <v>0</v>
      </c>
      <c r="AA235" s="22">
        <v>0</v>
      </c>
      <c r="AB235" s="22">
        <v>0</v>
      </c>
      <c r="AC235" s="22">
        <v>2799825</v>
      </c>
      <c r="AD235" s="22">
        <v>324604</v>
      </c>
      <c r="AE235" s="22">
        <v>638386</v>
      </c>
      <c r="AF235" s="22">
        <v>0</v>
      </c>
      <c r="AG235" s="22">
        <v>170239</v>
      </c>
      <c r="AH235" s="22">
        <v>67341</v>
      </c>
      <c r="AI235" s="22">
        <v>4000395</v>
      </c>
      <c r="AJ235" s="22">
        <v>5213641</v>
      </c>
      <c r="AK235" s="22">
        <v>354718</v>
      </c>
      <c r="AL235" s="22">
        <v>4858923</v>
      </c>
    </row>
    <row r="236" spans="1:3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808300</v>
      </c>
      <c r="F236" s="22">
        <v>0</v>
      </c>
      <c r="G236" s="22">
        <v>1180927</v>
      </c>
      <c r="H236" s="22">
        <v>1234423</v>
      </c>
      <c r="I236" s="22">
        <v>0</v>
      </c>
      <c r="J236" s="22">
        <v>0</v>
      </c>
      <c r="K236" s="22">
        <v>0</v>
      </c>
      <c r="L236" s="22">
        <v>0</v>
      </c>
      <c r="M236" s="22">
        <v>3223650</v>
      </c>
      <c r="N236" s="22">
        <v>0</v>
      </c>
      <c r="O236" s="22">
        <v>112730</v>
      </c>
      <c r="P236" s="22">
        <v>351223</v>
      </c>
      <c r="Q236" s="22">
        <v>9504</v>
      </c>
      <c r="R236" s="22">
        <v>105007</v>
      </c>
      <c r="S236" s="22">
        <v>25500</v>
      </c>
      <c r="T236" s="22">
        <v>3827614</v>
      </c>
      <c r="U236" s="22">
        <v>510110</v>
      </c>
      <c r="V236" s="22">
        <v>0</v>
      </c>
      <c r="W236" s="22">
        <v>504230</v>
      </c>
      <c r="X236" s="22">
        <v>336331</v>
      </c>
      <c r="Y236" s="22">
        <v>0</v>
      </c>
      <c r="Z236" s="22">
        <v>0</v>
      </c>
      <c r="AA236" s="22">
        <v>0</v>
      </c>
      <c r="AB236" s="22">
        <v>0</v>
      </c>
      <c r="AC236" s="22">
        <v>1350671</v>
      </c>
      <c r="AD236" s="22">
        <v>94480</v>
      </c>
      <c r="AE236" s="22">
        <v>198628</v>
      </c>
      <c r="AF236" s="22">
        <v>0</v>
      </c>
      <c r="AG236" s="22">
        <v>61672</v>
      </c>
      <c r="AH236" s="22">
        <v>20036</v>
      </c>
      <c r="AI236" s="22">
        <v>1725487</v>
      </c>
      <c r="AJ236" s="22">
        <v>2102127</v>
      </c>
      <c r="AK236" s="22">
        <v>0</v>
      </c>
      <c r="AL236" s="22">
        <v>2102127</v>
      </c>
    </row>
    <row r="237" spans="1:3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460953</v>
      </c>
      <c r="F237" s="22">
        <v>0</v>
      </c>
      <c r="G237" s="22">
        <v>3172640</v>
      </c>
      <c r="H237" s="22">
        <v>1316422</v>
      </c>
      <c r="I237" s="22">
        <v>147134</v>
      </c>
      <c r="J237" s="22">
        <v>0</v>
      </c>
      <c r="K237" s="22">
        <v>0</v>
      </c>
      <c r="L237" s="22">
        <v>0</v>
      </c>
      <c r="M237" s="22">
        <v>5097149</v>
      </c>
      <c r="N237" s="22">
        <v>0</v>
      </c>
      <c r="O237" s="22">
        <v>569608</v>
      </c>
      <c r="P237" s="22">
        <v>416053</v>
      </c>
      <c r="Q237" s="22">
        <v>40590</v>
      </c>
      <c r="R237" s="22">
        <v>61905</v>
      </c>
      <c r="S237" s="22">
        <v>8260</v>
      </c>
      <c r="T237" s="22">
        <v>6193565</v>
      </c>
      <c r="U237" s="22">
        <v>281108</v>
      </c>
      <c r="V237" s="22">
        <v>0</v>
      </c>
      <c r="W237" s="22">
        <v>668019</v>
      </c>
      <c r="X237" s="22">
        <v>491528</v>
      </c>
      <c r="Y237" s="22">
        <v>17876</v>
      </c>
      <c r="Z237" s="22">
        <v>0</v>
      </c>
      <c r="AA237" s="22">
        <v>0</v>
      </c>
      <c r="AB237" s="22">
        <v>0</v>
      </c>
      <c r="AC237" s="22">
        <v>1458531</v>
      </c>
      <c r="AD237" s="22">
        <v>159627</v>
      </c>
      <c r="AE237" s="22">
        <v>144053</v>
      </c>
      <c r="AF237" s="22">
        <v>0</v>
      </c>
      <c r="AG237" s="22">
        <v>24762</v>
      </c>
      <c r="AH237" s="22">
        <v>8260</v>
      </c>
      <c r="AI237" s="22">
        <v>1795233</v>
      </c>
      <c r="AJ237" s="22">
        <v>4398332</v>
      </c>
      <c r="AK237" s="22">
        <v>0</v>
      </c>
      <c r="AL237" s="22">
        <v>4398332</v>
      </c>
    </row>
    <row r="238" spans="1:3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4562292</v>
      </c>
      <c r="F238" s="22">
        <v>0</v>
      </c>
      <c r="G238" s="22">
        <v>8633191</v>
      </c>
      <c r="H238" s="22">
        <v>660971</v>
      </c>
      <c r="I238" s="22">
        <v>0</v>
      </c>
      <c r="J238" s="22">
        <v>0</v>
      </c>
      <c r="K238" s="22">
        <v>0</v>
      </c>
      <c r="L238" s="22">
        <v>0</v>
      </c>
      <c r="M238" s="22">
        <v>13856454</v>
      </c>
      <c r="N238" s="22">
        <v>0</v>
      </c>
      <c r="O238" s="22">
        <v>1804543</v>
      </c>
      <c r="P238" s="22">
        <v>1108753</v>
      </c>
      <c r="Q238" s="22">
        <v>14104</v>
      </c>
      <c r="R238" s="22">
        <v>439334</v>
      </c>
      <c r="S238" s="22">
        <v>112745</v>
      </c>
      <c r="T238" s="22">
        <v>17335933</v>
      </c>
      <c r="U238" s="22">
        <v>2927324</v>
      </c>
      <c r="V238" s="22">
        <v>0</v>
      </c>
      <c r="W238" s="22">
        <v>2975342</v>
      </c>
      <c r="X238" s="22">
        <v>400949</v>
      </c>
      <c r="Y238" s="22">
        <v>0</v>
      </c>
      <c r="Z238" s="22">
        <v>0</v>
      </c>
      <c r="AA238" s="22">
        <v>0</v>
      </c>
      <c r="AB238" s="22">
        <v>0</v>
      </c>
      <c r="AC238" s="22">
        <v>6303615</v>
      </c>
      <c r="AD238" s="22">
        <v>1261879</v>
      </c>
      <c r="AE238" s="22">
        <v>767913</v>
      </c>
      <c r="AF238" s="22">
        <v>0</v>
      </c>
      <c r="AG238" s="22">
        <v>384125</v>
      </c>
      <c r="AH238" s="22">
        <v>54644</v>
      </c>
      <c r="AI238" s="22">
        <v>8772176</v>
      </c>
      <c r="AJ238" s="22">
        <v>8563757</v>
      </c>
      <c r="AK238" s="22">
        <v>292290</v>
      </c>
      <c r="AL238" s="22">
        <v>8271467</v>
      </c>
    </row>
    <row r="239" spans="1:3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4839534</v>
      </c>
      <c r="F239" s="22">
        <v>0</v>
      </c>
      <c r="G239" s="22">
        <v>0</v>
      </c>
      <c r="H239" s="22">
        <v>2605723</v>
      </c>
      <c r="I239" s="22">
        <v>0</v>
      </c>
      <c r="J239" s="22">
        <v>0</v>
      </c>
      <c r="K239" s="22">
        <v>0</v>
      </c>
      <c r="L239" s="22">
        <v>0</v>
      </c>
      <c r="M239" s="22">
        <v>7445257</v>
      </c>
      <c r="N239" s="22">
        <v>0</v>
      </c>
      <c r="O239" s="22">
        <v>898295</v>
      </c>
      <c r="P239" s="22">
        <v>427636</v>
      </c>
      <c r="Q239" s="22">
        <v>412464</v>
      </c>
      <c r="R239" s="22">
        <v>221968</v>
      </c>
      <c r="S239" s="22">
        <v>25791</v>
      </c>
      <c r="T239" s="22">
        <v>9431411</v>
      </c>
      <c r="U239" s="22">
        <v>4065717</v>
      </c>
      <c r="V239" s="22">
        <v>0</v>
      </c>
      <c r="W239" s="22">
        <v>0</v>
      </c>
      <c r="X239" s="22">
        <v>747916</v>
      </c>
      <c r="Y239" s="22">
        <v>0</v>
      </c>
      <c r="Z239" s="22">
        <v>0</v>
      </c>
      <c r="AA239" s="22">
        <v>0</v>
      </c>
      <c r="AB239" s="22">
        <v>0</v>
      </c>
      <c r="AC239" s="22">
        <v>4813633</v>
      </c>
      <c r="AD239" s="22">
        <v>343077</v>
      </c>
      <c r="AE239" s="22">
        <v>256978</v>
      </c>
      <c r="AF239" s="22">
        <v>0</v>
      </c>
      <c r="AG239" s="22">
        <v>119986</v>
      </c>
      <c r="AH239" s="22">
        <v>24590</v>
      </c>
      <c r="AI239" s="22">
        <v>5558264</v>
      </c>
      <c r="AJ239" s="22">
        <v>3873147</v>
      </c>
      <c r="AK239" s="22">
        <v>210685</v>
      </c>
      <c r="AL239" s="22">
        <v>3662462</v>
      </c>
    </row>
    <row r="240" spans="1:3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1702358</v>
      </c>
      <c r="F240" s="22">
        <v>0</v>
      </c>
      <c r="G240" s="22">
        <v>2532158</v>
      </c>
      <c r="H240" s="22">
        <v>849052</v>
      </c>
      <c r="I240" s="22">
        <v>0</v>
      </c>
      <c r="J240" s="22">
        <v>0</v>
      </c>
      <c r="K240" s="22">
        <v>0</v>
      </c>
      <c r="L240" s="22">
        <v>0</v>
      </c>
      <c r="M240" s="22">
        <v>5083568</v>
      </c>
      <c r="N240" s="22">
        <v>0</v>
      </c>
      <c r="O240" s="22">
        <v>475511</v>
      </c>
      <c r="P240" s="22">
        <v>310466</v>
      </c>
      <c r="Q240" s="22">
        <v>30911</v>
      </c>
      <c r="R240" s="22">
        <v>21101</v>
      </c>
      <c r="S240" s="22">
        <v>329328</v>
      </c>
      <c r="T240" s="22">
        <v>6250885</v>
      </c>
      <c r="U240" s="22">
        <v>785936</v>
      </c>
      <c r="V240" s="22">
        <v>0</v>
      </c>
      <c r="W240" s="22">
        <v>937465</v>
      </c>
      <c r="X240" s="22">
        <v>566950</v>
      </c>
      <c r="Y240" s="22">
        <v>0</v>
      </c>
      <c r="Z240" s="22">
        <v>0</v>
      </c>
      <c r="AA240" s="22">
        <v>0</v>
      </c>
      <c r="AB240" s="22">
        <v>0</v>
      </c>
      <c r="AC240" s="22">
        <v>2290351</v>
      </c>
      <c r="AD240" s="22">
        <v>147127</v>
      </c>
      <c r="AE240" s="22">
        <v>220959</v>
      </c>
      <c r="AF240" s="22">
        <v>0</v>
      </c>
      <c r="AG240" s="22">
        <v>5736</v>
      </c>
      <c r="AH240" s="22">
        <v>188790</v>
      </c>
      <c r="AI240" s="22">
        <v>2852963</v>
      </c>
      <c r="AJ240" s="22">
        <v>3397922</v>
      </c>
      <c r="AK240" s="22">
        <v>0</v>
      </c>
      <c r="AL240" s="22">
        <v>3397922</v>
      </c>
    </row>
    <row r="241" spans="1:3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1704842</v>
      </c>
      <c r="F241" s="22">
        <v>0</v>
      </c>
      <c r="G241" s="22">
        <v>5191972</v>
      </c>
      <c r="H241" s="22">
        <v>1326636</v>
      </c>
      <c r="I241" s="22">
        <v>0</v>
      </c>
      <c r="J241" s="22">
        <v>0</v>
      </c>
      <c r="K241" s="22">
        <v>0</v>
      </c>
      <c r="L241" s="22">
        <v>0</v>
      </c>
      <c r="M241" s="22">
        <v>8223450</v>
      </c>
      <c r="N241" s="22">
        <v>0</v>
      </c>
      <c r="O241" s="22">
        <v>2393000</v>
      </c>
      <c r="P241" s="22">
        <v>109256</v>
      </c>
      <c r="Q241" s="22">
        <v>133357</v>
      </c>
      <c r="R241" s="22">
        <v>68425</v>
      </c>
      <c r="S241" s="22">
        <v>51009</v>
      </c>
      <c r="T241" s="22">
        <v>10978497</v>
      </c>
      <c r="U241" s="22">
        <v>1049350</v>
      </c>
      <c r="V241" s="22">
        <v>0</v>
      </c>
      <c r="W241" s="22">
        <v>923978</v>
      </c>
      <c r="X241" s="22">
        <v>390865</v>
      </c>
      <c r="Y241" s="22">
        <v>0</v>
      </c>
      <c r="Z241" s="22">
        <v>0</v>
      </c>
      <c r="AA241" s="22">
        <v>0</v>
      </c>
      <c r="AB241" s="22">
        <v>0</v>
      </c>
      <c r="AC241" s="22">
        <v>2364193</v>
      </c>
      <c r="AD241" s="22">
        <v>1154170</v>
      </c>
      <c r="AE241" s="22">
        <v>29845</v>
      </c>
      <c r="AF241" s="22">
        <v>0</v>
      </c>
      <c r="AG241" s="22">
        <v>45978</v>
      </c>
      <c r="AH241" s="22">
        <v>30298</v>
      </c>
      <c r="AI241" s="22">
        <v>3624484</v>
      </c>
      <c r="AJ241" s="22">
        <v>7354013</v>
      </c>
      <c r="AK241" s="22">
        <v>8505</v>
      </c>
      <c r="AL241" s="22">
        <v>7345508</v>
      </c>
    </row>
    <row r="242" spans="1:3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984258</v>
      </c>
      <c r="F242" s="22">
        <v>0</v>
      </c>
      <c r="G242" s="22">
        <v>3192266</v>
      </c>
      <c r="H242" s="22">
        <v>1672633</v>
      </c>
      <c r="I242" s="22">
        <v>0</v>
      </c>
      <c r="J242" s="22">
        <v>0</v>
      </c>
      <c r="K242" s="22">
        <v>0</v>
      </c>
      <c r="L242" s="22">
        <v>0</v>
      </c>
      <c r="M242" s="22">
        <v>5849157</v>
      </c>
      <c r="N242" s="22">
        <v>8193</v>
      </c>
      <c r="O242" s="22">
        <v>691113</v>
      </c>
      <c r="P242" s="22">
        <v>356902</v>
      </c>
      <c r="Q242" s="22">
        <v>113628</v>
      </c>
      <c r="R242" s="22">
        <v>0</v>
      </c>
      <c r="S242" s="22">
        <v>125900</v>
      </c>
      <c r="T242" s="22">
        <v>7144893</v>
      </c>
      <c r="U242" s="22">
        <v>727798</v>
      </c>
      <c r="V242" s="22">
        <v>0</v>
      </c>
      <c r="W242" s="22">
        <v>1757448</v>
      </c>
      <c r="X242" s="22">
        <v>1022592</v>
      </c>
      <c r="Y242" s="22">
        <v>0</v>
      </c>
      <c r="Z242" s="22">
        <v>0</v>
      </c>
      <c r="AA242" s="22">
        <v>0</v>
      </c>
      <c r="AB242" s="22">
        <v>0</v>
      </c>
      <c r="AC242" s="22">
        <v>3507838</v>
      </c>
      <c r="AD242" s="22">
        <v>268758</v>
      </c>
      <c r="AE242" s="22">
        <v>288598</v>
      </c>
      <c r="AF242" s="22">
        <v>0</v>
      </c>
      <c r="AG242" s="22">
        <v>0</v>
      </c>
      <c r="AH242" s="22">
        <v>79061</v>
      </c>
      <c r="AI242" s="22">
        <v>4144255</v>
      </c>
      <c r="AJ242" s="22">
        <v>3000638</v>
      </c>
      <c r="AK242" s="22">
        <v>0</v>
      </c>
      <c r="AL242" s="22">
        <v>3000638</v>
      </c>
    </row>
    <row r="243" spans="1:3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3059017</v>
      </c>
      <c r="F243" s="22">
        <v>0</v>
      </c>
      <c r="G243" s="22">
        <v>1937398</v>
      </c>
      <c r="H243" s="22">
        <v>1164266</v>
      </c>
      <c r="I243" s="22">
        <v>869424</v>
      </c>
      <c r="J243" s="22">
        <v>0</v>
      </c>
      <c r="K243" s="22">
        <v>0</v>
      </c>
      <c r="L243" s="22">
        <v>0</v>
      </c>
      <c r="M243" s="22">
        <v>7030105</v>
      </c>
      <c r="N243" s="22">
        <v>21246</v>
      </c>
      <c r="O243" s="22">
        <v>1102670</v>
      </c>
      <c r="P243" s="22">
        <v>769663</v>
      </c>
      <c r="Q243" s="22">
        <v>154322</v>
      </c>
      <c r="R243" s="22">
        <v>6940</v>
      </c>
      <c r="S243" s="22">
        <v>246984</v>
      </c>
      <c r="T243" s="22">
        <v>9331930</v>
      </c>
      <c r="U243" s="22">
        <v>1954006</v>
      </c>
      <c r="V243" s="22">
        <v>0</v>
      </c>
      <c r="W243" s="22">
        <v>780475</v>
      </c>
      <c r="X243" s="22">
        <v>497807</v>
      </c>
      <c r="Y243" s="22">
        <v>96117</v>
      </c>
      <c r="Z243" s="22">
        <v>0</v>
      </c>
      <c r="AA243" s="22">
        <v>0</v>
      </c>
      <c r="AB243" s="22">
        <v>0</v>
      </c>
      <c r="AC243" s="22">
        <v>3328405</v>
      </c>
      <c r="AD243" s="22">
        <v>418776</v>
      </c>
      <c r="AE243" s="22">
        <v>444866</v>
      </c>
      <c r="AF243" s="22">
        <v>0</v>
      </c>
      <c r="AG243" s="22">
        <v>6940</v>
      </c>
      <c r="AH243" s="22">
        <v>162173</v>
      </c>
      <c r="AI243" s="22">
        <v>4361160</v>
      </c>
      <c r="AJ243" s="22">
        <v>4970770</v>
      </c>
      <c r="AK243" s="22">
        <v>0</v>
      </c>
      <c r="AL243" s="22">
        <v>4970770</v>
      </c>
    </row>
    <row r="244" spans="1:3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5171256</v>
      </c>
      <c r="F244" s="22">
        <v>0</v>
      </c>
      <c r="G244" s="22">
        <v>468518</v>
      </c>
      <c r="H244" s="22">
        <v>2058753</v>
      </c>
      <c r="I244" s="22">
        <v>30689</v>
      </c>
      <c r="J244" s="22">
        <v>0</v>
      </c>
      <c r="K244" s="22">
        <v>0</v>
      </c>
      <c r="L244" s="22">
        <v>0</v>
      </c>
      <c r="M244" s="22">
        <v>7729216</v>
      </c>
      <c r="N244" s="22">
        <v>0</v>
      </c>
      <c r="O244" s="22">
        <v>2515725</v>
      </c>
      <c r="P244" s="22">
        <v>1140481</v>
      </c>
      <c r="Q244" s="22">
        <v>722451</v>
      </c>
      <c r="R244" s="22">
        <v>995396</v>
      </c>
      <c r="S244" s="22">
        <v>535629</v>
      </c>
      <c r="T244" s="22">
        <v>13638898</v>
      </c>
      <c r="U244" s="22">
        <v>2100904</v>
      </c>
      <c r="V244" s="22">
        <v>0</v>
      </c>
      <c r="W244" s="22">
        <v>104268</v>
      </c>
      <c r="X244" s="22">
        <v>869614</v>
      </c>
      <c r="Y244" s="22">
        <v>8455</v>
      </c>
      <c r="Z244" s="22">
        <v>0</v>
      </c>
      <c r="AA244" s="22">
        <v>0</v>
      </c>
      <c r="AB244" s="22">
        <v>0</v>
      </c>
      <c r="AC244" s="22">
        <v>3083241</v>
      </c>
      <c r="AD244" s="22">
        <v>1334939</v>
      </c>
      <c r="AE244" s="22">
        <v>481487</v>
      </c>
      <c r="AF244" s="22">
        <v>0</v>
      </c>
      <c r="AG244" s="22">
        <v>501690</v>
      </c>
      <c r="AH244" s="22">
        <v>367000</v>
      </c>
      <c r="AI244" s="22">
        <v>5768357</v>
      </c>
      <c r="AJ244" s="22">
        <v>7870541</v>
      </c>
      <c r="AK244" s="22">
        <v>0</v>
      </c>
      <c r="AL244" s="22">
        <v>7870541</v>
      </c>
    </row>
    <row r="245" spans="1:3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6991511</v>
      </c>
      <c r="F245" s="22">
        <v>0</v>
      </c>
      <c r="G245" s="22">
        <v>891596</v>
      </c>
      <c r="H245" s="22">
        <v>1787744</v>
      </c>
      <c r="I245" s="22">
        <v>0</v>
      </c>
      <c r="J245" s="22">
        <v>0</v>
      </c>
      <c r="K245" s="22">
        <v>0</v>
      </c>
      <c r="L245" s="22">
        <v>0</v>
      </c>
      <c r="M245" s="22">
        <v>9670851</v>
      </c>
      <c r="N245" s="22">
        <v>0</v>
      </c>
      <c r="O245" s="22">
        <v>905516</v>
      </c>
      <c r="P245" s="22">
        <v>446659</v>
      </c>
      <c r="Q245" s="22">
        <v>1582174</v>
      </c>
      <c r="R245" s="22">
        <v>554556</v>
      </c>
      <c r="S245" s="22">
        <v>358252</v>
      </c>
      <c r="T245" s="22">
        <v>13518008</v>
      </c>
      <c r="U245" s="22">
        <v>2455649</v>
      </c>
      <c r="V245" s="22">
        <v>0</v>
      </c>
      <c r="W245" s="22">
        <v>645158</v>
      </c>
      <c r="X245" s="22">
        <v>728876</v>
      </c>
      <c r="Y245" s="22">
        <v>0</v>
      </c>
      <c r="Z245" s="22">
        <v>0</v>
      </c>
      <c r="AA245" s="22">
        <v>0</v>
      </c>
      <c r="AB245" s="22">
        <v>0</v>
      </c>
      <c r="AC245" s="22">
        <v>3829683</v>
      </c>
      <c r="AD245" s="22">
        <v>430091</v>
      </c>
      <c r="AE245" s="22">
        <v>295226</v>
      </c>
      <c r="AF245" s="22">
        <v>0</v>
      </c>
      <c r="AG245" s="22">
        <v>203243</v>
      </c>
      <c r="AH245" s="22">
        <v>147234</v>
      </c>
      <c r="AI245" s="22">
        <v>4905477</v>
      </c>
      <c r="AJ245" s="22">
        <v>8612531</v>
      </c>
      <c r="AK245" s="22">
        <v>307300</v>
      </c>
      <c r="AL245" s="22">
        <v>8305231</v>
      </c>
    </row>
    <row r="246" spans="1:3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586555</v>
      </c>
      <c r="F246" s="22">
        <v>0</v>
      </c>
      <c r="G246" s="22">
        <v>4379325</v>
      </c>
      <c r="H246" s="22">
        <v>113748</v>
      </c>
      <c r="I246" s="22">
        <v>0</v>
      </c>
      <c r="J246" s="22">
        <v>0</v>
      </c>
      <c r="K246" s="22">
        <v>0</v>
      </c>
      <c r="L246" s="22">
        <v>0</v>
      </c>
      <c r="M246" s="22">
        <v>5079628</v>
      </c>
      <c r="N246" s="22">
        <v>0</v>
      </c>
      <c r="O246" s="22">
        <v>156215</v>
      </c>
      <c r="P246" s="22">
        <v>258202</v>
      </c>
      <c r="Q246" s="22">
        <v>59743</v>
      </c>
      <c r="R246" s="22">
        <v>182870</v>
      </c>
      <c r="S246" s="22">
        <v>43698</v>
      </c>
      <c r="T246" s="22">
        <v>5780356</v>
      </c>
      <c r="U246" s="22">
        <v>434439</v>
      </c>
      <c r="V246" s="22">
        <v>0</v>
      </c>
      <c r="W246" s="22">
        <v>1132611</v>
      </c>
      <c r="X246" s="22">
        <v>57241</v>
      </c>
      <c r="Y246" s="22">
        <v>0</v>
      </c>
      <c r="Z246" s="22">
        <v>0</v>
      </c>
      <c r="AA246" s="22">
        <v>0</v>
      </c>
      <c r="AB246" s="22">
        <v>0</v>
      </c>
      <c r="AC246" s="22">
        <v>1624291</v>
      </c>
      <c r="AD246" s="22">
        <v>43985</v>
      </c>
      <c r="AE246" s="22">
        <v>148096</v>
      </c>
      <c r="AF246" s="22">
        <v>0</v>
      </c>
      <c r="AG246" s="22">
        <v>124633</v>
      </c>
      <c r="AH246" s="22">
        <v>36974</v>
      </c>
      <c r="AI246" s="22">
        <v>1977979</v>
      </c>
      <c r="AJ246" s="22">
        <v>3802377</v>
      </c>
      <c r="AK246" s="22">
        <v>0</v>
      </c>
      <c r="AL246" s="22">
        <v>3802377</v>
      </c>
    </row>
    <row r="247" spans="1:3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1612678</v>
      </c>
      <c r="F247" s="22">
        <v>0</v>
      </c>
      <c r="G247" s="22">
        <v>4473189</v>
      </c>
      <c r="H247" s="22">
        <v>5877738</v>
      </c>
      <c r="I247" s="22">
        <v>822468</v>
      </c>
      <c r="J247" s="22">
        <v>0</v>
      </c>
      <c r="K247" s="22">
        <v>449006</v>
      </c>
      <c r="L247" s="22">
        <v>0</v>
      </c>
      <c r="M247" s="22">
        <v>13235079</v>
      </c>
      <c r="N247" s="22">
        <v>0</v>
      </c>
      <c r="O247" s="22">
        <v>1948446</v>
      </c>
      <c r="P247" s="22">
        <v>284381</v>
      </c>
      <c r="Q247" s="22">
        <v>826895</v>
      </c>
      <c r="R247" s="22">
        <v>539335</v>
      </c>
      <c r="S247" s="22">
        <v>67567</v>
      </c>
      <c r="T247" s="22">
        <v>16901703</v>
      </c>
      <c r="U247" s="22">
        <v>930350</v>
      </c>
      <c r="V247" s="22">
        <v>0</v>
      </c>
      <c r="W247" s="22">
        <v>1422016</v>
      </c>
      <c r="X247" s="22">
        <v>1588753</v>
      </c>
      <c r="Y247" s="22">
        <v>427746</v>
      </c>
      <c r="Z247" s="22">
        <v>0</v>
      </c>
      <c r="AA247" s="22">
        <v>14458</v>
      </c>
      <c r="AB247" s="22">
        <v>0</v>
      </c>
      <c r="AC247" s="22">
        <v>4383323</v>
      </c>
      <c r="AD247" s="22">
        <v>800061</v>
      </c>
      <c r="AE247" s="22">
        <v>119227</v>
      </c>
      <c r="AF247" s="22">
        <v>0</v>
      </c>
      <c r="AG247" s="22">
        <v>390390</v>
      </c>
      <c r="AH247" s="22">
        <v>27668</v>
      </c>
      <c r="AI247" s="22">
        <v>5720669</v>
      </c>
      <c r="AJ247" s="22">
        <v>11181034</v>
      </c>
      <c r="AK247" s="22">
        <v>495119</v>
      </c>
      <c r="AL247" s="22">
        <v>10685915</v>
      </c>
    </row>
    <row r="248" spans="1:3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1217660</v>
      </c>
      <c r="F248" s="22">
        <v>0</v>
      </c>
      <c r="G248" s="22">
        <v>2743365</v>
      </c>
      <c r="H248" s="22">
        <v>986819</v>
      </c>
      <c r="I248" s="22">
        <v>0</v>
      </c>
      <c r="J248" s="22">
        <v>0</v>
      </c>
      <c r="K248" s="22">
        <v>0</v>
      </c>
      <c r="L248" s="22">
        <v>0</v>
      </c>
      <c r="M248" s="22">
        <v>4947844</v>
      </c>
      <c r="N248" s="22">
        <v>0</v>
      </c>
      <c r="O248" s="22">
        <v>277047</v>
      </c>
      <c r="P248" s="22">
        <v>434152</v>
      </c>
      <c r="Q248" s="22">
        <v>37010</v>
      </c>
      <c r="R248" s="22">
        <v>26000</v>
      </c>
      <c r="S248" s="22">
        <v>47614</v>
      </c>
      <c r="T248" s="22">
        <v>5769667</v>
      </c>
      <c r="U248" s="22">
        <v>895035</v>
      </c>
      <c r="V248" s="22">
        <v>0</v>
      </c>
      <c r="W248" s="22">
        <v>952139</v>
      </c>
      <c r="X248" s="22">
        <v>425381</v>
      </c>
      <c r="Y248" s="22">
        <v>0</v>
      </c>
      <c r="Z248" s="22">
        <v>0</v>
      </c>
      <c r="AA248" s="22">
        <v>0</v>
      </c>
      <c r="AB248" s="22">
        <v>0</v>
      </c>
      <c r="AC248" s="22">
        <v>2272555</v>
      </c>
      <c r="AD248" s="22">
        <v>145161</v>
      </c>
      <c r="AE248" s="22">
        <v>326058</v>
      </c>
      <c r="AF248" s="22">
        <v>0</v>
      </c>
      <c r="AG248" s="22">
        <v>3380</v>
      </c>
      <c r="AH248" s="22">
        <v>47014</v>
      </c>
      <c r="AI248" s="22">
        <v>2794168</v>
      </c>
      <c r="AJ248" s="22">
        <v>2975499</v>
      </c>
      <c r="AK248" s="22">
        <v>6836</v>
      </c>
      <c r="AL248" s="22">
        <v>2968663</v>
      </c>
    </row>
    <row r="249" spans="1:3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6082309</v>
      </c>
      <c r="F249" s="22">
        <v>0</v>
      </c>
      <c r="G249" s="22">
        <v>2115688</v>
      </c>
      <c r="H249" s="22">
        <v>2877963</v>
      </c>
      <c r="I249" s="22">
        <v>216691</v>
      </c>
      <c r="J249" s="22">
        <v>0</v>
      </c>
      <c r="K249" s="22">
        <v>0</v>
      </c>
      <c r="L249" s="22">
        <v>0</v>
      </c>
      <c r="M249" s="22">
        <v>11292651</v>
      </c>
      <c r="N249" s="22">
        <v>0</v>
      </c>
      <c r="O249" s="22">
        <v>6222559</v>
      </c>
      <c r="P249" s="22">
        <v>1552805</v>
      </c>
      <c r="Q249" s="22">
        <v>420063</v>
      </c>
      <c r="R249" s="22">
        <v>940707</v>
      </c>
      <c r="S249" s="22">
        <v>159046</v>
      </c>
      <c r="T249" s="22">
        <v>20587831</v>
      </c>
      <c r="U249" s="22">
        <v>3080368</v>
      </c>
      <c r="V249" s="22">
        <v>0</v>
      </c>
      <c r="W249" s="22">
        <v>999967</v>
      </c>
      <c r="X249" s="22">
        <v>1586397</v>
      </c>
      <c r="Y249" s="22">
        <v>112813</v>
      </c>
      <c r="Z249" s="22">
        <v>0</v>
      </c>
      <c r="AA249" s="22">
        <v>0</v>
      </c>
      <c r="AB249" s="22">
        <v>0</v>
      </c>
      <c r="AC249" s="22">
        <v>5779545</v>
      </c>
      <c r="AD249" s="22">
        <v>3951871</v>
      </c>
      <c r="AE249" s="22">
        <v>947180</v>
      </c>
      <c r="AF249" s="22">
        <v>0</v>
      </c>
      <c r="AG249" s="22">
        <v>342905</v>
      </c>
      <c r="AH249" s="22">
        <v>122696</v>
      </c>
      <c r="AI249" s="22">
        <v>11144197</v>
      </c>
      <c r="AJ249" s="22">
        <v>9443634</v>
      </c>
      <c r="AK249" s="22">
        <v>681334</v>
      </c>
      <c r="AL249" s="22">
        <v>8762300</v>
      </c>
    </row>
    <row r="250" spans="1:3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5468421</v>
      </c>
      <c r="F250" s="22">
        <v>0</v>
      </c>
      <c r="G250" s="22">
        <v>1387731</v>
      </c>
      <c r="H250" s="22">
        <v>4934694</v>
      </c>
      <c r="I250" s="22">
        <v>1780894</v>
      </c>
      <c r="J250" s="22">
        <v>0</v>
      </c>
      <c r="K250" s="22">
        <v>0</v>
      </c>
      <c r="L250" s="22">
        <v>0</v>
      </c>
      <c r="M250" s="22">
        <v>13571740</v>
      </c>
      <c r="N250" s="22">
        <v>0</v>
      </c>
      <c r="O250" s="22">
        <v>2791833</v>
      </c>
      <c r="P250" s="22">
        <v>251946</v>
      </c>
      <c r="Q250" s="22">
        <v>369504</v>
      </c>
      <c r="R250" s="22">
        <v>754538</v>
      </c>
      <c r="S250" s="22">
        <v>450541</v>
      </c>
      <c r="T250" s="22">
        <v>18190102</v>
      </c>
      <c r="U250" s="22">
        <v>3565641</v>
      </c>
      <c r="V250" s="22">
        <v>0</v>
      </c>
      <c r="W250" s="22">
        <v>768656</v>
      </c>
      <c r="X250" s="22">
        <v>1556186</v>
      </c>
      <c r="Y250" s="22">
        <v>199216</v>
      </c>
      <c r="Z250" s="22">
        <v>0</v>
      </c>
      <c r="AA250" s="22">
        <v>0</v>
      </c>
      <c r="AB250" s="22">
        <v>0</v>
      </c>
      <c r="AC250" s="22">
        <v>6089699</v>
      </c>
      <c r="AD250" s="22">
        <v>1105215</v>
      </c>
      <c r="AE250" s="22">
        <v>144084</v>
      </c>
      <c r="AF250" s="22">
        <v>0</v>
      </c>
      <c r="AG250" s="22">
        <v>94930</v>
      </c>
      <c r="AH250" s="22">
        <v>348280</v>
      </c>
      <c r="AI250" s="22">
        <v>7782208</v>
      </c>
      <c r="AJ250" s="22">
        <v>10407894</v>
      </c>
      <c r="AK250" s="22">
        <v>860748</v>
      </c>
      <c r="AL250" s="22">
        <v>9547146</v>
      </c>
    </row>
    <row r="251" spans="1:3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1495877</v>
      </c>
      <c r="F251" s="22">
        <v>0</v>
      </c>
      <c r="G251" s="22">
        <v>2316052</v>
      </c>
      <c r="H251" s="22">
        <v>819248</v>
      </c>
      <c r="I251" s="22">
        <v>0</v>
      </c>
      <c r="J251" s="22">
        <v>0</v>
      </c>
      <c r="K251" s="22">
        <v>0</v>
      </c>
      <c r="L251" s="22">
        <v>0</v>
      </c>
      <c r="M251" s="22">
        <v>4631177</v>
      </c>
      <c r="N251" s="22">
        <v>0</v>
      </c>
      <c r="O251" s="22">
        <v>331756</v>
      </c>
      <c r="P251" s="22">
        <v>122044</v>
      </c>
      <c r="Q251" s="22">
        <v>66089</v>
      </c>
      <c r="R251" s="22">
        <v>4585</v>
      </c>
      <c r="S251" s="22">
        <v>0</v>
      </c>
      <c r="T251" s="22">
        <v>5155651</v>
      </c>
      <c r="U251" s="22">
        <v>618112</v>
      </c>
      <c r="V251" s="22">
        <v>0</v>
      </c>
      <c r="W251" s="22">
        <v>1005782</v>
      </c>
      <c r="X251" s="22">
        <v>369655</v>
      </c>
      <c r="Y251" s="22">
        <v>0</v>
      </c>
      <c r="Z251" s="22">
        <v>0</v>
      </c>
      <c r="AA251" s="22">
        <v>0</v>
      </c>
      <c r="AB251" s="22">
        <v>0</v>
      </c>
      <c r="AC251" s="22">
        <v>1993549</v>
      </c>
      <c r="AD251" s="22">
        <v>91409</v>
      </c>
      <c r="AE251" s="22">
        <v>66916</v>
      </c>
      <c r="AF251" s="22">
        <v>0</v>
      </c>
      <c r="AG251" s="22">
        <v>4585</v>
      </c>
      <c r="AH251" s="22">
        <v>0</v>
      </c>
      <c r="AI251" s="22">
        <v>2156459</v>
      </c>
      <c r="AJ251" s="22">
        <v>2999192</v>
      </c>
      <c r="AK251" s="22">
        <v>118774</v>
      </c>
      <c r="AL251" s="22">
        <v>2880418</v>
      </c>
    </row>
    <row r="252" spans="1:3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1668116</v>
      </c>
      <c r="F252" s="22">
        <v>0</v>
      </c>
      <c r="G252" s="22">
        <v>2987519</v>
      </c>
      <c r="H252" s="22">
        <v>1841661</v>
      </c>
      <c r="I252" s="22">
        <v>0</v>
      </c>
      <c r="J252" s="22">
        <v>0</v>
      </c>
      <c r="K252" s="22">
        <v>0</v>
      </c>
      <c r="L252" s="22">
        <v>0</v>
      </c>
      <c r="M252" s="22">
        <v>6497296</v>
      </c>
      <c r="N252" s="22">
        <v>0</v>
      </c>
      <c r="O252" s="22">
        <v>138608</v>
      </c>
      <c r="P252" s="22">
        <v>145627</v>
      </c>
      <c r="Q252" s="22">
        <v>62039</v>
      </c>
      <c r="R252" s="22">
        <v>58317</v>
      </c>
      <c r="S252" s="22">
        <v>479939</v>
      </c>
      <c r="T252" s="22">
        <v>7381826</v>
      </c>
      <c r="U252" s="22">
        <v>1129677</v>
      </c>
      <c r="V252" s="22">
        <v>0</v>
      </c>
      <c r="W252" s="22">
        <v>769281</v>
      </c>
      <c r="X252" s="22">
        <v>587214</v>
      </c>
      <c r="Y252" s="22">
        <v>0</v>
      </c>
      <c r="Z252" s="22">
        <v>0</v>
      </c>
      <c r="AA252" s="22">
        <v>0</v>
      </c>
      <c r="AB252" s="22">
        <v>0</v>
      </c>
      <c r="AC252" s="22">
        <v>2486172</v>
      </c>
      <c r="AD252" s="22">
        <v>83894</v>
      </c>
      <c r="AE252" s="22">
        <v>135316</v>
      </c>
      <c r="AF252" s="22">
        <v>0</v>
      </c>
      <c r="AG252" s="22">
        <v>25187</v>
      </c>
      <c r="AH252" s="22">
        <v>204549</v>
      </c>
      <c r="AI252" s="22">
        <v>2935118</v>
      </c>
      <c r="AJ252" s="22">
        <v>4446708</v>
      </c>
      <c r="AK252" s="22">
        <v>0</v>
      </c>
      <c r="AL252" s="22">
        <v>4446708</v>
      </c>
    </row>
    <row r="253" spans="1:3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1525814</v>
      </c>
      <c r="F253" s="22">
        <v>0</v>
      </c>
      <c r="G253" s="22">
        <v>2937395</v>
      </c>
      <c r="H253" s="22">
        <v>537581</v>
      </c>
      <c r="I253" s="22">
        <v>0</v>
      </c>
      <c r="J253" s="22">
        <v>0</v>
      </c>
      <c r="K253" s="22">
        <v>0</v>
      </c>
      <c r="L253" s="22">
        <v>0</v>
      </c>
      <c r="M253" s="22">
        <v>5000790</v>
      </c>
      <c r="N253" s="22">
        <v>0</v>
      </c>
      <c r="O253" s="22">
        <v>95553</v>
      </c>
      <c r="P253" s="22">
        <v>372906</v>
      </c>
      <c r="Q253" s="22">
        <v>453997</v>
      </c>
      <c r="R253" s="22">
        <v>112932</v>
      </c>
      <c r="S253" s="22">
        <v>574309</v>
      </c>
      <c r="T253" s="22">
        <v>6610487</v>
      </c>
      <c r="U253" s="22">
        <v>602711</v>
      </c>
      <c r="V253" s="22">
        <v>0</v>
      </c>
      <c r="W253" s="22">
        <v>889638</v>
      </c>
      <c r="X253" s="22">
        <v>361042</v>
      </c>
      <c r="Y253" s="22">
        <v>0</v>
      </c>
      <c r="Z253" s="22">
        <v>0</v>
      </c>
      <c r="AA253" s="22">
        <v>0</v>
      </c>
      <c r="AB253" s="22">
        <v>0</v>
      </c>
      <c r="AC253" s="22">
        <v>1853391</v>
      </c>
      <c r="AD253" s="22">
        <v>65810</v>
      </c>
      <c r="AE253" s="22">
        <v>258933</v>
      </c>
      <c r="AF253" s="22">
        <v>0</v>
      </c>
      <c r="AG253" s="22">
        <v>73340</v>
      </c>
      <c r="AH253" s="22">
        <v>360603</v>
      </c>
      <c r="AI253" s="22">
        <v>2612077</v>
      </c>
      <c r="AJ253" s="22">
        <v>3998410</v>
      </c>
      <c r="AK253" s="22">
        <v>382453</v>
      </c>
      <c r="AL253" s="22">
        <v>3615957</v>
      </c>
    </row>
    <row r="254" spans="1:3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1179473</v>
      </c>
      <c r="F254" s="22">
        <v>0</v>
      </c>
      <c r="G254" s="22">
        <v>2072182</v>
      </c>
      <c r="H254" s="22">
        <v>462706</v>
      </c>
      <c r="I254" s="22">
        <v>0</v>
      </c>
      <c r="J254" s="22">
        <v>0</v>
      </c>
      <c r="K254" s="22">
        <v>0</v>
      </c>
      <c r="L254" s="22">
        <v>0</v>
      </c>
      <c r="M254" s="22">
        <v>3714361</v>
      </c>
      <c r="N254" s="22">
        <v>0</v>
      </c>
      <c r="O254" s="22">
        <v>2529889</v>
      </c>
      <c r="P254" s="22">
        <v>216755</v>
      </c>
      <c r="Q254" s="22">
        <v>101098</v>
      </c>
      <c r="R254" s="22">
        <v>0</v>
      </c>
      <c r="S254" s="22">
        <v>417475</v>
      </c>
      <c r="T254" s="22">
        <v>6979578</v>
      </c>
      <c r="U254" s="22">
        <v>675052</v>
      </c>
      <c r="V254" s="22">
        <v>0</v>
      </c>
      <c r="W254" s="22">
        <v>1052404</v>
      </c>
      <c r="X254" s="22">
        <v>0</v>
      </c>
      <c r="Y254" s="22">
        <v>443630</v>
      </c>
      <c r="Z254" s="22">
        <v>0</v>
      </c>
      <c r="AA254" s="22">
        <v>0</v>
      </c>
      <c r="AB254" s="22">
        <v>0</v>
      </c>
      <c r="AC254" s="22">
        <v>2171086</v>
      </c>
      <c r="AD254" s="22">
        <v>345422</v>
      </c>
      <c r="AE254" s="22">
        <v>192543</v>
      </c>
      <c r="AF254" s="22">
        <v>0</v>
      </c>
      <c r="AG254" s="22">
        <v>0</v>
      </c>
      <c r="AH254" s="22">
        <v>333605</v>
      </c>
      <c r="AI254" s="22">
        <v>3042656</v>
      </c>
      <c r="AJ254" s="22">
        <v>3936922</v>
      </c>
      <c r="AK254" s="22">
        <v>246641</v>
      </c>
      <c r="AL254" s="22">
        <v>3690281</v>
      </c>
    </row>
    <row r="255" spans="1:3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6016813</v>
      </c>
      <c r="F255" s="22">
        <v>0</v>
      </c>
      <c r="G255" s="22">
        <v>13368717</v>
      </c>
      <c r="H255" s="22">
        <v>760633</v>
      </c>
      <c r="I255" s="22">
        <v>0</v>
      </c>
      <c r="J255" s="22">
        <v>0</v>
      </c>
      <c r="K255" s="22">
        <v>0</v>
      </c>
      <c r="L255" s="22">
        <v>0</v>
      </c>
      <c r="M255" s="22">
        <v>20146163</v>
      </c>
      <c r="N255" s="22">
        <v>-27598</v>
      </c>
      <c r="O255" s="22">
        <v>1532902</v>
      </c>
      <c r="P255" s="22">
        <v>1129894</v>
      </c>
      <c r="Q255" s="22">
        <v>773500</v>
      </c>
      <c r="R255" s="22">
        <v>2292585</v>
      </c>
      <c r="S255" s="22">
        <v>351204</v>
      </c>
      <c r="T255" s="22">
        <v>26198650</v>
      </c>
      <c r="U255" s="22">
        <v>2604812</v>
      </c>
      <c r="V255" s="22">
        <v>245233</v>
      </c>
      <c r="W255" s="22">
        <v>2862986</v>
      </c>
      <c r="X255" s="22">
        <v>535550</v>
      </c>
      <c r="Y255" s="22">
        <v>0</v>
      </c>
      <c r="Z255" s="22">
        <v>0</v>
      </c>
      <c r="AA255" s="22">
        <v>0</v>
      </c>
      <c r="AB255" s="22">
        <v>0</v>
      </c>
      <c r="AC255" s="22">
        <v>6248581</v>
      </c>
      <c r="AD255" s="22">
        <v>550876</v>
      </c>
      <c r="AE255" s="22">
        <v>756829</v>
      </c>
      <c r="AF255" s="22">
        <v>0</v>
      </c>
      <c r="AG255" s="22">
        <v>2076317</v>
      </c>
      <c r="AH255" s="22">
        <v>251567</v>
      </c>
      <c r="AI255" s="22">
        <v>9884170</v>
      </c>
      <c r="AJ255" s="22">
        <v>16314480</v>
      </c>
      <c r="AK255" s="22">
        <v>1289365</v>
      </c>
      <c r="AL255" s="22">
        <v>15025115</v>
      </c>
    </row>
    <row r="256" spans="1:3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1413904</v>
      </c>
      <c r="F256" s="22">
        <v>0</v>
      </c>
      <c r="G256" s="22">
        <v>4494655</v>
      </c>
      <c r="H256" s="22">
        <v>6144041</v>
      </c>
      <c r="I256" s="22">
        <v>0</v>
      </c>
      <c r="J256" s="22">
        <v>0</v>
      </c>
      <c r="K256" s="22">
        <v>0</v>
      </c>
      <c r="L256" s="22">
        <v>0</v>
      </c>
      <c r="M256" s="22">
        <v>12052600</v>
      </c>
      <c r="N256" s="22">
        <v>0</v>
      </c>
      <c r="O256" s="22">
        <v>270878</v>
      </c>
      <c r="P256" s="22">
        <v>354693</v>
      </c>
      <c r="Q256" s="22">
        <v>64072</v>
      </c>
      <c r="R256" s="22">
        <v>7223</v>
      </c>
      <c r="S256" s="22">
        <v>224961</v>
      </c>
      <c r="T256" s="22">
        <v>12974427</v>
      </c>
      <c r="U256" s="22">
        <v>910708</v>
      </c>
      <c r="V256" s="22">
        <v>0</v>
      </c>
      <c r="W256" s="22">
        <v>934111</v>
      </c>
      <c r="X256" s="22">
        <v>5553306</v>
      </c>
      <c r="Y256" s="22">
        <v>0</v>
      </c>
      <c r="Z256" s="22">
        <v>0</v>
      </c>
      <c r="AA256" s="22">
        <v>0</v>
      </c>
      <c r="AB256" s="22">
        <v>0</v>
      </c>
      <c r="AC256" s="22">
        <v>7398125</v>
      </c>
      <c r="AD256" s="22">
        <v>86714</v>
      </c>
      <c r="AE256" s="22">
        <v>198032</v>
      </c>
      <c r="AF256" s="22">
        <v>0</v>
      </c>
      <c r="AG256" s="22">
        <v>1589</v>
      </c>
      <c r="AH256" s="22">
        <v>38847</v>
      </c>
      <c r="AI256" s="22">
        <v>7723307</v>
      </c>
      <c r="AJ256" s="22">
        <v>5251120</v>
      </c>
      <c r="AK256" s="22">
        <v>0</v>
      </c>
      <c r="AL256" s="22">
        <v>5251120</v>
      </c>
    </row>
    <row r="257" spans="1:3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2101525</v>
      </c>
      <c r="F257" s="22">
        <v>0</v>
      </c>
      <c r="G257" s="22">
        <v>27599569</v>
      </c>
      <c r="H257" s="22">
        <v>881973</v>
      </c>
      <c r="I257" s="22">
        <v>230610</v>
      </c>
      <c r="J257" s="22">
        <v>0</v>
      </c>
      <c r="K257" s="22">
        <v>0</v>
      </c>
      <c r="L257" s="22">
        <v>0</v>
      </c>
      <c r="M257" s="22">
        <v>30813677</v>
      </c>
      <c r="N257" s="22">
        <v>0</v>
      </c>
      <c r="O257" s="22">
        <v>689275</v>
      </c>
      <c r="P257" s="22">
        <v>818063</v>
      </c>
      <c r="Q257" s="22">
        <v>80696</v>
      </c>
      <c r="R257" s="22">
        <v>0</v>
      </c>
      <c r="S257" s="22">
        <v>1464220</v>
      </c>
      <c r="T257" s="22">
        <v>33865931</v>
      </c>
      <c r="U257" s="22">
        <v>1295966</v>
      </c>
      <c r="V257" s="22">
        <v>0</v>
      </c>
      <c r="W257" s="22">
        <v>3569053</v>
      </c>
      <c r="X257" s="22">
        <v>359351</v>
      </c>
      <c r="Y257" s="22">
        <v>230610</v>
      </c>
      <c r="Z257" s="22">
        <v>0</v>
      </c>
      <c r="AA257" s="22">
        <v>0</v>
      </c>
      <c r="AB257" s="22">
        <v>0</v>
      </c>
      <c r="AC257" s="22">
        <v>5454980</v>
      </c>
      <c r="AD257" s="22">
        <v>282287</v>
      </c>
      <c r="AE257" s="22">
        <v>604132</v>
      </c>
      <c r="AF257" s="22">
        <v>0</v>
      </c>
      <c r="AG257" s="22">
        <v>0</v>
      </c>
      <c r="AH257" s="22">
        <v>673715</v>
      </c>
      <c r="AI257" s="22">
        <v>7015114</v>
      </c>
      <c r="AJ257" s="22">
        <v>26850817</v>
      </c>
      <c r="AK257" s="22">
        <v>438466</v>
      </c>
      <c r="AL257" s="22">
        <v>26412351</v>
      </c>
    </row>
    <row r="258" spans="1:3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1470259</v>
      </c>
      <c r="F258" s="22">
        <v>0</v>
      </c>
      <c r="G258" s="22">
        <v>995161</v>
      </c>
      <c r="H258" s="22">
        <v>1076817</v>
      </c>
      <c r="I258" s="22">
        <v>0</v>
      </c>
      <c r="J258" s="22">
        <v>0</v>
      </c>
      <c r="K258" s="22">
        <v>0</v>
      </c>
      <c r="L258" s="22">
        <v>0</v>
      </c>
      <c r="M258" s="22">
        <v>3542237</v>
      </c>
      <c r="N258" s="22">
        <v>0</v>
      </c>
      <c r="O258" s="22">
        <v>1581700</v>
      </c>
      <c r="P258" s="22">
        <v>157188</v>
      </c>
      <c r="Q258" s="22">
        <v>66505</v>
      </c>
      <c r="R258" s="22">
        <v>71956</v>
      </c>
      <c r="S258" s="22">
        <v>52846</v>
      </c>
      <c r="T258" s="22">
        <v>5472432</v>
      </c>
      <c r="U258" s="22">
        <v>939347</v>
      </c>
      <c r="V258" s="22">
        <v>0</v>
      </c>
      <c r="W258" s="22">
        <v>480560</v>
      </c>
      <c r="X258" s="22">
        <v>803311</v>
      </c>
      <c r="Y258" s="22">
        <v>0</v>
      </c>
      <c r="Z258" s="22">
        <v>0</v>
      </c>
      <c r="AA258" s="22">
        <v>0</v>
      </c>
      <c r="AB258" s="22">
        <v>0</v>
      </c>
      <c r="AC258" s="22">
        <v>2223218</v>
      </c>
      <c r="AD258" s="22">
        <v>580495</v>
      </c>
      <c r="AE258" s="22">
        <v>141935</v>
      </c>
      <c r="AF258" s="22">
        <v>0</v>
      </c>
      <c r="AG258" s="22">
        <v>36096</v>
      </c>
      <c r="AH258" s="22">
        <v>33826</v>
      </c>
      <c r="AI258" s="22">
        <v>3015570</v>
      </c>
      <c r="AJ258" s="22">
        <v>2456862</v>
      </c>
      <c r="AK258" s="22">
        <v>0</v>
      </c>
      <c r="AL258" s="22">
        <v>2456862</v>
      </c>
    </row>
    <row r="259" spans="1:3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2811280</v>
      </c>
      <c r="F259" s="22">
        <v>0</v>
      </c>
      <c r="G259" s="22">
        <v>2564408</v>
      </c>
      <c r="H259" s="22">
        <v>1518733</v>
      </c>
      <c r="I259" s="22">
        <v>1086187</v>
      </c>
      <c r="J259" s="22">
        <v>0</v>
      </c>
      <c r="K259" s="22">
        <v>0</v>
      </c>
      <c r="L259" s="22">
        <v>0</v>
      </c>
      <c r="M259" s="22">
        <v>7980608</v>
      </c>
      <c r="N259" s="22">
        <v>0</v>
      </c>
      <c r="O259" s="22">
        <v>206101</v>
      </c>
      <c r="P259" s="22">
        <v>347780</v>
      </c>
      <c r="Q259" s="22">
        <v>191045</v>
      </c>
      <c r="R259" s="22">
        <v>524211</v>
      </c>
      <c r="S259" s="22">
        <v>299999</v>
      </c>
      <c r="T259" s="22">
        <v>9549744</v>
      </c>
      <c r="U259" s="22">
        <v>1277693</v>
      </c>
      <c r="V259" s="22">
        <v>0</v>
      </c>
      <c r="W259" s="22">
        <v>933311</v>
      </c>
      <c r="X259" s="22">
        <v>436059</v>
      </c>
      <c r="Y259" s="22">
        <v>101381</v>
      </c>
      <c r="Z259" s="22">
        <v>0</v>
      </c>
      <c r="AA259" s="22">
        <v>0</v>
      </c>
      <c r="AB259" s="22">
        <v>0</v>
      </c>
      <c r="AC259" s="22">
        <v>2748444</v>
      </c>
      <c r="AD259" s="22">
        <v>83828</v>
      </c>
      <c r="AE259" s="22">
        <v>207461</v>
      </c>
      <c r="AF259" s="22">
        <v>0</v>
      </c>
      <c r="AG259" s="22">
        <v>157156</v>
      </c>
      <c r="AH259" s="22">
        <v>243523</v>
      </c>
      <c r="AI259" s="22">
        <v>3440412</v>
      </c>
      <c r="AJ259" s="22">
        <v>6109332</v>
      </c>
      <c r="AK259" s="22">
        <v>32953</v>
      </c>
      <c r="AL259" s="22">
        <v>6076379</v>
      </c>
    </row>
    <row r="260" spans="1:3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5793213</v>
      </c>
      <c r="F260" s="22">
        <v>0</v>
      </c>
      <c r="G260" s="22">
        <v>5242640</v>
      </c>
      <c r="H260" s="22">
        <v>2916666</v>
      </c>
      <c r="I260" s="22">
        <v>0</v>
      </c>
      <c r="J260" s="22">
        <v>0</v>
      </c>
      <c r="K260" s="22">
        <v>0</v>
      </c>
      <c r="L260" s="22">
        <v>0</v>
      </c>
      <c r="M260" s="22">
        <v>13952519</v>
      </c>
      <c r="N260" s="22">
        <v>0</v>
      </c>
      <c r="O260" s="22">
        <v>6649397</v>
      </c>
      <c r="P260" s="22">
        <v>650429</v>
      </c>
      <c r="Q260" s="22">
        <v>294203</v>
      </c>
      <c r="R260" s="22">
        <v>1826828</v>
      </c>
      <c r="S260" s="22">
        <v>300822</v>
      </c>
      <c r="T260" s="22">
        <v>23674198</v>
      </c>
      <c r="U260" s="22">
        <v>2564574</v>
      </c>
      <c r="V260" s="22">
        <v>0</v>
      </c>
      <c r="W260" s="22">
        <v>1509520</v>
      </c>
      <c r="X260" s="22">
        <v>1138555</v>
      </c>
      <c r="Y260" s="22">
        <v>0</v>
      </c>
      <c r="Z260" s="22">
        <v>0</v>
      </c>
      <c r="AA260" s="22">
        <v>0</v>
      </c>
      <c r="AB260" s="22">
        <v>0</v>
      </c>
      <c r="AC260" s="22">
        <v>5212649</v>
      </c>
      <c r="AD260" s="22">
        <v>4595024</v>
      </c>
      <c r="AE260" s="22">
        <v>357314</v>
      </c>
      <c r="AF260" s="22">
        <v>0</v>
      </c>
      <c r="AG260" s="22">
        <v>1535587</v>
      </c>
      <c r="AH260" s="22">
        <v>253869</v>
      </c>
      <c r="AI260" s="22">
        <v>11954443</v>
      </c>
      <c r="AJ260" s="22">
        <v>11719755</v>
      </c>
      <c r="AK260" s="22">
        <v>1101347</v>
      </c>
      <c r="AL260" s="22">
        <v>10618408</v>
      </c>
    </row>
    <row r="261" spans="1:3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6818104</v>
      </c>
      <c r="F261" s="22">
        <v>0</v>
      </c>
      <c r="G261" s="22">
        <v>0</v>
      </c>
      <c r="H261" s="22">
        <v>2575315</v>
      </c>
      <c r="I261" s="22">
        <v>0</v>
      </c>
      <c r="J261" s="22">
        <v>0</v>
      </c>
      <c r="K261" s="22">
        <v>312153</v>
      </c>
      <c r="L261" s="22">
        <v>0</v>
      </c>
      <c r="M261" s="22">
        <v>9705572</v>
      </c>
      <c r="N261" s="22">
        <v>0</v>
      </c>
      <c r="O261" s="22">
        <v>1877632</v>
      </c>
      <c r="P261" s="22">
        <v>705430</v>
      </c>
      <c r="Q261" s="22">
        <v>510605</v>
      </c>
      <c r="R261" s="22">
        <v>466943</v>
      </c>
      <c r="S261" s="22">
        <v>62575</v>
      </c>
      <c r="T261" s="22">
        <v>13328757</v>
      </c>
      <c r="U261" s="22">
        <v>0</v>
      </c>
      <c r="V261" s="22">
        <v>4009441</v>
      </c>
      <c r="W261" s="22">
        <v>0</v>
      </c>
      <c r="X261" s="22">
        <v>1148432</v>
      </c>
      <c r="Y261" s="22">
        <v>0</v>
      </c>
      <c r="Z261" s="22">
        <v>0</v>
      </c>
      <c r="AA261" s="22">
        <v>31215</v>
      </c>
      <c r="AB261" s="22">
        <v>0</v>
      </c>
      <c r="AC261" s="22">
        <v>5189088</v>
      </c>
      <c r="AD261" s="22">
        <v>930533</v>
      </c>
      <c r="AE261" s="22">
        <v>337566</v>
      </c>
      <c r="AF261" s="22">
        <v>0</v>
      </c>
      <c r="AG261" s="22">
        <v>324692</v>
      </c>
      <c r="AH261" s="22">
        <v>39913</v>
      </c>
      <c r="AI261" s="22">
        <v>6821792</v>
      </c>
      <c r="AJ261" s="22">
        <v>6506965</v>
      </c>
      <c r="AK261" s="22">
        <v>0</v>
      </c>
      <c r="AL261" s="22">
        <v>6506965</v>
      </c>
    </row>
    <row r="262" spans="1:3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2890315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2890315</v>
      </c>
      <c r="N262" s="22">
        <v>39046</v>
      </c>
      <c r="O262" s="22">
        <v>791707</v>
      </c>
      <c r="P262" s="22">
        <v>297914</v>
      </c>
      <c r="Q262" s="22">
        <v>1329022</v>
      </c>
      <c r="R262" s="22">
        <v>700310</v>
      </c>
      <c r="S262" s="22">
        <v>80926</v>
      </c>
      <c r="T262" s="22">
        <v>6129240</v>
      </c>
      <c r="U262" s="22">
        <v>1648436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1648436</v>
      </c>
      <c r="AD262" s="22">
        <v>263949</v>
      </c>
      <c r="AE262" s="22">
        <v>209967</v>
      </c>
      <c r="AF262" s="22">
        <v>0</v>
      </c>
      <c r="AG262" s="22">
        <v>220195</v>
      </c>
      <c r="AH262" s="22">
        <v>60026</v>
      </c>
      <c r="AI262" s="22">
        <v>2402573</v>
      </c>
      <c r="AJ262" s="22">
        <v>3726667</v>
      </c>
      <c r="AK262" s="22">
        <v>0</v>
      </c>
      <c r="AL262" s="22">
        <v>3726667</v>
      </c>
    </row>
    <row r="263" spans="1:3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3340010</v>
      </c>
      <c r="F263" s="22">
        <v>0</v>
      </c>
      <c r="G263" s="22">
        <v>1781712</v>
      </c>
      <c r="H263" s="22">
        <v>5393046</v>
      </c>
      <c r="I263" s="22">
        <v>0</v>
      </c>
      <c r="J263" s="22">
        <v>210853</v>
      </c>
      <c r="K263" s="22">
        <v>0</v>
      </c>
      <c r="L263" s="22">
        <v>0</v>
      </c>
      <c r="M263" s="22">
        <v>10725621</v>
      </c>
      <c r="N263" s="22">
        <v>0</v>
      </c>
      <c r="O263" s="22">
        <v>2329900</v>
      </c>
      <c r="P263" s="22">
        <v>446566</v>
      </c>
      <c r="Q263" s="22">
        <v>733602</v>
      </c>
      <c r="R263" s="22">
        <v>364842</v>
      </c>
      <c r="S263" s="22">
        <v>858085</v>
      </c>
      <c r="T263" s="22">
        <v>15458616</v>
      </c>
      <c r="U263" s="22">
        <v>1582843</v>
      </c>
      <c r="V263" s="22">
        <v>0</v>
      </c>
      <c r="W263" s="22">
        <v>526122</v>
      </c>
      <c r="X263" s="22">
        <v>706479</v>
      </c>
      <c r="Y263" s="22">
        <v>0</v>
      </c>
      <c r="Z263" s="22">
        <v>0</v>
      </c>
      <c r="AA263" s="22">
        <v>0</v>
      </c>
      <c r="AB263" s="22">
        <v>0</v>
      </c>
      <c r="AC263" s="22">
        <v>2815444</v>
      </c>
      <c r="AD263" s="22">
        <v>1468433</v>
      </c>
      <c r="AE263" s="22">
        <v>250882</v>
      </c>
      <c r="AF263" s="22">
        <v>0</v>
      </c>
      <c r="AG263" s="22">
        <v>99441</v>
      </c>
      <c r="AH263" s="22">
        <v>431203</v>
      </c>
      <c r="AI263" s="22">
        <v>5065403</v>
      </c>
      <c r="AJ263" s="22">
        <v>10393213</v>
      </c>
      <c r="AK263" s="22">
        <v>507416</v>
      </c>
      <c r="AL263" s="22">
        <v>9885797</v>
      </c>
    </row>
    <row r="264" spans="1:3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9369572</v>
      </c>
      <c r="F264" s="22">
        <v>0</v>
      </c>
      <c r="G264" s="22">
        <v>1167803</v>
      </c>
      <c r="H264" s="22">
        <v>1514241</v>
      </c>
      <c r="I264" s="22">
        <v>328163</v>
      </c>
      <c r="J264" s="22">
        <v>0</v>
      </c>
      <c r="K264" s="22">
        <v>0</v>
      </c>
      <c r="L264" s="22">
        <v>0</v>
      </c>
      <c r="M264" s="22">
        <v>12379779</v>
      </c>
      <c r="N264" s="22">
        <v>0</v>
      </c>
      <c r="O264" s="22">
        <v>4911721</v>
      </c>
      <c r="P264" s="22">
        <v>2448313</v>
      </c>
      <c r="Q264" s="22">
        <v>24780</v>
      </c>
      <c r="R264" s="22">
        <v>90300</v>
      </c>
      <c r="S264" s="22">
        <v>193190</v>
      </c>
      <c r="T264" s="22">
        <v>20048083</v>
      </c>
      <c r="U264" s="22">
        <v>5511196</v>
      </c>
      <c r="V264" s="22">
        <v>0</v>
      </c>
      <c r="W264" s="22">
        <v>403355</v>
      </c>
      <c r="X264" s="22">
        <v>442383</v>
      </c>
      <c r="Y264" s="22">
        <v>53902</v>
      </c>
      <c r="Z264" s="22">
        <v>0</v>
      </c>
      <c r="AA264" s="22">
        <v>0</v>
      </c>
      <c r="AB264" s="22">
        <v>0</v>
      </c>
      <c r="AC264" s="22">
        <v>6410836</v>
      </c>
      <c r="AD264" s="22">
        <v>2360704</v>
      </c>
      <c r="AE264" s="22">
        <v>1124405</v>
      </c>
      <c r="AF264" s="22">
        <v>0</v>
      </c>
      <c r="AG264" s="22">
        <v>28971</v>
      </c>
      <c r="AH264" s="22">
        <v>100471</v>
      </c>
      <c r="AI264" s="22">
        <v>10025387</v>
      </c>
      <c r="AJ264" s="22">
        <v>10022696</v>
      </c>
      <c r="AK264" s="22">
        <v>764172</v>
      </c>
      <c r="AL264" s="22">
        <v>9258524</v>
      </c>
    </row>
    <row r="265" spans="1:3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2108030</v>
      </c>
      <c r="F265" s="22">
        <v>0</v>
      </c>
      <c r="G265" s="22">
        <v>624093</v>
      </c>
      <c r="H265" s="22">
        <v>755150</v>
      </c>
      <c r="I265" s="22">
        <v>0</v>
      </c>
      <c r="J265" s="22">
        <v>0</v>
      </c>
      <c r="K265" s="22">
        <v>0</v>
      </c>
      <c r="L265" s="22">
        <v>0</v>
      </c>
      <c r="M265" s="22">
        <v>3487273</v>
      </c>
      <c r="N265" s="22">
        <v>0</v>
      </c>
      <c r="O265" s="22">
        <v>1040203</v>
      </c>
      <c r="P265" s="22">
        <v>737834</v>
      </c>
      <c r="Q265" s="22">
        <v>18217</v>
      </c>
      <c r="R265" s="22">
        <v>95659</v>
      </c>
      <c r="S265" s="22">
        <v>515742</v>
      </c>
      <c r="T265" s="22">
        <v>5894928</v>
      </c>
      <c r="U265" s="22">
        <v>1865352</v>
      </c>
      <c r="V265" s="22">
        <v>0</v>
      </c>
      <c r="W265" s="22">
        <v>441428</v>
      </c>
      <c r="X265" s="22">
        <v>100760</v>
      </c>
      <c r="Y265" s="22">
        <v>0</v>
      </c>
      <c r="Z265" s="22">
        <v>0</v>
      </c>
      <c r="AA265" s="22">
        <v>0</v>
      </c>
      <c r="AB265" s="22">
        <v>0</v>
      </c>
      <c r="AC265" s="22">
        <v>2407540</v>
      </c>
      <c r="AD265" s="22">
        <v>233313</v>
      </c>
      <c r="AE265" s="22">
        <v>431158</v>
      </c>
      <c r="AF265" s="22">
        <v>0</v>
      </c>
      <c r="AG265" s="22">
        <v>89346</v>
      </c>
      <c r="AH265" s="22">
        <v>183952</v>
      </c>
      <c r="AI265" s="22">
        <v>3345309</v>
      </c>
      <c r="AJ265" s="22">
        <v>2549619</v>
      </c>
      <c r="AK265" s="22">
        <v>0</v>
      </c>
      <c r="AL265" s="22">
        <v>2549619</v>
      </c>
    </row>
    <row r="266" spans="1:3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2384547</v>
      </c>
      <c r="F266" s="22">
        <v>0</v>
      </c>
      <c r="G266" s="22">
        <v>1666253</v>
      </c>
      <c r="H266" s="22">
        <v>886787</v>
      </c>
      <c r="I266" s="22">
        <v>0</v>
      </c>
      <c r="J266" s="22">
        <v>0</v>
      </c>
      <c r="K266" s="22">
        <v>0</v>
      </c>
      <c r="L266" s="22">
        <v>0</v>
      </c>
      <c r="M266" s="22">
        <v>4937587</v>
      </c>
      <c r="N266" s="22">
        <v>173760</v>
      </c>
      <c r="O266" s="22">
        <v>559952</v>
      </c>
      <c r="P266" s="22">
        <v>231279</v>
      </c>
      <c r="Q266" s="22">
        <v>126274</v>
      </c>
      <c r="R266" s="22">
        <v>54582</v>
      </c>
      <c r="S266" s="22">
        <v>41214</v>
      </c>
      <c r="T266" s="22">
        <v>6124648</v>
      </c>
      <c r="U266" s="22">
        <v>1235974</v>
      </c>
      <c r="V266" s="22">
        <v>0</v>
      </c>
      <c r="W266" s="22">
        <v>555558</v>
      </c>
      <c r="X266" s="22">
        <v>192764</v>
      </c>
      <c r="Y266" s="22">
        <v>0</v>
      </c>
      <c r="Z266" s="22">
        <v>0</v>
      </c>
      <c r="AA266" s="22">
        <v>0</v>
      </c>
      <c r="AB266" s="22">
        <v>0</v>
      </c>
      <c r="AC266" s="22">
        <v>1984296</v>
      </c>
      <c r="AD266" s="22">
        <v>361499</v>
      </c>
      <c r="AE266" s="22">
        <v>167201</v>
      </c>
      <c r="AF266" s="22">
        <v>0</v>
      </c>
      <c r="AG266" s="22">
        <v>54582</v>
      </c>
      <c r="AH266" s="22">
        <v>31233</v>
      </c>
      <c r="AI266" s="22">
        <v>2598811</v>
      </c>
      <c r="AJ266" s="22">
        <v>3525837</v>
      </c>
      <c r="AK266" s="22">
        <v>47556</v>
      </c>
      <c r="AL266" s="22">
        <v>3478281</v>
      </c>
    </row>
    <row r="267" spans="1:3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7275892</v>
      </c>
      <c r="F267" s="22">
        <v>0</v>
      </c>
      <c r="G267" s="22">
        <v>3587479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10863371</v>
      </c>
      <c r="N267" s="22">
        <v>0</v>
      </c>
      <c r="O267" s="22">
        <v>4003717</v>
      </c>
      <c r="P267" s="22">
        <v>610836</v>
      </c>
      <c r="Q267" s="22">
        <v>106260</v>
      </c>
      <c r="R267" s="22">
        <v>1604329</v>
      </c>
      <c r="S267" s="22">
        <v>89383</v>
      </c>
      <c r="T267" s="22">
        <v>17277896</v>
      </c>
      <c r="U267" s="22">
        <v>4039803</v>
      </c>
      <c r="V267" s="22">
        <v>0</v>
      </c>
      <c r="W267" s="22">
        <v>1917852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5957655</v>
      </c>
      <c r="AD267" s="22">
        <v>819000</v>
      </c>
      <c r="AE267" s="22">
        <v>522752</v>
      </c>
      <c r="AF267" s="22">
        <v>0</v>
      </c>
      <c r="AG267" s="22">
        <v>695366</v>
      </c>
      <c r="AH267" s="22">
        <v>81238</v>
      </c>
      <c r="AI267" s="22">
        <v>8076011</v>
      </c>
      <c r="AJ267" s="22">
        <v>9201885</v>
      </c>
      <c r="AK267" s="22">
        <v>0</v>
      </c>
      <c r="AL267" s="22">
        <v>9201885</v>
      </c>
    </row>
    <row r="268" spans="1:3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3643776</v>
      </c>
      <c r="F268" s="22">
        <v>0</v>
      </c>
      <c r="G268" s="22">
        <v>3857200</v>
      </c>
      <c r="H268" s="22">
        <v>2522608</v>
      </c>
      <c r="I268" s="22">
        <v>0</v>
      </c>
      <c r="J268" s="22">
        <v>0</v>
      </c>
      <c r="K268" s="22">
        <v>0</v>
      </c>
      <c r="L268" s="22">
        <v>0</v>
      </c>
      <c r="M268" s="22">
        <v>10023584</v>
      </c>
      <c r="N268" s="22">
        <v>0</v>
      </c>
      <c r="O268" s="22">
        <v>2902566</v>
      </c>
      <c r="P268" s="22">
        <v>793299</v>
      </c>
      <c r="Q268" s="22">
        <v>25857</v>
      </c>
      <c r="R268" s="22">
        <v>344601</v>
      </c>
      <c r="S268" s="22">
        <v>369250</v>
      </c>
      <c r="T268" s="22">
        <v>14459157</v>
      </c>
      <c r="U268" s="22">
        <v>2860481</v>
      </c>
      <c r="V268" s="22">
        <v>0</v>
      </c>
      <c r="W268" s="22">
        <v>1711415</v>
      </c>
      <c r="X268" s="22">
        <v>2055229</v>
      </c>
      <c r="Y268" s="22">
        <v>0</v>
      </c>
      <c r="Z268" s="22">
        <v>0</v>
      </c>
      <c r="AA268" s="22">
        <v>0</v>
      </c>
      <c r="AB268" s="22">
        <v>0</v>
      </c>
      <c r="AC268" s="22">
        <v>6627125</v>
      </c>
      <c r="AD268" s="22">
        <v>1862370</v>
      </c>
      <c r="AE268" s="22">
        <v>481203</v>
      </c>
      <c r="AF268" s="22">
        <v>0</v>
      </c>
      <c r="AG268" s="22">
        <v>327318</v>
      </c>
      <c r="AH268" s="22">
        <v>281301</v>
      </c>
      <c r="AI268" s="22">
        <v>9579317</v>
      </c>
      <c r="AJ268" s="22">
        <v>4879840</v>
      </c>
      <c r="AK268" s="22">
        <v>592130</v>
      </c>
      <c r="AL268" s="22">
        <v>4287710</v>
      </c>
    </row>
    <row r="269" spans="1:3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1786622</v>
      </c>
      <c r="F269" s="22">
        <v>0</v>
      </c>
      <c r="G269" s="22">
        <v>1059455</v>
      </c>
      <c r="H269" s="22">
        <v>340886</v>
      </c>
      <c r="I269" s="22">
        <v>0</v>
      </c>
      <c r="J269" s="22">
        <v>0</v>
      </c>
      <c r="K269" s="22">
        <v>0</v>
      </c>
      <c r="L269" s="22">
        <v>0</v>
      </c>
      <c r="M269" s="22">
        <v>3186963</v>
      </c>
      <c r="N269" s="22">
        <v>27761</v>
      </c>
      <c r="O269" s="22">
        <v>260733</v>
      </c>
      <c r="P269" s="22">
        <v>245316</v>
      </c>
      <c r="Q269" s="22">
        <v>77389</v>
      </c>
      <c r="R269" s="22">
        <v>0</v>
      </c>
      <c r="S269" s="22">
        <v>47714</v>
      </c>
      <c r="T269" s="22">
        <v>3845876</v>
      </c>
      <c r="U269" s="22">
        <v>786627</v>
      </c>
      <c r="V269" s="22">
        <v>0</v>
      </c>
      <c r="W269" s="22">
        <v>778718</v>
      </c>
      <c r="X269" s="22">
        <v>305889</v>
      </c>
      <c r="Y269" s="22">
        <v>0</v>
      </c>
      <c r="Z269" s="22">
        <v>0</v>
      </c>
      <c r="AA269" s="22">
        <v>0</v>
      </c>
      <c r="AB269" s="22">
        <v>0</v>
      </c>
      <c r="AC269" s="22">
        <v>1871234</v>
      </c>
      <c r="AD269" s="22">
        <v>191615</v>
      </c>
      <c r="AE269" s="22">
        <v>184472</v>
      </c>
      <c r="AF269" s="22">
        <v>0</v>
      </c>
      <c r="AG269" s="22">
        <v>0</v>
      </c>
      <c r="AH269" s="22">
        <v>45327</v>
      </c>
      <c r="AI269" s="22">
        <v>2292648</v>
      </c>
      <c r="AJ269" s="22">
        <v>1553228</v>
      </c>
      <c r="AK269" s="22">
        <v>0</v>
      </c>
      <c r="AL269" s="22">
        <v>1553228</v>
      </c>
    </row>
    <row r="270" spans="1:3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2058604</v>
      </c>
      <c r="F270" s="22">
        <v>0</v>
      </c>
      <c r="G270" s="22">
        <v>412978</v>
      </c>
      <c r="H270" s="22">
        <v>1064904</v>
      </c>
      <c r="I270" s="22">
        <v>0</v>
      </c>
      <c r="J270" s="22">
        <v>0</v>
      </c>
      <c r="K270" s="22">
        <v>0</v>
      </c>
      <c r="L270" s="22">
        <v>0</v>
      </c>
      <c r="M270" s="22">
        <v>3536486</v>
      </c>
      <c r="N270" s="22">
        <v>0</v>
      </c>
      <c r="O270" s="22">
        <v>3110413</v>
      </c>
      <c r="P270" s="22">
        <v>327799</v>
      </c>
      <c r="Q270" s="22">
        <v>105038</v>
      </c>
      <c r="R270" s="22">
        <v>3443</v>
      </c>
      <c r="S270" s="22">
        <v>51010</v>
      </c>
      <c r="T270" s="22">
        <v>7134189</v>
      </c>
      <c r="U270" s="22">
        <v>1346872</v>
      </c>
      <c r="V270" s="22">
        <v>0</v>
      </c>
      <c r="W270" s="22">
        <v>205418</v>
      </c>
      <c r="X270" s="22">
        <v>280973</v>
      </c>
      <c r="Y270" s="22">
        <v>0</v>
      </c>
      <c r="Z270" s="22">
        <v>0</v>
      </c>
      <c r="AA270" s="22">
        <v>0</v>
      </c>
      <c r="AB270" s="22">
        <v>0</v>
      </c>
      <c r="AC270" s="22">
        <v>1833263</v>
      </c>
      <c r="AD270" s="22">
        <v>2018829</v>
      </c>
      <c r="AE270" s="22">
        <v>208906</v>
      </c>
      <c r="AF270" s="22">
        <v>0</v>
      </c>
      <c r="AG270" s="22">
        <v>3443</v>
      </c>
      <c r="AH270" s="22">
        <v>22908</v>
      </c>
      <c r="AI270" s="22">
        <v>4087349</v>
      </c>
      <c r="AJ270" s="22">
        <v>3046840</v>
      </c>
      <c r="AK270" s="22">
        <v>0</v>
      </c>
      <c r="AL270" s="22">
        <v>3046840</v>
      </c>
    </row>
    <row r="271" spans="1:3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2143967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2143967</v>
      </c>
      <c r="N271" s="22">
        <v>0</v>
      </c>
      <c r="O271" s="22">
        <v>140249</v>
      </c>
      <c r="P271" s="22">
        <v>62692</v>
      </c>
      <c r="Q271" s="22">
        <v>1713410</v>
      </c>
      <c r="R271" s="22">
        <v>0</v>
      </c>
      <c r="S271" s="22">
        <v>0</v>
      </c>
      <c r="T271" s="22">
        <v>4060318</v>
      </c>
      <c r="U271" s="22">
        <v>667876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667876</v>
      </c>
      <c r="AD271" s="22">
        <v>25185</v>
      </c>
      <c r="AE271" s="22">
        <v>42287</v>
      </c>
      <c r="AF271" s="22">
        <v>0</v>
      </c>
      <c r="AG271" s="22">
        <v>0</v>
      </c>
      <c r="AH271" s="22">
        <v>0</v>
      </c>
      <c r="AI271" s="22">
        <v>735348</v>
      </c>
      <c r="AJ271" s="22">
        <v>3324970</v>
      </c>
      <c r="AK271" s="22">
        <v>0</v>
      </c>
      <c r="AL271" s="22">
        <v>3324970</v>
      </c>
    </row>
    <row r="272" spans="1:3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788551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788551</v>
      </c>
      <c r="N272" s="22">
        <v>0</v>
      </c>
      <c r="O272" s="22">
        <v>6850</v>
      </c>
      <c r="P272" s="22">
        <v>12158</v>
      </c>
      <c r="Q272" s="22">
        <v>169942</v>
      </c>
      <c r="R272" s="22">
        <v>202292</v>
      </c>
      <c r="S272" s="22">
        <v>0</v>
      </c>
      <c r="T272" s="22">
        <v>1179793</v>
      </c>
      <c r="U272" s="22">
        <v>453479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453479</v>
      </c>
      <c r="AD272" s="22">
        <v>2055</v>
      </c>
      <c r="AE272" s="22">
        <v>8403</v>
      </c>
      <c r="AF272" s="22">
        <v>0</v>
      </c>
      <c r="AG272" s="22">
        <v>69968</v>
      </c>
      <c r="AH272" s="22">
        <v>0</v>
      </c>
      <c r="AI272" s="22">
        <v>533905</v>
      </c>
      <c r="AJ272" s="22">
        <v>645888</v>
      </c>
      <c r="AK272" s="22">
        <v>0</v>
      </c>
      <c r="AL272" s="22">
        <v>645888</v>
      </c>
    </row>
    <row r="273" spans="1:3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1262233</v>
      </c>
      <c r="F273" s="22">
        <v>0</v>
      </c>
      <c r="G273" s="22">
        <v>6000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1268233</v>
      </c>
      <c r="N273" s="22">
        <v>0</v>
      </c>
      <c r="O273" s="22">
        <v>209102</v>
      </c>
      <c r="P273" s="22">
        <v>5641</v>
      </c>
      <c r="Q273" s="22">
        <v>330721</v>
      </c>
      <c r="R273" s="22">
        <v>145167</v>
      </c>
      <c r="S273" s="22">
        <v>0</v>
      </c>
      <c r="T273" s="22">
        <v>1958864</v>
      </c>
      <c r="U273" s="22">
        <v>935461</v>
      </c>
      <c r="V273" s="22">
        <v>0</v>
      </c>
      <c r="W273" s="22">
        <v>6000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941461</v>
      </c>
      <c r="AD273" s="22">
        <v>34484</v>
      </c>
      <c r="AE273" s="22">
        <v>847</v>
      </c>
      <c r="AF273" s="22">
        <v>0</v>
      </c>
      <c r="AG273" s="22">
        <v>63876</v>
      </c>
      <c r="AH273" s="22">
        <v>0</v>
      </c>
      <c r="AI273" s="22">
        <v>1040668</v>
      </c>
      <c r="AJ273" s="22">
        <v>918196</v>
      </c>
      <c r="AK273" s="22">
        <v>0</v>
      </c>
      <c r="AL273" s="22">
        <v>918196</v>
      </c>
    </row>
    <row r="274" spans="1:3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413036</v>
      </c>
      <c r="F274" s="22">
        <v>0</v>
      </c>
      <c r="G274" s="22">
        <v>0</v>
      </c>
      <c r="H274" s="22">
        <v>2528502</v>
      </c>
      <c r="I274" s="22">
        <v>0</v>
      </c>
      <c r="J274" s="22">
        <v>0</v>
      </c>
      <c r="K274" s="22">
        <v>0</v>
      </c>
      <c r="L274" s="22">
        <v>0</v>
      </c>
      <c r="M274" s="22">
        <v>2941538</v>
      </c>
      <c r="N274" s="22">
        <v>0</v>
      </c>
      <c r="O274" s="22">
        <v>219713</v>
      </c>
      <c r="P274" s="22">
        <v>99716</v>
      </c>
      <c r="Q274" s="22">
        <v>7100</v>
      </c>
      <c r="R274" s="22">
        <v>565480</v>
      </c>
      <c r="S274" s="22">
        <v>13642</v>
      </c>
      <c r="T274" s="22">
        <v>3847189</v>
      </c>
      <c r="U274" s="22">
        <v>409546</v>
      </c>
      <c r="V274" s="22">
        <v>0</v>
      </c>
      <c r="W274" s="22">
        <v>0</v>
      </c>
      <c r="X274" s="22">
        <v>253026</v>
      </c>
      <c r="Y274" s="22">
        <v>0</v>
      </c>
      <c r="Z274" s="22">
        <v>0</v>
      </c>
      <c r="AA274" s="22">
        <v>0</v>
      </c>
      <c r="AB274" s="22">
        <v>0</v>
      </c>
      <c r="AC274" s="22">
        <v>662572</v>
      </c>
      <c r="AD274" s="22">
        <v>17575</v>
      </c>
      <c r="AE274" s="22">
        <v>41649</v>
      </c>
      <c r="AF274" s="22">
        <v>0</v>
      </c>
      <c r="AG274" s="22">
        <v>75398</v>
      </c>
      <c r="AH274" s="22">
        <v>1364</v>
      </c>
      <c r="AI274" s="22">
        <v>798558</v>
      </c>
      <c r="AJ274" s="22">
        <v>3048631</v>
      </c>
      <c r="AK274" s="22">
        <v>219713</v>
      </c>
      <c r="AL274" s="22">
        <v>2828918</v>
      </c>
    </row>
    <row r="275" spans="1:3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1137109</v>
      </c>
      <c r="F275" s="22">
        <v>0</v>
      </c>
      <c r="G275" s="22">
        <v>0</v>
      </c>
      <c r="H275" s="22">
        <v>55574</v>
      </c>
      <c r="I275" s="22">
        <v>0</v>
      </c>
      <c r="J275" s="22">
        <v>0</v>
      </c>
      <c r="K275" s="22">
        <v>0</v>
      </c>
      <c r="L275" s="22">
        <v>0</v>
      </c>
      <c r="M275" s="22">
        <v>1192683</v>
      </c>
      <c r="N275" s="22">
        <v>0</v>
      </c>
      <c r="O275" s="22">
        <v>0</v>
      </c>
      <c r="P275" s="22">
        <v>4111</v>
      </c>
      <c r="Q275" s="22">
        <v>0</v>
      </c>
      <c r="R275" s="22">
        <v>105028</v>
      </c>
      <c r="S275" s="22">
        <v>0</v>
      </c>
      <c r="T275" s="22">
        <v>1301822</v>
      </c>
      <c r="U275" s="22">
        <v>484783</v>
      </c>
      <c r="V275" s="22">
        <v>0</v>
      </c>
      <c r="W275" s="22">
        <v>0</v>
      </c>
      <c r="X275" s="22">
        <v>50389</v>
      </c>
      <c r="Y275" s="22">
        <v>0</v>
      </c>
      <c r="Z275" s="22">
        <v>0</v>
      </c>
      <c r="AA275" s="22">
        <v>0</v>
      </c>
      <c r="AB275" s="22">
        <v>0</v>
      </c>
      <c r="AC275" s="22">
        <v>535172</v>
      </c>
      <c r="AD275" s="22">
        <v>0</v>
      </c>
      <c r="AE275" s="22">
        <v>3228</v>
      </c>
      <c r="AF275" s="22">
        <v>0</v>
      </c>
      <c r="AG275" s="22">
        <v>19007</v>
      </c>
      <c r="AH275" s="22">
        <v>0</v>
      </c>
      <c r="AI275" s="22">
        <v>557407</v>
      </c>
      <c r="AJ275" s="22">
        <v>744415</v>
      </c>
      <c r="AK275" s="22">
        <v>0</v>
      </c>
      <c r="AL275" s="22">
        <v>744415</v>
      </c>
    </row>
    <row r="276" spans="1:3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127256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127256</v>
      </c>
      <c r="N276" s="22">
        <v>0</v>
      </c>
      <c r="O276" s="22">
        <v>232435</v>
      </c>
      <c r="P276" s="22">
        <v>82390</v>
      </c>
      <c r="Q276" s="22">
        <v>0</v>
      </c>
      <c r="R276" s="22">
        <v>0</v>
      </c>
      <c r="S276" s="22">
        <v>4335</v>
      </c>
      <c r="T276" s="22">
        <v>446416</v>
      </c>
      <c r="U276" s="22">
        <v>87834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87834</v>
      </c>
      <c r="AD276" s="22">
        <v>77631</v>
      </c>
      <c r="AE276" s="22">
        <v>61460</v>
      </c>
      <c r="AF276" s="22">
        <v>0</v>
      </c>
      <c r="AG276" s="22">
        <v>0</v>
      </c>
      <c r="AH276" s="22">
        <v>4335</v>
      </c>
      <c r="AI276" s="22">
        <v>231260</v>
      </c>
      <c r="AJ276" s="22">
        <v>215156</v>
      </c>
      <c r="AK276" s="22">
        <v>0</v>
      </c>
      <c r="AL276" s="22">
        <v>215156</v>
      </c>
    </row>
    <row r="277" spans="1:3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205852</v>
      </c>
      <c r="F277" s="22">
        <v>0</v>
      </c>
      <c r="G277" s="22">
        <v>6222</v>
      </c>
      <c r="H277" s="22">
        <v>5300</v>
      </c>
      <c r="I277" s="22">
        <v>70218</v>
      </c>
      <c r="J277" s="22">
        <v>0</v>
      </c>
      <c r="K277" s="22">
        <v>0</v>
      </c>
      <c r="L277" s="22">
        <v>0</v>
      </c>
      <c r="M277" s="22">
        <v>287592</v>
      </c>
      <c r="N277" s="22">
        <v>0</v>
      </c>
      <c r="O277" s="22">
        <v>55688</v>
      </c>
      <c r="P277" s="22">
        <v>140006</v>
      </c>
      <c r="Q277" s="22">
        <v>1710</v>
      </c>
      <c r="R277" s="22">
        <v>111409</v>
      </c>
      <c r="S277" s="22">
        <v>0</v>
      </c>
      <c r="T277" s="22">
        <v>596405</v>
      </c>
      <c r="U277" s="22">
        <v>81604</v>
      </c>
      <c r="V277" s="22">
        <v>0</v>
      </c>
      <c r="W277" s="22">
        <v>1237</v>
      </c>
      <c r="X277" s="22">
        <v>2060</v>
      </c>
      <c r="Y277" s="22">
        <v>9676</v>
      </c>
      <c r="Z277" s="22">
        <v>0</v>
      </c>
      <c r="AA277" s="22">
        <v>0</v>
      </c>
      <c r="AB277" s="22">
        <v>0</v>
      </c>
      <c r="AC277" s="22">
        <v>94577</v>
      </c>
      <c r="AD277" s="22">
        <v>33656</v>
      </c>
      <c r="AE277" s="22">
        <v>57181</v>
      </c>
      <c r="AF277" s="22">
        <v>0</v>
      </c>
      <c r="AG277" s="22">
        <v>20221</v>
      </c>
      <c r="AH277" s="22">
        <v>0</v>
      </c>
      <c r="AI277" s="22">
        <v>205635</v>
      </c>
      <c r="AJ277" s="22">
        <v>390770</v>
      </c>
      <c r="AK277" s="22">
        <v>0</v>
      </c>
      <c r="AL277" s="22">
        <v>390770</v>
      </c>
    </row>
    <row r="278" spans="1:3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371965</v>
      </c>
      <c r="F278" s="22">
        <v>0</v>
      </c>
      <c r="G278" s="22">
        <v>91911</v>
      </c>
      <c r="H278" s="22">
        <v>0</v>
      </c>
      <c r="I278" s="22">
        <v>0</v>
      </c>
      <c r="J278" s="22">
        <v>0</v>
      </c>
      <c r="K278" s="22">
        <v>22600</v>
      </c>
      <c r="L278" s="22">
        <v>0</v>
      </c>
      <c r="M278" s="22">
        <v>486476</v>
      </c>
      <c r="N278" s="22">
        <v>0</v>
      </c>
      <c r="O278" s="22">
        <v>6089</v>
      </c>
      <c r="P278" s="22">
        <v>199653</v>
      </c>
      <c r="Q278" s="22">
        <v>27300</v>
      </c>
      <c r="R278" s="22">
        <v>0</v>
      </c>
      <c r="S278" s="22">
        <v>0</v>
      </c>
      <c r="T278" s="22">
        <v>719518</v>
      </c>
      <c r="U278" s="22">
        <v>122983</v>
      </c>
      <c r="V278" s="22">
        <v>0</v>
      </c>
      <c r="W278" s="22">
        <v>59742</v>
      </c>
      <c r="X278" s="22">
        <v>0</v>
      </c>
      <c r="Y278" s="22">
        <v>0</v>
      </c>
      <c r="Z278" s="22">
        <v>14690</v>
      </c>
      <c r="AA278" s="22">
        <v>0</v>
      </c>
      <c r="AB278" s="22">
        <v>0</v>
      </c>
      <c r="AC278" s="22">
        <v>197415</v>
      </c>
      <c r="AD278" s="22">
        <v>6088</v>
      </c>
      <c r="AE278" s="22">
        <v>89407</v>
      </c>
      <c r="AF278" s="22">
        <v>0</v>
      </c>
      <c r="AG278" s="22">
        <v>0</v>
      </c>
      <c r="AH278" s="22">
        <v>0</v>
      </c>
      <c r="AI278" s="22">
        <v>292910</v>
      </c>
      <c r="AJ278" s="22">
        <v>426608</v>
      </c>
      <c r="AK278" s="22">
        <v>0</v>
      </c>
      <c r="AL278" s="22">
        <v>426608</v>
      </c>
    </row>
    <row r="279" spans="1:3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1266286</v>
      </c>
      <c r="F279" s="22">
        <v>0</v>
      </c>
      <c r="G279" s="22">
        <v>0</v>
      </c>
      <c r="H279" s="22">
        <v>2631658</v>
      </c>
      <c r="I279" s="22">
        <v>0</v>
      </c>
      <c r="J279" s="22">
        <v>0</v>
      </c>
      <c r="K279" s="22">
        <v>0</v>
      </c>
      <c r="L279" s="22">
        <v>0</v>
      </c>
      <c r="M279" s="22">
        <v>3897944</v>
      </c>
      <c r="N279" s="22">
        <v>0</v>
      </c>
      <c r="O279" s="22">
        <v>0</v>
      </c>
      <c r="P279" s="22">
        <v>145160</v>
      </c>
      <c r="Q279" s="22">
        <v>3774715</v>
      </c>
      <c r="R279" s="22">
        <v>93951</v>
      </c>
      <c r="S279" s="22">
        <v>7401</v>
      </c>
      <c r="T279" s="22">
        <v>7919171</v>
      </c>
      <c r="U279" s="22">
        <v>872407</v>
      </c>
      <c r="V279" s="22">
        <v>0</v>
      </c>
      <c r="W279" s="22">
        <v>0</v>
      </c>
      <c r="X279" s="22">
        <v>380719</v>
      </c>
      <c r="Y279" s="22">
        <v>0</v>
      </c>
      <c r="Z279" s="22">
        <v>0</v>
      </c>
      <c r="AA279" s="22">
        <v>0</v>
      </c>
      <c r="AB279" s="22">
        <v>0</v>
      </c>
      <c r="AC279" s="22">
        <v>1253126</v>
      </c>
      <c r="AD279" s="22">
        <v>0</v>
      </c>
      <c r="AE279" s="22">
        <v>85931</v>
      </c>
      <c r="AF279" s="22">
        <v>0</v>
      </c>
      <c r="AG279" s="22">
        <v>62876</v>
      </c>
      <c r="AH279" s="22">
        <v>371</v>
      </c>
      <c r="AI279" s="22">
        <v>1402304</v>
      </c>
      <c r="AJ279" s="22">
        <v>6516867</v>
      </c>
      <c r="AK279" s="22">
        <v>0</v>
      </c>
      <c r="AL279" s="22">
        <v>6516867</v>
      </c>
    </row>
    <row r="280" spans="1:3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595781</v>
      </c>
      <c r="F280" s="22">
        <v>0</v>
      </c>
      <c r="G280" s="22">
        <v>4298</v>
      </c>
      <c r="H280" s="22">
        <v>0</v>
      </c>
      <c r="I280" s="22">
        <v>7284</v>
      </c>
      <c r="J280" s="22">
        <v>0</v>
      </c>
      <c r="K280" s="22">
        <v>0</v>
      </c>
      <c r="L280" s="22">
        <v>0</v>
      </c>
      <c r="M280" s="22">
        <v>607363</v>
      </c>
      <c r="N280" s="22">
        <v>0</v>
      </c>
      <c r="O280" s="22">
        <v>430297</v>
      </c>
      <c r="P280" s="22">
        <v>26748</v>
      </c>
      <c r="Q280" s="22">
        <v>36970</v>
      </c>
      <c r="R280" s="22">
        <v>177801</v>
      </c>
      <c r="S280" s="22">
        <v>15479</v>
      </c>
      <c r="T280" s="22">
        <v>1294658</v>
      </c>
      <c r="U280" s="22">
        <v>272466</v>
      </c>
      <c r="V280" s="22">
        <v>0</v>
      </c>
      <c r="W280" s="22">
        <v>1851</v>
      </c>
      <c r="X280" s="22">
        <v>0</v>
      </c>
      <c r="Y280" s="22">
        <v>3642</v>
      </c>
      <c r="Z280" s="22">
        <v>0</v>
      </c>
      <c r="AA280" s="22">
        <v>0</v>
      </c>
      <c r="AB280" s="22">
        <v>0</v>
      </c>
      <c r="AC280" s="22">
        <v>277959</v>
      </c>
      <c r="AD280" s="22">
        <v>183155</v>
      </c>
      <c r="AE280" s="22">
        <v>19881</v>
      </c>
      <c r="AF280" s="22">
        <v>0</v>
      </c>
      <c r="AG280" s="22">
        <v>106500</v>
      </c>
      <c r="AH280" s="22">
        <v>15479</v>
      </c>
      <c r="AI280" s="22">
        <v>602974</v>
      </c>
      <c r="AJ280" s="22">
        <v>691684</v>
      </c>
      <c r="AK280" s="22">
        <v>0</v>
      </c>
      <c r="AL280" s="22">
        <v>691684</v>
      </c>
    </row>
    <row r="281" spans="1:3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1551775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1551775</v>
      </c>
      <c r="N281" s="22">
        <v>0</v>
      </c>
      <c r="O281" s="22">
        <v>252440</v>
      </c>
      <c r="P281" s="22">
        <v>155063</v>
      </c>
      <c r="Q281" s="22">
        <v>4337741</v>
      </c>
      <c r="R281" s="22">
        <v>872549</v>
      </c>
      <c r="S281" s="22">
        <v>0</v>
      </c>
      <c r="T281" s="22">
        <v>7169568</v>
      </c>
      <c r="U281" s="22">
        <v>1203450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1203450</v>
      </c>
      <c r="AD281" s="22">
        <v>11719</v>
      </c>
      <c r="AE281" s="22">
        <v>83362</v>
      </c>
      <c r="AF281" s="22">
        <v>0</v>
      </c>
      <c r="AG281" s="22">
        <v>344191</v>
      </c>
      <c r="AH281" s="22">
        <v>0</v>
      </c>
      <c r="AI281" s="22">
        <v>1642722</v>
      </c>
      <c r="AJ281" s="22">
        <v>5526846</v>
      </c>
      <c r="AK281" s="22">
        <v>0</v>
      </c>
      <c r="AL281" s="22">
        <v>5526846</v>
      </c>
    </row>
    <row r="282" spans="1:3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4061312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4061312</v>
      </c>
      <c r="N282" s="22">
        <v>38168</v>
      </c>
      <c r="O282" s="22">
        <v>0</v>
      </c>
      <c r="P282" s="22">
        <v>32164</v>
      </c>
      <c r="Q282" s="22">
        <v>3664622</v>
      </c>
      <c r="R282" s="22">
        <v>101396</v>
      </c>
      <c r="S282" s="22">
        <v>0</v>
      </c>
      <c r="T282" s="22">
        <v>7897662</v>
      </c>
      <c r="U282" s="22">
        <v>1037980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1037980</v>
      </c>
      <c r="AD282" s="22">
        <v>0</v>
      </c>
      <c r="AE282" s="22">
        <v>26155</v>
      </c>
      <c r="AF282" s="22">
        <v>0</v>
      </c>
      <c r="AG282" s="22">
        <v>74102</v>
      </c>
      <c r="AH282" s="22">
        <v>740</v>
      </c>
      <c r="AI282" s="22">
        <v>1138977</v>
      </c>
      <c r="AJ282" s="22">
        <v>6758685</v>
      </c>
      <c r="AK282" s="22">
        <v>0</v>
      </c>
      <c r="AL282" s="22">
        <v>6758685</v>
      </c>
    </row>
    <row r="283" spans="1:3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1534555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1534555</v>
      </c>
      <c r="N283" s="22">
        <v>0</v>
      </c>
      <c r="O283" s="22">
        <v>538980</v>
      </c>
      <c r="P283" s="22">
        <v>524617</v>
      </c>
      <c r="Q283" s="22">
        <v>182563</v>
      </c>
      <c r="R283" s="22">
        <v>178586</v>
      </c>
      <c r="S283" s="22">
        <v>0</v>
      </c>
      <c r="T283" s="22">
        <v>2959301</v>
      </c>
      <c r="U283" s="22">
        <v>766065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766065</v>
      </c>
      <c r="AD283" s="22">
        <v>330100</v>
      </c>
      <c r="AE283" s="22">
        <v>312199</v>
      </c>
      <c r="AF283" s="22">
        <v>0</v>
      </c>
      <c r="AG283" s="22">
        <v>21130</v>
      </c>
      <c r="AH283" s="22">
        <v>0</v>
      </c>
      <c r="AI283" s="22">
        <v>1429494</v>
      </c>
      <c r="AJ283" s="22">
        <v>1529807</v>
      </c>
      <c r="AK283" s="22">
        <v>0</v>
      </c>
      <c r="AL283" s="22">
        <v>1529807</v>
      </c>
    </row>
    <row r="284" spans="1:3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331943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331943</v>
      </c>
      <c r="N284" s="22">
        <v>0</v>
      </c>
      <c r="O284" s="22">
        <v>311438</v>
      </c>
      <c r="P284" s="22">
        <v>122583</v>
      </c>
      <c r="Q284" s="22">
        <v>107001</v>
      </c>
      <c r="R284" s="22">
        <v>346885</v>
      </c>
      <c r="S284" s="22">
        <v>3091</v>
      </c>
      <c r="T284" s="22">
        <v>1222941</v>
      </c>
      <c r="U284" s="22">
        <v>133161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133161</v>
      </c>
      <c r="AD284" s="22">
        <v>37031</v>
      </c>
      <c r="AE284" s="22">
        <v>83856</v>
      </c>
      <c r="AF284" s="22">
        <v>0</v>
      </c>
      <c r="AG284" s="22">
        <v>139234</v>
      </c>
      <c r="AH284" s="22">
        <v>309</v>
      </c>
      <c r="AI284" s="22">
        <v>393591</v>
      </c>
      <c r="AJ284" s="22">
        <v>829350</v>
      </c>
      <c r="AK284" s="22">
        <v>226713</v>
      </c>
      <c r="AL284" s="22">
        <v>602637</v>
      </c>
    </row>
    <row r="285" spans="1:3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1973460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1973460</v>
      </c>
      <c r="N285" s="22">
        <v>0</v>
      </c>
      <c r="O285" s="22">
        <v>103578</v>
      </c>
      <c r="P285" s="22">
        <v>37289</v>
      </c>
      <c r="Q285" s="22">
        <v>175269</v>
      </c>
      <c r="R285" s="22">
        <v>80222</v>
      </c>
      <c r="S285" s="22">
        <v>0</v>
      </c>
      <c r="T285" s="22">
        <v>2369818</v>
      </c>
      <c r="U285" s="22">
        <v>785598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785598</v>
      </c>
      <c r="AD285" s="22">
        <v>39289</v>
      </c>
      <c r="AE285" s="22">
        <v>1865</v>
      </c>
      <c r="AF285" s="22">
        <v>0</v>
      </c>
      <c r="AG285" s="22">
        <v>42235</v>
      </c>
      <c r="AH285" s="22">
        <v>0</v>
      </c>
      <c r="AI285" s="22">
        <v>868987</v>
      </c>
      <c r="AJ285" s="22">
        <v>1500831</v>
      </c>
      <c r="AK285" s="22">
        <v>0</v>
      </c>
      <c r="AL285" s="22">
        <v>1500831</v>
      </c>
    </row>
    <row r="286" spans="1:3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2361362</v>
      </c>
      <c r="F286" s="22">
        <v>0</v>
      </c>
      <c r="G286" s="22">
        <v>1652</v>
      </c>
      <c r="H286" s="22">
        <v>0</v>
      </c>
      <c r="I286" s="22">
        <v>125723</v>
      </c>
      <c r="J286" s="22">
        <v>0</v>
      </c>
      <c r="K286" s="22">
        <v>0</v>
      </c>
      <c r="L286" s="22">
        <v>0</v>
      </c>
      <c r="M286" s="22">
        <v>2488737</v>
      </c>
      <c r="N286" s="22">
        <v>7552</v>
      </c>
      <c r="O286" s="22">
        <v>168015</v>
      </c>
      <c r="P286" s="22">
        <v>30545</v>
      </c>
      <c r="Q286" s="22">
        <v>34276</v>
      </c>
      <c r="R286" s="22">
        <v>277925</v>
      </c>
      <c r="S286" s="22">
        <v>0</v>
      </c>
      <c r="T286" s="22">
        <v>3007050</v>
      </c>
      <c r="U286" s="22">
        <v>1265984</v>
      </c>
      <c r="V286" s="22">
        <v>0</v>
      </c>
      <c r="W286" s="22">
        <v>1652</v>
      </c>
      <c r="X286" s="22">
        <v>0</v>
      </c>
      <c r="Y286" s="22">
        <v>95823</v>
      </c>
      <c r="Z286" s="22">
        <v>0</v>
      </c>
      <c r="AA286" s="22">
        <v>0</v>
      </c>
      <c r="AB286" s="22">
        <v>0</v>
      </c>
      <c r="AC286" s="22">
        <v>1363459</v>
      </c>
      <c r="AD286" s="22">
        <v>94855</v>
      </c>
      <c r="AE286" s="22">
        <v>20656</v>
      </c>
      <c r="AF286" s="22">
        <v>0</v>
      </c>
      <c r="AG286" s="22">
        <v>66336</v>
      </c>
      <c r="AH286" s="22">
        <v>0</v>
      </c>
      <c r="AI286" s="22">
        <v>1545306</v>
      </c>
      <c r="AJ286" s="22">
        <v>1461744</v>
      </c>
      <c r="AK286" s="22">
        <v>0</v>
      </c>
      <c r="AL286" s="22">
        <v>1461744</v>
      </c>
    </row>
    <row r="287" spans="1:3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740939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740939</v>
      </c>
      <c r="N287" s="22">
        <v>3300</v>
      </c>
      <c r="O287" s="22">
        <v>112969</v>
      </c>
      <c r="P287" s="22">
        <v>38146</v>
      </c>
      <c r="Q287" s="22">
        <v>161170</v>
      </c>
      <c r="R287" s="22">
        <v>10601</v>
      </c>
      <c r="S287" s="22">
        <v>0</v>
      </c>
      <c r="T287" s="22">
        <v>1067125</v>
      </c>
      <c r="U287" s="22">
        <v>421195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421195</v>
      </c>
      <c r="AD287" s="22">
        <v>55525</v>
      </c>
      <c r="AE287" s="22">
        <v>16856</v>
      </c>
      <c r="AF287" s="22">
        <v>0</v>
      </c>
      <c r="AG287" s="22">
        <v>2100</v>
      </c>
      <c r="AH287" s="22">
        <v>0</v>
      </c>
      <c r="AI287" s="22">
        <v>495676</v>
      </c>
      <c r="AJ287" s="22">
        <v>571449</v>
      </c>
      <c r="AK287" s="22">
        <v>0</v>
      </c>
      <c r="AL287" s="22">
        <v>571449</v>
      </c>
    </row>
    <row r="288" spans="1:3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183551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183551</v>
      </c>
      <c r="N288" s="22">
        <v>0</v>
      </c>
      <c r="O288" s="22">
        <v>48723</v>
      </c>
      <c r="P288" s="22">
        <v>56482</v>
      </c>
      <c r="Q288" s="22">
        <v>280469</v>
      </c>
      <c r="R288" s="22">
        <v>534155</v>
      </c>
      <c r="S288" s="22">
        <v>0</v>
      </c>
      <c r="T288" s="22">
        <v>1103380</v>
      </c>
      <c r="U288" s="22">
        <v>101129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101129</v>
      </c>
      <c r="AD288" s="22">
        <v>3975</v>
      </c>
      <c r="AE288" s="22">
        <v>33431</v>
      </c>
      <c r="AF288" s="22">
        <v>0</v>
      </c>
      <c r="AG288" s="22">
        <v>221543</v>
      </c>
      <c r="AH288" s="22">
        <v>0</v>
      </c>
      <c r="AI288" s="22">
        <v>360078</v>
      </c>
      <c r="AJ288" s="22">
        <v>743302</v>
      </c>
      <c r="AK288" s="22">
        <v>0</v>
      </c>
      <c r="AL288" s="22">
        <v>743302</v>
      </c>
    </row>
    <row r="289" spans="1:3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1045988</v>
      </c>
      <c r="F289" s="22">
        <v>0</v>
      </c>
      <c r="G289" s="22">
        <v>0</v>
      </c>
      <c r="H289" s="22">
        <v>586824</v>
      </c>
      <c r="I289" s="22">
        <v>0</v>
      </c>
      <c r="J289" s="22">
        <v>0</v>
      </c>
      <c r="K289" s="22">
        <v>0</v>
      </c>
      <c r="L289" s="22">
        <v>0</v>
      </c>
      <c r="M289" s="22">
        <v>1632812</v>
      </c>
      <c r="N289" s="22">
        <v>0</v>
      </c>
      <c r="O289" s="22">
        <v>326578</v>
      </c>
      <c r="P289" s="22">
        <v>39828</v>
      </c>
      <c r="Q289" s="22">
        <v>7100</v>
      </c>
      <c r="R289" s="22">
        <v>347766</v>
      </c>
      <c r="S289" s="22">
        <v>13115</v>
      </c>
      <c r="T289" s="22">
        <v>2367199</v>
      </c>
      <c r="U289" s="22">
        <v>868499</v>
      </c>
      <c r="V289" s="22">
        <v>0</v>
      </c>
      <c r="W289" s="22">
        <v>0</v>
      </c>
      <c r="X289" s="22">
        <v>175095</v>
      </c>
      <c r="Y289" s="22">
        <v>0</v>
      </c>
      <c r="Z289" s="22">
        <v>0</v>
      </c>
      <c r="AA289" s="22">
        <v>0</v>
      </c>
      <c r="AB289" s="22">
        <v>0</v>
      </c>
      <c r="AC289" s="22">
        <v>1043594</v>
      </c>
      <c r="AD289" s="22">
        <v>53198</v>
      </c>
      <c r="AE289" s="22">
        <v>14887</v>
      </c>
      <c r="AF289" s="22">
        <v>0</v>
      </c>
      <c r="AG289" s="22">
        <v>141402</v>
      </c>
      <c r="AH289" s="22">
        <v>1311</v>
      </c>
      <c r="AI289" s="22">
        <v>1254392</v>
      </c>
      <c r="AJ289" s="22">
        <v>1112807</v>
      </c>
      <c r="AK289" s="22">
        <v>-546900</v>
      </c>
      <c r="AL289" s="22">
        <v>1659707</v>
      </c>
    </row>
    <row r="290" spans="1:3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392182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392182</v>
      </c>
      <c r="N290" s="22">
        <v>53932</v>
      </c>
      <c r="O290" s="22">
        <v>193736</v>
      </c>
      <c r="P290" s="22">
        <v>58402</v>
      </c>
      <c r="Q290" s="22">
        <v>354259</v>
      </c>
      <c r="R290" s="22">
        <v>186463</v>
      </c>
      <c r="S290" s="22">
        <v>0</v>
      </c>
      <c r="T290" s="22">
        <v>1238974</v>
      </c>
      <c r="U290" s="22">
        <v>261497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261497</v>
      </c>
      <c r="AD290" s="22">
        <v>35124</v>
      </c>
      <c r="AE290" s="22">
        <v>58402</v>
      </c>
      <c r="AF290" s="22">
        <v>0</v>
      </c>
      <c r="AG290" s="22">
        <v>48774</v>
      </c>
      <c r="AH290" s="22">
        <v>0</v>
      </c>
      <c r="AI290" s="22">
        <v>403797</v>
      </c>
      <c r="AJ290" s="22">
        <v>835177</v>
      </c>
      <c r="AK290" s="22">
        <v>0</v>
      </c>
      <c r="AL290" s="22">
        <v>835177</v>
      </c>
    </row>
    <row r="291" spans="1:3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726092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726092</v>
      </c>
      <c r="N291" s="22">
        <v>0</v>
      </c>
      <c r="O291" s="22">
        <v>89627</v>
      </c>
      <c r="P291" s="22">
        <v>10062</v>
      </c>
      <c r="Q291" s="22">
        <v>245645</v>
      </c>
      <c r="R291" s="22">
        <v>189035</v>
      </c>
      <c r="S291" s="22">
        <v>0</v>
      </c>
      <c r="T291" s="22">
        <v>1260461</v>
      </c>
      <c r="U291" s="22">
        <v>190505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190505</v>
      </c>
      <c r="AD291" s="22">
        <v>6274</v>
      </c>
      <c r="AE291" s="22">
        <v>10062</v>
      </c>
      <c r="AF291" s="22">
        <v>0</v>
      </c>
      <c r="AG291" s="22">
        <v>86990</v>
      </c>
      <c r="AH291" s="22">
        <v>0</v>
      </c>
      <c r="AI291" s="22">
        <v>293831</v>
      </c>
      <c r="AJ291" s="22">
        <v>966630</v>
      </c>
      <c r="AK291" s="22">
        <v>0</v>
      </c>
      <c r="AL291" s="22">
        <v>966630</v>
      </c>
    </row>
    <row r="292" spans="1:3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913729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913729</v>
      </c>
      <c r="N292" s="22">
        <v>0</v>
      </c>
      <c r="O292" s="22">
        <v>25389</v>
      </c>
      <c r="P292" s="22">
        <v>15060</v>
      </c>
      <c r="Q292" s="22">
        <v>201596</v>
      </c>
      <c r="R292" s="22">
        <v>0</v>
      </c>
      <c r="S292" s="22">
        <v>0</v>
      </c>
      <c r="T292" s="22">
        <v>1155774</v>
      </c>
      <c r="U292" s="22">
        <v>427344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427344</v>
      </c>
      <c r="AD292" s="22">
        <v>7590</v>
      </c>
      <c r="AE292" s="22">
        <v>13517</v>
      </c>
      <c r="AF292" s="22">
        <v>0</v>
      </c>
      <c r="AG292" s="22">
        <v>0</v>
      </c>
      <c r="AH292" s="22">
        <v>0</v>
      </c>
      <c r="AI292" s="22">
        <v>448451</v>
      </c>
      <c r="AJ292" s="22">
        <v>707323</v>
      </c>
      <c r="AK292" s="22">
        <v>0</v>
      </c>
      <c r="AL292" s="22">
        <v>707323</v>
      </c>
    </row>
    <row r="293" spans="1:3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1107523</v>
      </c>
      <c r="F293" s="22">
        <v>0</v>
      </c>
      <c r="G293" s="22">
        <v>0</v>
      </c>
      <c r="H293" s="22">
        <v>3135303</v>
      </c>
      <c r="I293" s="22">
        <v>0</v>
      </c>
      <c r="J293" s="22">
        <v>0</v>
      </c>
      <c r="K293" s="22">
        <v>0</v>
      </c>
      <c r="L293" s="22">
        <v>0</v>
      </c>
      <c r="M293" s="22">
        <v>4242826</v>
      </c>
      <c r="N293" s="22">
        <v>2573428</v>
      </c>
      <c r="O293" s="22">
        <v>808959</v>
      </c>
      <c r="P293" s="22">
        <v>300256</v>
      </c>
      <c r="Q293" s="22">
        <v>2834811</v>
      </c>
      <c r="R293" s="22">
        <v>96022</v>
      </c>
      <c r="S293" s="22">
        <v>19901</v>
      </c>
      <c r="T293" s="22">
        <v>10876203</v>
      </c>
      <c r="U293" s="22">
        <v>590650</v>
      </c>
      <c r="V293" s="22">
        <v>0</v>
      </c>
      <c r="W293" s="22">
        <v>0</v>
      </c>
      <c r="X293" s="22">
        <v>166990</v>
      </c>
      <c r="Y293" s="22">
        <v>0</v>
      </c>
      <c r="Z293" s="22">
        <v>0</v>
      </c>
      <c r="AA293" s="22">
        <v>0</v>
      </c>
      <c r="AB293" s="22">
        <v>0</v>
      </c>
      <c r="AC293" s="22">
        <v>757640</v>
      </c>
      <c r="AD293" s="22">
        <v>656957</v>
      </c>
      <c r="AE293" s="22">
        <v>215981</v>
      </c>
      <c r="AF293" s="22">
        <v>0</v>
      </c>
      <c r="AG293" s="22">
        <v>53470</v>
      </c>
      <c r="AH293" s="22">
        <v>13240</v>
      </c>
      <c r="AI293" s="22">
        <v>1697288</v>
      </c>
      <c r="AJ293" s="22">
        <v>9178915</v>
      </c>
      <c r="AK293" s="22">
        <v>2573428</v>
      </c>
      <c r="AL293" s="22">
        <v>6605487</v>
      </c>
    </row>
    <row r="294" spans="1:3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844077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844077</v>
      </c>
      <c r="N294" s="22">
        <v>0</v>
      </c>
      <c r="O294" s="22">
        <v>79268</v>
      </c>
      <c r="P294" s="22">
        <v>62892</v>
      </c>
      <c r="Q294" s="22">
        <v>1118100</v>
      </c>
      <c r="R294" s="22">
        <v>94776</v>
      </c>
      <c r="S294" s="22">
        <v>0</v>
      </c>
      <c r="T294" s="22">
        <v>2199113</v>
      </c>
      <c r="U294" s="22">
        <v>535625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535625</v>
      </c>
      <c r="AD294" s="22">
        <v>7536</v>
      </c>
      <c r="AE294" s="22">
        <v>39567</v>
      </c>
      <c r="AF294" s="22">
        <v>0</v>
      </c>
      <c r="AG294" s="22">
        <v>6365</v>
      </c>
      <c r="AH294" s="22">
        <v>0</v>
      </c>
      <c r="AI294" s="22">
        <v>589093</v>
      </c>
      <c r="AJ294" s="22">
        <v>1610020</v>
      </c>
      <c r="AK294" s="22">
        <v>0</v>
      </c>
      <c r="AL294" s="22">
        <v>1610020</v>
      </c>
    </row>
    <row r="295" spans="1:3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391413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391413</v>
      </c>
      <c r="N295" s="22">
        <v>32789</v>
      </c>
      <c r="O295" s="22">
        <v>25023</v>
      </c>
      <c r="P295" s="22">
        <v>185270</v>
      </c>
      <c r="Q295" s="22">
        <v>326157</v>
      </c>
      <c r="R295" s="22">
        <v>92433</v>
      </c>
      <c r="S295" s="22">
        <v>19492</v>
      </c>
      <c r="T295" s="22">
        <v>1072577</v>
      </c>
      <c r="U295" s="22">
        <v>31233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31233</v>
      </c>
      <c r="AD295" s="22">
        <v>13622</v>
      </c>
      <c r="AE295" s="22">
        <v>65419</v>
      </c>
      <c r="AF295" s="22">
        <v>0</v>
      </c>
      <c r="AG295" s="22">
        <v>11215</v>
      </c>
      <c r="AH295" s="22">
        <v>19493</v>
      </c>
      <c r="AI295" s="22">
        <v>140982</v>
      </c>
      <c r="AJ295" s="22">
        <v>931595</v>
      </c>
      <c r="AK295" s="22">
        <v>0</v>
      </c>
      <c r="AL295" s="22">
        <v>931595</v>
      </c>
    </row>
    <row r="296" spans="1:3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1534156</v>
      </c>
      <c r="F296" s="22">
        <v>0</v>
      </c>
      <c r="G296" s="22">
        <v>0</v>
      </c>
      <c r="H296" s="22">
        <v>2277964</v>
      </c>
      <c r="I296" s="22">
        <v>0</v>
      </c>
      <c r="J296" s="22">
        <v>0</v>
      </c>
      <c r="K296" s="22">
        <v>0</v>
      </c>
      <c r="L296" s="22">
        <v>0</v>
      </c>
      <c r="M296" s="22">
        <v>3812120</v>
      </c>
      <c r="N296" s="22">
        <v>0</v>
      </c>
      <c r="O296" s="22">
        <v>219713</v>
      </c>
      <c r="P296" s="22">
        <v>89043</v>
      </c>
      <c r="Q296" s="22">
        <v>1389768</v>
      </c>
      <c r="R296" s="22">
        <v>652267</v>
      </c>
      <c r="S296" s="22">
        <v>66220</v>
      </c>
      <c r="T296" s="22">
        <v>6229131</v>
      </c>
      <c r="U296" s="22">
        <v>1394649</v>
      </c>
      <c r="V296" s="22">
        <v>0</v>
      </c>
      <c r="W296" s="22">
        <v>0</v>
      </c>
      <c r="X296" s="22">
        <v>480789</v>
      </c>
      <c r="Y296" s="22">
        <v>0</v>
      </c>
      <c r="Z296" s="22">
        <v>0</v>
      </c>
      <c r="AA296" s="22">
        <v>0</v>
      </c>
      <c r="AB296" s="22">
        <v>0</v>
      </c>
      <c r="AC296" s="22">
        <v>1875438</v>
      </c>
      <c r="AD296" s="22">
        <v>17578</v>
      </c>
      <c r="AE296" s="22">
        <v>60279</v>
      </c>
      <c r="AF296" s="22">
        <v>0</v>
      </c>
      <c r="AG296" s="22">
        <v>315961</v>
      </c>
      <c r="AH296" s="22">
        <v>35885</v>
      </c>
      <c r="AI296" s="22">
        <v>2305141</v>
      </c>
      <c r="AJ296" s="22">
        <v>3923990</v>
      </c>
      <c r="AK296" s="22">
        <v>-126238</v>
      </c>
      <c r="AL296" s="22">
        <v>4050228</v>
      </c>
    </row>
    <row r="297" spans="1:3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623517</v>
      </c>
      <c r="F297" s="22">
        <v>0</v>
      </c>
      <c r="G297" s="22">
        <v>0</v>
      </c>
      <c r="H297" s="22">
        <v>2251035</v>
      </c>
      <c r="I297" s="22">
        <v>0</v>
      </c>
      <c r="J297" s="22">
        <v>0</v>
      </c>
      <c r="K297" s="22">
        <v>0</v>
      </c>
      <c r="L297" s="22">
        <v>0</v>
      </c>
      <c r="M297" s="22">
        <v>2874552</v>
      </c>
      <c r="N297" s="22">
        <v>0</v>
      </c>
      <c r="O297" s="22">
        <v>0</v>
      </c>
      <c r="P297" s="22">
        <v>25545</v>
      </c>
      <c r="Q297" s="22">
        <v>1984472</v>
      </c>
      <c r="R297" s="22">
        <v>173007</v>
      </c>
      <c r="S297" s="22">
        <v>7401</v>
      </c>
      <c r="T297" s="22">
        <v>5064977</v>
      </c>
      <c r="U297" s="22">
        <v>384883</v>
      </c>
      <c r="V297" s="22">
        <v>0</v>
      </c>
      <c r="W297" s="22">
        <v>0</v>
      </c>
      <c r="X297" s="22">
        <v>260668</v>
      </c>
      <c r="Y297" s="22">
        <v>0</v>
      </c>
      <c r="Z297" s="22">
        <v>0</v>
      </c>
      <c r="AA297" s="22">
        <v>0</v>
      </c>
      <c r="AB297" s="22">
        <v>0</v>
      </c>
      <c r="AC297" s="22">
        <v>645551</v>
      </c>
      <c r="AD297" s="22">
        <v>0</v>
      </c>
      <c r="AE297" s="22">
        <v>20422</v>
      </c>
      <c r="AF297" s="22">
        <v>0</v>
      </c>
      <c r="AG297" s="22">
        <v>63225</v>
      </c>
      <c r="AH297" s="22">
        <v>740</v>
      </c>
      <c r="AI297" s="22">
        <v>729938</v>
      </c>
      <c r="AJ297" s="22">
        <v>4335039</v>
      </c>
      <c r="AK297" s="22">
        <v>0</v>
      </c>
      <c r="AL297" s="22">
        <v>4335039</v>
      </c>
    </row>
    <row r="298" spans="1:3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2605931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2605931</v>
      </c>
      <c r="N298" s="22">
        <v>0</v>
      </c>
      <c r="O298" s="22">
        <v>428143</v>
      </c>
      <c r="P298" s="22">
        <v>148716</v>
      </c>
      <c r="Q298" s="22">
        <v>1602278</v>
      </c>
      <c r="R298" s="22">
        <v>196540</v>
      </c>
      <c r="S298" s="22">
        <v>0</v>
      </c>
      <c r="T298" s="22">
        <v>4981608</v>
      </c>
      <c r="U298" s="22">
        <v>805294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805294</v>
      </c>
      <c r="AD298" s="22">
        <v>177254</v>
      </c>
      <c r="AE298" s="22">
        <v>85527</v>
      </c>
      <c r="AF298" s="22">
        <v>0</v>
      </c>
      <c r="AG298" s="22">
        <v>179373</v>
      </c>
      <c r="AH298" s="22">
        <v>0</v>
      </c>
      <c r="AI298" s="22">
        <v>1247448</v>
      </c>
      <c r="AJ298" s="22">
        <v>3734160</v>
      </c>
      <c r="AK298" s="22">
        <v>0</v>
      </c>
      <c r="AL298" s="22">
        <v>3734160</v>
      </c>
    </row>
    <row r="299" spans="1:3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1806657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1806657</v>
      </c>
      <c r="N299" s="22">
        <v>0</v>
      </c>
      <c r="O299" s="22">
        <v>111219</v>
      </c>
      <c r="P299" s="22">
        <v>46888</v>
      </c>
      <c r="Q299" s="22">
        <v>0</v>
      </c>
      <c r="R299" s="22">
        <v>138225</v>
      </c>
      <c r="S299" s="22">
        <v>0</v>
      </c>
      <c r="T299" s="22">
        <v>2102989</v>
      </c>
      <c r="U299" s="22">
        <v>1271744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1271744</v>
      </c>
      <c r="AD299" s="22">
        <v>49747</v>
      </c>
      <c r="AE299" s="22">
        <v>39520</v>
      </c>
      <c r="AF299" s="22">
        <v>0</v>
      </c>
      <c r="AG299" s="22">
        <v>66369</v>
      </c>
      <c r="AH299" s="22">
        <v>0</v>
      </c>
      <c r="AI299" s="22">
        <v>1427380</v>
      </c>
      <c r="AJ299" s="22">
        <v>675609</v>
      </c>
      <c r="AK299" s="22">
        <v>0</v>
      </c>
      <c r="AL299" s="22">
        <v>675609</v>
      </c>
    </row>
    <row r="300" spans="1:3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374503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374503</v>
      </c>
      <c r="N300" s="22">
        <v>0</v>
      </c>
      <c r="O300" s="22">
        <v>0</v>
      </c>
      <c r="P300" s="22">
        <v>51755</v>
      </c>
      <c r="Q300" s="22">
        <v>42585</v>
      </c>
      <c r="R300" s="22">
        <v>0</v>
      </c>
      <c r="S300" s="22">
        <v>0</v>
      </c>
      <c r="T300" s="22">
        <v>468843</v>
      </c>
      <c r="U300" s="22">
        <v>235940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235940</v>
      </c>
      <c r="AD300" s="22">
        <v>0</v>
      </c>
      <c r="AE300" s="22">
        <v>21015</v>
      </c>
      <c r="AF300" s="22">
        <v>0</v>
      </c>
      <c r="AG300" s="22">
        <v>0</v>
      </c>
      <c r="AH300" s="22">
        <v>0</v>
      </c>
      <c r="AI300" s="22">
        <v>256955</v>
      </c>
      <c r="AJ300" s="22">
        <v>211888</v>
      </c>
      <c r="AK300" s="22">
        <v>0</v>
      </c>
      <c r="AL300" s="22">
        <v>211888</v>
      </c>
    </row>
    <row r="301" spans="1:3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1527029</v>
      </c>
      <c r="F301" s="22">
        <v>0</v>
      </c>
      <c r="G301" s="22">
        <v>0</v>
      </c>
      <c r="H301" s="22">
        <v>3523188</v>
      </c>
      <c r="I301" s="22">
        <v>0</v>
      </c>
      <c r="J301" s="22">
        <v>0</v>
      </c>
      <c r="K301" s="22">
        <v>0</v>
      </c>
      <c r="L301" s="22">
        <v>0</v>
      </c>
      <c r="M301" s="22">
        <v>5050217</v>
      </c>
      <c r="N301" s="22">
        <v>0</v>
      </c>
      <c r="O301" s="22">
        <v>7295</v>
      </c>
      <c r="P301" s="22">
        <v>26560</v>
      </c>
      <c r="Q301" s="22">
        <v>6858174</v>
      </c>
      <c r="R301" s="22">
        <v>67728</v>
      </c>
      <c r="S301" s="22">
        <v>7401</v>
      </c>
      <c r="T301" s="22">
        <v>12017375</v>
      </c>
      <c r="U301" s="22">
        <v>1030993</v>
      </c>
      <c r="V301" s="22">
        <v>0</v>
      </c>
      <c r="W301" s="22">
        <v>0</v>
      </c>
      <c r="X301" s="22">
        <v>148645</v>
      </c>
      <c r="Y301" s="22">
        <v>0</v>
      </c>
      <c r="Z301" s="22">
        <v>0</v>
      </c>
      <c r="AA301" s="22">
        <v>0</v>
      </c>
      <c r="AB301" s="22">
        <v>0</v>
      </c>
      <c r="AC301" s="22">
        <v>1179638</v>
      </c>
      <c r="AD301" s="22">
        <v>3713</v>
      </c>
      <c r="AE301" s="22">
        <v>20834</v>
      </c>
      <c r="AF301" s="22">
        <v>0</v>
      </c>
      <c r="AG301" s="22">
        <v>48788</v>
      </c>
      <c r="AH301" s="22">
        <v>740</v>
      </c>
      <c r="AI301" s="22">
        <v>1253713</v>
      </c>
      <c r="AJ301" s="22">
        <v>10763662</v>
      </c>
      <c r="AK301" s="22">
        <v>0</v>
      </c>
      <c r="AL301" s="22">
        <v>10763662</v>
      </c>
    </row>
    <row r="302" spans="1:3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326497</v>
      </c>
      <c r="F302" s="22">
        <v>0</v>
      </c>
      <c r="G302" s="22">
        <v>34574</v>
      </c>
      <c r="H302" s="22">
        <v>0</v>
      </c>
      <c r="I302" s="22">
        <v>0</v>
      </c>
      <c r="J302" s="22">
        <v>0</v>
      </c>
      <c r="K302" s="22">
        <v>5584</v>
      </c>
      <c r="L302" s="22">
        <v>0</v>
      </c>
      <c r="M302" s="22">
        <v>366655</v>
      </c>
      <c r="N302" s="22">
        <v>0</v>
      </c>
      <c r="O302" s="22">
        <v>200184</v>
      </c>
      <c r="P302" s="22">
        <v>128362</v>
      </c>
      <c r="Q302" s="22">
        <v>25442</v>
      </c>
      <c r="R302" s="22">
        <v>1157979</v>
      </c>
      <c r="S302" s="22">
        <v>72177</v>
      </c>
      <c r="T302" s="22">
        <v>1950799</v>
      </c>
      <c r="U302" s="22">
        <v>233356</v>
      </c>
      <c r="V302" s="22">
        <v>0</v>
      </c>
      <c r="W302" s="22">
        <v>544</v>
      </c>
      <c r="X302" s="22">
        <v>0</v>
      </c>
      <c r="Y302" s="22">
        <v>0</v>
      </c>
      <c r="Z302" s="22">
        <v>0</v>
      </c>
      <c r="AA302" s="22">
        <v>387</v>
      </c>
      <c r="AB302" s="22">
        <v>0</v>
      </c>
      <c r="AC302" s="22">
        <v>234287</v>
      </c>
      <c r="AD302" s="22">
        <v>82220</v>
      </c>
      <c r="AE302" s="22">
        <v>74446</v>
      </c>
      <c r="AF302" s="22">
        <v>0</v>
      </c>
      <c r="AG302" s="22">
        <v>287784</v>
      </c>
      <c r="AH302" s="22">
        <v>50476</v>
      </c>
      <c r="AI302" s="22">
        <v>729213</v>
      </c>
      <c r="AJ302" s="22">
        <v>1221586</v>
      </c>
      <c r="AK302" s="22">
        <v>0</v>
      </c>
      <c r="AL302" s="22">
        <v>1221586</v>
      </c>
    </row>
    <row r="303" spans="1:3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1309771</v>
      </c>
      <c r="F303" s="22">
        <v>0</v>
      </c>
      <c r="G303" s="22">
        <v>0</v>
      </c>
      <c r="H303" s="22">
        <v>935926</v>
      </c>
      <c r="I303" s="22">
        <v>0</v>
      </c>
      <c r="J303" s="22">
        <v>0</v>
      </c>
      <c r="K303" s="22">
        <v>0</v>
      </c>
      <c r="L303" s="22">
        <v>0</v>
      </c>
      <c r="M303" s="22">
        <v>2245697</v>
      </c>
      <c r="N303" s="22">
        <v>0</v>
      </c>
      <c r="O303" s="22">
        <v>423452</v>
      </c>
      <c r="P303" s="22">
        <v>131865</v>
      </c>
      <c r="Q303" s="22">
        <v>2094041</v>
      </c>
      <c r="R303" s="22">
        <v>138835</v>
      </c>
      <c r="S303" s="22">
        <v>60082</v>
      </c>
      <c r="T303" s="22">
        <v>5093972</v>
      </c>
      <c r="U303" s="22">
        <v>1252686</v>
      </c>
      <c r="V303" s="22">
        <v>0</v>
      </c>
      <c r="W303" s="22">
        <v>0</v>
      </c>
      <c r="X303" s="22">
        <v>77807</v>
      </c>
      <c r="Y303" s="22">
        <v>0</v>
      </c>
      <c r="Z303" s="22">
        <v>0</v>
      </c>
      <c r="AA303" s="22">
        <v>0</v>
      </c>
      <c r="AB303" s="22">
        <v>0</v>
      </c>
      <c r="AC303" s="22">
        <v>1330493</v>
      </c>
      <c r="AD303" s="22">
        <v>225423</v>
      </c>
      <c r="AE303" s="22">
        <v>101019</v>
      </c>
      <c r="AF303" s="22">
        <v>0</v>
      </c>
      <c r="AG303" s="22">
        <v>82333</v>
      </c>
      <c r="AH303" s="22">
        <v>24820</v>
      </c>
      <c r="AI303" s="22">
        <v>1764088</v>
      </c>
      <c r="AJ303" s="22">
        <v>3329884</v>
      </c>
      <c r="AK303" s="22">
        <v>0</v>
      </c>
      <c r="AL303" s="22">
        <v>3329884</v>
      </c>
    </row>
    <row r="304" spans="1:3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1923062</v>
      </c>
      <c r="F304" s="22">
        <v>0</v>
      </c>
      <c r="G304" s="22">
        <v>0</v>
      </c>
      <c r="H304" s="22">
        <v>240422</v>
      </c>
      <c r="I304" s="22">
        <v>0</v>
      </c>
      <c r="J304" s="22">
        <v>0</v>
      </c>
      <c r="K304" s="22">
        <v>0</v>
      </c>
      <c r="L304" s="22">
        <v>0</v>
      </c>
      <c r="M304" s="22">
        <v>2163484</v>
      </c>
      <c r="N304" s="22">
        <v>23143</v>
      </c>
      <c r="O304" s="22">
        <v>642545</v>
      </c>
      <c r="P304" s="22">
        <v>468853</v>
      </c>
      <c r="Q304" s="22">
        <v>222015</v>
      </c>
      <c r="R304" s="22">
        <v>74448</v>
      </c>
      <c r="S304" s="22">
        <v>55281</v>
      </c>
      <c r="T304" s="22">
        <v>3649769</v>
      </c>
      <c r="U304" s="22">
        <v>1315950</v>
      </c>
      <c r="V304" s="22">
        <v>0</v>
      </c>
      <c r="W304" s="22">
        <v>0</v>
      </c>
      <c r="X304" s="22">
        <v>168118</v>
      </c>
      <c r="Y304" s="22">
        <v>0</v>
      </c>
      <c r="Z304" s="22">
        <v>0</v>
      </c>
      <c r="AA304" s="22">
        <v>0</v>
      </c>
      <c r="AB304" s="22">
        <v>0</v>
      </c>
      <c r="AC304" s="22">
        <v>1484068</v>
      </c>
      <c r="AD304" s="22">
        <v>299684</v>
      </c>
      <c r="AE304" s="22">
        <v>332423</v>
      </c>
      <c r="AF304" s="22">
        <v>0</v>
      </c>
      <c r="AG304" s="22">
        <v>66728</v>
      </c>
      <c r="AH304" s="22">
        <v>41708</v>
      </c>
      <c r="AI304" s="22">
        <v>2224611</v>
      </c>
      <c r="AJ304" s="22">
        <v>1425158</v>
      </c>
      <c r="AK304" s="22">
        <v>0</v>
      </c>
      <c r="AL304" s="22">
        <v>1425158</v>
      </c>
    </row>
    <row r="305" spans="1:3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1992197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1992197</v>
      </c>
      <c r="N305" s="22">
        <v>0</v>
      </c>
      <c r="O305" s="22">
        <v>1873759</v>
      </c>
      <c r="P305" s="22">
        <v>192843</v>
      </c>
      <c r="Q305" s="22">
        <v>253330</v>
      </c>
      <c r="R305" s="22">
        <v>292938</v>
      </c>
      <c r="S305" s="22">
        <v>76764</v>
      </c>
      <c r="T305" s="22">
        <v>4681831</v>
      </c>
      <c r="U305" s="22">
        <v>977482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977482</v>
      </c>
      <c r="AD305" s="22">
        <v>528596</v>
      </c>
      <c r="AE305" s="22">
        <v>120309</v>
      </c>
      <c r="AF305" s="22">
        <v>0</v>
      </c>
      <c r="AG305" s="22">
        <v>83787</v>
      </c>
      <c r="AH305" s="22">
        <v>14606</v>
      </c>
      <c r="AI305" s="22">
        <v>1724780</v>
      </c>
      <c r="AJ305" s="22">
        <v>2957051</v>
      </c>
      <c r="AK305" s="22">
        <v>753033</v>
      </c>
      <c r="AL305" s="22">
        <v>2204018</v>
      </c>
    </row>
    <row r="306" spans="1:3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1748815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1748815</v>
      </c>
      <c r="N306" s="22">
        <v>0</v>
      </c>
      <c r="O306" s="22">
        <v>8500</v>
      </c>
      <c r="P306" s="22">
        <v>47323</v>
      </c>
      <c r="Q306" s="22">
        <v>1025380</v>
      </c>
      <c r="R306" s="22">
        <v>319434</v>
      </c>
      <c r="S306" s="22">
        <v>0</v>
      </c>
      <c r="T306" s="22">
        <v>3149452</v>
      </c>
      <c r="U306" s="22">
        <v>714908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714908</v>
      </c>
      <c r="AD306" s="22">
        <v>7990</v>
      </c>
      <c r="AE306" s="22">
        <v>33394</v>
      </c>
      <c r="AF306" s="22">
        <v>0</v>
      </c>
      <c r="AG306" s="22">
        <v>84161</v>
      </c>
      <c r="AH306" s="22">
        <v>0</v>
      </c>
      <c r="AI306" s="22">
        <v>840453</v>
      </c>
      <c r="AJ306" s="22">
        <v>2308999</v>
      </c>
      <c r="AK306" s="22">
        <v>0</v>
      </c>
      <c r="AL306" s="22">
        <v>2308999</v>
      </c>
    </row>
    <row r="307" spans="1:3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1442606</v>
      </c>
      <c r="F307" s="22">
        <v>0</v>
      </c>
      <c r="G307" s="22">
        <v>32056</v>
      </c>
      <c r="H307" s="22">
        <v>0</v>
      </c>
      <c r="I307" s="22">
        <v>424266</v>
      </c>
      <c r="J307" s="22">
        <v>0</v>
      </c>
      <c r="K307" s="22">
        <v>0</v>
      </c>
      <c r="L307" s="22">
        <v>0</v>
      </c>
      <c r="M307" s="22">
        <v>1898928</v>
      </c>
      <c r="N307" s="22">
        <v>0</v>
      </c>
      <c r="O307" s="22">
        <v>62403</v>
      </c>
      <c r="P307" s="22">
        <v>104271</v>
      </c>
      <c r="Q307" s="22">
        <v>627323</v>
      </c>
      <c r="R307" s="22">
        <v>99964</v>
      </c>
      <c r="S307" s="22">
        <v>68896</v>
      </c>
      <c r="T307" s="22">
        <v>2861785</v>
      </c>
      <c r="U307" s="22">
        <v>867918</v>
      </c>
      <c r="V307" s="22">
        <v>0</v>
      </c>
      <c r="W307" s="22">
        <v>16420</v>
      </c>
      <c r="X307" s="22">
        <v>0</v>
      </c>
      <c r="Y307" s="22">
        <v>28526</v>
      </c>
      <c r="Z307" s="22">
        <v>0</v>
      </c>
      <c r="AA307" s="22">
        <v>0</v>
      </c>
      <c r="AB307" s="22">
        <v>0</v>
      </c>
      <c r="AC307" s="22">
        <v>912864</v>
      </c>
      <c r="AD307" s="22">
        <v>52823</v>
      </c>
      <c r="AE307" s="22">
        <v>86096</v>
      </c>
      <c r="AF307" s="22">
        <v>0</v>
      </c>
      <c r="AG307" s="22">
        <v>85642</v>
      </c>
      <c r="AH307" s="22">
        <v>24114</v>
      </c>
      <c r="AI307" s="22">
        <v>1161539</v>
      </c>
      <c r="AJ307" s="22">
        <v>1700246</v>
      </c>
      <c r="AK307" s="22">
        <v>0</v>
      </c>
      <c r="AL307" s="22">
        <v>1700246</v>
      </c>
    </row>
    <row r="308" spans="1:3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305849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305849</v>
      </c>
      <c r="N308" s="22">
        <v>0</v>
      </c>
      <c r="O308" s="22">
        <v>0</v>
      </c>
      <c r="P308" s="22">
        <v>20646</v>
      </c>
      <c r="Q308" s="22">
        <v>861810</v>
      </c>
      <c r="R308" s="22">
        <v>0</v>
      </c>
      <c r="S308" s="22">
        <v>0</v>
      </c>
      <c r="T308" s="22">
        <v>1188305</v>
      </c>
      <c r="U308" s="22">
        <v>53633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53633</v>
      </c>
      <c r="AD308" s="22">
        <v>0</v>
      </c>
      <c r="AE308" s="22">
        <v>6421</v>
      </c>
      <c r="AF308" s="22">
        <v>0</v>
      </c>
      <c r="AG308" s="22">
        <v>0</v>
      </c>
      <c r="AH308" s="22">
        <v>0</v>
      </c>
      <c r="AI308" s="22">
        <v>60054</v>
      </c>
      <c r="AJ308" s="22">
        <v>1128251</v>
      </c>
      <c r="AK308" s="22">
        <v>0</v>
      </c>
      <c r="AL308" s="22">
        <v>1128251</v>
      </c>
    </row>
    <row r="309" spans="1:3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922382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922382</v>
      </c>
      <c r="N309" s="22">
        <v>0</v>
      </c>
      <c r="O309" s="22">
        <v>10702</v>
      </c>
      <c r="P309" s="22">
        <v>33049</v>
      </c>
      <c r="Q309" s="22">
        <v>173252</v>
      </c>
      <c r="R309" s="22">
        <v>84493</v>
      </c>
      <c r="S309" s="22">
        <v>0</v>
      </c>
      <c r="T309" s="22">
        <v>1223878</v>
      </c>
      <c r="U309" s="22">
        <v>455101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455101</v>
      </c>
      <c r="AD309" s="22">
        <v>5091</v>
      </c>
      <c r="AE309" s="22">
        <v>17263</v>
      </c>
      <c r="AF309" s="22">
        <v>0</v>
      </c>
      <c r="AG309" s="22">
        <v>67119</v>
      </c>
      <c r="AH309" s="22">
        <v>0</v>
      </c>
      <c r="AI309" s="22">
        <v>544574</v>
      </c>
      <c r="AJ309" s="22">
        <v>679304</v>
      </c>
      <c r="AK309" s="22">
        <v>0</v>
      </c>
      <c r="AL309" s="22">
        <v>679304</v>
      </c>
    </row>
    <row r="310" spans="1:3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724620</v>
      </c>
      <c r="F310" s="22">
        <v>0</v>
      </c>
      <c r="G310" s="22">
        <v>0</v>
      </c>
      <c r="H310" s="22">
        <v>3296279</v>
      </c>
      <c r="I310" s="22">
        <v>0</v>
      </c>
      <c r="J310" s="22">
        <v>0</v>
      </c>
      <c r="K310" s="22">
        <v>0</v>
      </c>
      <c r="L310" s="22">
        <v>0</v>
      </c>
      <c r="M310" s="22">
        <v>4020899</v>
      </c>
      <c r="N310" s="22">
        <v>0</v>
      </c>
      <c r="O310" s="22">
        <v>219713</v>
      </c>
      <c r="P310" s="22">
        <v>26678</v>
      </c>
      <c r="Q310" s="22">
        <v>179100</v>
      </c>
      <c r="R310" s="22">
        <v>393754</v>
      </c>
      <c r="S310" s="22">
        <v>10349</v>
      </c>
      <c r="T310" s="22">
        <v>4850493</v>
      </c>
      <c r="U310" s="22">
        <v>342094</v>
      </c>
      <c r="V310" s="22">
        <v>0</v>
      </c>
      <c r="W310" s="22">
        <v>0</v>
      </c>
      <c r="X310" s="22">
        <v>46470</v>
      </c>
      <c r="Y310" s="22">
        <v>0</v>
      </c>
      <c r="Z310" s="22">
        <v>0</v>
      </c>
      <c r="AA310" s="22">
        <v>0</v>
      </c>
      <c r="AB310" s="22">
        <v>0</v>
      </c>
      <c r="AC310" s="22">
        <v>388564</v>
      </c>
      <c r="AD310" s="22">
        <v>17576</v>
      </c>
      <c r="AE310" s="22">
        <v>16520</v>
      </c>
      <c r="AF310" s="22">
        <v>0</v>
      </c>
      <c r="AG310" s="22">
        <v>181324</v>
      </c>
      <c r="AH310" s="22">
        <v>1035</v>
      </c>
      <c r="AI310" s="22">
        <v>605019</v>
      </c>
      <c r="AJ310" s="22">
        <v>4245474</v>
      </c>
      <c r="AK310" s="22">
        <v>713088</v>
      </c>
      <c r="AL310" s="22">
        <v>3532386</v>
      </c>
    </row>
    <row r="311" spans="1:3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533580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533580</v>
      </c>
      <c r="N311" s="22">
        <v>0</v>
      </c>
      <c r="O311" s="22">
        <v>750779</v>
      </c>
      <c r="P311" s="22">
        <v>137176</v>
      </c>
      <c r="Q311" s="22">
        <v>904200</v>
      </c>
      <c r="R311" s="22">
        <v>438113</v>
      </c>
      <c r="S311" s="22">
        <v>0</v>
      </c>
      <c r="T311" s="22">
        <v>2763848</v>
      </c>
      <c r="U311" s="22">
        <v>222455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222455</v>
      </c>
      <c r="AD311" s="22">
        <v>389141</v>
      </c>
      <c r="AE311" s="22">
        <v>91367</v>
      </c>
      <c r="AF311" s="22">
        <v>0</v>
      </c>
      <c r="AG311" s="22">
        <v>83531</v>
      </c>
      <c r="AH311" s="22">
        <v>0</v>
      </c>
      <c r="AI311" s="22">
        <v>786494</v>
      </c>
      <c r="AJ311" s="22">
        <v>1977354</v>
      </c>
      <c r="AK311" s="22">
        <v>0</v>
      </c>
      <c r="AL311" s="22">
        <v>1977354</v>
      </c>
    </row>
    <row r="312" spans="1:3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1775354</v>
      </c>
      <c r="F312" s="22">
        <v>0</v>
      </c>
      <c r="G312" s="22">
        <v>108584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1883938</v>
      </c>
      <c r="N312" s="22">
        <v>0</v>
      </c>
      <c r="O312" s="22">
        <v>53760</v>
      </c>
      <c r="P312" s="22">
        <v>83693</v>
      </c>
      <c r="Q312" s="22">
        <v>396025</v>
      </c>
      <c r="R312" s="22">
        <v>0</v>
      </c>
      <c r="S312" s="22">
        <v>18625</v>
      </c>
      <c r="T312" s="22">
        <v>2436041</v>
      </c>
      <c r="U312" s="22">
        <v>1187668</v>
      </c>
      <c r="V312" s="22">
        <v>0</v>
      </c>
      <c r="W312" s="22">
        <v>21718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1209386</v>
      </c>
      <c r="AD312" s="22">
        <v>36139</v>
      </c>
      <c r="AE312" s="22">
        <v>62492</v>
      </c>
      <c r="AF312" s="22">
        <v>0</v>
      </c>
      <c r="AG312" s="22">
        <v>0</v>
      </c>
      <c r="AH312" s="22">
        <v>18625</v>
      </c>
      <c r="AI312" s="22">
        <v>1326642</v>
      </c>
      <c r="AJ312" s="22">
        <v>1109399</v>
      </c>
      <c r="AK312" s="22">
        <v>0</v>
      </c>
      <c r="AL312" s="22">
        <v>1109399</v>
      </c>
    </row>
    <row r="313" spans="1:3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1207558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1207558</v>
      </c>
      <c r="N313" s="22">
        <v>0</v>
      </c>
      <c r="O313" s="22">
        <v>33275</v>
      </c>
      <c r="P313" s="22">
        <v>7428</v>
      </c>
      <c r="Q313" s="22">
        <v>334641</v>
      </c>
      <c r="R313" s="22">
        <v>33947</v>
      </c>
      <c r="S313" s="22">
        <v>0</v>
      </c>
      <c r="T313" s="22">
        <v>1616849</v>
      </c>
      <c r="U313" s="22">
        <v>619054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619054</v>
      </c>
      <c r="AD313" s="22">
        <v>12453</v>
      </c>
      <c r="AE313" s="22">
        <v>3343</v>
      </c>
      <c r="AF313" s="22">
        <v>0</v>
      </c>
      <c r="AG313" s="22">
        <v>9534</v>
      </c>
      <c r="AH313" s="22">
        <v>0</v>
      </c>
      <c r="AI313" s="22">
        <v>644384</v>
      </c>
      <c r="AJ313" s="22">
        <v>972465</v>
      </c>
      <c r="AK313" s="22">
        <v>0</v>
      </c>
      <c r="AL313" s="22">
        <v>972465</v>
      </c>
    </row>
    <row r="314" spans="1:3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1435069</v>
      </c>
      <c r="F314" s="22">
        <v>0</v>
      </c>
      <c r="G314" s="22">
        <v>0</v>
      </c>
      <c r="H314" s="22">
        <v>0</v>
      </c>
      <c r="I314" s="22">
        <v>468698</v>
      </c>
      <c r="J314" s="22">
        <v>0</v>
      </c>
      <c r="K314" s="22">
        <v>0</v>
      </c>
      <c r="L314" s="22">
        <v>0</v>
      </c>
      <c r="M314" s="22">
        <v>1903767</v>
      </c>
      <c r="N314" s="22">
        <v>0</v>
      </c>
      <c r="O314" s="22">
        <v>160772</v>
      </c>
      <c r="P314" s="22">
        <v>24184</v>
      </c>
      <c r="Q314" s="22">
        <v>517004</v>
      </c>
      <c r="R314" s="22">
        <v>0</v>
      </c>
      <c r="S314" s="22">
        <v>0</v>
      </c>
      <c r="T314" s="22">
        <v>2605727</v>
      </c>
      <c r="U314" s="22">
        <v>1186747</v>
      </c>
      <c r="V314" s="22">
        <v>0</v>
      </c>
      <c r="W314" s="22">
        <v>0</v>
      </c>
      <c r="X314" s="22">
        <v>0</v>
      </c>
      <c r="Y314" s="22">
        <v>60586</v>
      </c>
      <c r="Z314" s="22">
        <v>0</v>
      </c>
      <c r="AA314" s="22">
        <v>0</v>
      </c>
      <c r="AB314" s="22">
        <v>0</v>
      </c>
      <c r="AC314" s="22">
        <v>1247333</v>
      </c>
      <c r="AD314" s="22">
        <v>40997</v>
      </c>
      <c r="AE314" s="22">
        <v>11161</v>
      </c>
      <c r="AF314" s="22">
        <v>0</v>
      </c>
      <c r="AG314" s="22">
        <v>0</v>
      </c>
      <c r="AH314" s="22">
        <v>0</v>
      </c>
      <c r="AI314" s="22">
        <v>1299491</v>
      </c>
      <c r="AJ314" s="22">
        <v>1306236</v>
      </c>
      <c r="AK314" s="22">
        <v>0</v>
      </c>
      <c r="AL314" s="22">
        <v>1306236</v>
      </c>
    </row>
    <row r="315" spans="1:3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593799</v>
      </c>
      <c r="F315" s="22">
        <v>0</v>
      </c>
      <c r="G315" s="22">
        <v>693133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1286932</v>
      </c>
      <c r="N315" s="22">
        <v>0</v>
      </c>
      <c r="O315" s="22">
        <v>63420</v>
      </c>
      <c r="P315" s="22">
        <v>13934</v>
      </c>
      <c r="Q315" s="22">
        <v>625351</v>
      </c>
      <c r="R315" s="22">
        <v>209196</v>
      </c>
      <c r="S315" s="22">
        <v>0</v>
      </c>
      <c r="T315" s="22">
        <v>2198833</v>
      </c>
      <c r="U315" s="22">
        <v>418065</v>
      </c>
      <c r="V315" s="22">
        <v>0</v>
      </c>
      <c r="W315" s="22">
        <v>34656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452721</v>
      </c>
      <c r="AD315" s="22">
        <v>16490</v>
      </c>
      <c r="AE315" s="22">
        <v>4765</v>
      </c>
      <c r="AF315" s="22">
        <v>0</v>
      </c>
      <c r="AG315" s="22">
        <v>73815</v>
      </c>
      <c r="AH315" s="22">
        <v>0</v>
      </c>
      <c r="AI315" s="22">
        <v>547791</v>
      </c>
      <c r="AJ315" s="22">
        <v>1651042</v>
      </c>
      <c r="AK315" s="22">
        <v>0</v>
      </c>
      <c r="AL315" s="22">
        <v>1651042</v>
      </c>
    </row>
    <row r="316" spans="1:3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571456</v>
      </c>
      <c r="F316" s="22">
        <v>0</v>
      </c>
      <c r="G316" s="22">
        <v>55157</v>
      </c>
      <c r="H316" s="22">
        <v>0</v>
      </c>
      <c r="I316" s="22">
        <v>98635</v>
      </c>
      <c r="J316" s="22">
        <v>0</v>
      </c>
      <c r="K316" s="22">
        <v>0</v>
      </c>
      <c r="L316" s="22">
        <v>0</v>
      </c>
      <c r="M316" s="22">
        <v>725248</v>
      </c>
      <c r="N316" s="22">
        <v>18228</v>
      </c>
      <c r="O316" s="22">
        <v>390735</v>
      </c>
      <c r="P316" s="22">
        <v>55296</v>
      </c>
      <c r="Q316" s="22">
        <v>158611</v>
      </c>
      <c r="R316" s="22">
        <v>77054</v>
      </c>
      <c r="S316" s="22">
        <v>0</v>
      </c>
      <c r="T316" s="22">
        <v>1425172</v>
      </c>
      <c r="U316" s="22">
        <v>161089</v>
      </c>
      <c r="V316" s="22">
        <v>0</v>
      </c>
      <c r="W316" s="22">
        <v>48416</v>
      </c>
      <c r="X316" s="22">
        <v>0</v>
      </c>
      <c r="Y316" s="22">
        <v>22137</v>
      </c>
      <c r="Z316" s="22">
        <v>0</v>
      </c>
      <c r="AA316" s="22">
        <v>0</v>
      </c>
      <c r="AB316" s="22">
        <v>0</v>
      </c>
      <c r="AC316" s="22">
        <v>231642</v>
      </c>
      <c r="AD316" s="22">
        <v>149234</v>
      </c>
      <c r="AE316" s="22">
        <v>33589</v>
      </c>
      <c r="AF316" s="22">
        <v>0</v>
      </c>
      <c r="AG316" s="22">
        <v>11662</v>
      </c>
      <c r="AH316" s="22">
        <v>0</v>
      </c>
      <c r="AI316" s="22">
        <v>426127</v>
      </c>
      <c r="AJ316" s="22">
        <v>999045</v>
      </c>
      <c r="AK316" s="22">
        <v>0</v>
      </c>
      <c r="AL316" s="22">
        <v>999045</v>
      </c>
    </row>
    <row r="317" spans="1:3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777572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777572</v>
      </c>
      <c r="N317" s="22">
        <v>0</v>
      </c>
      <c r="O317" s="22">
        <v>71185</v>
      </c>
      <c r="P317" s="22">
        <v>0</v>
      </c>
      <c r="Q317" s="22">
        <v>0</v>
      </c>
      <c r="R317" s="22">
        <v>0</v>
      </c>
      <c r="S317" s="22">
        <v>0</v>
      </c>
      <c r="T317" s="22">
        <v>848757</v>
      </c>
      <c r="U317" s="22">
        <v>444645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444645</v>
      </c>
      <c r="AD317" s="22">
        <v>0</v>
      </c>
      <c r="AE317" s="22">
        <v>39186</v>
      </c>
      <c r="AF317" s="22">
        <v>0</v>
      </c>
      <c r="AG317" s="22">
        <v>0</v>
      </c>
      <c r="AH317" s="22">
        <v>0</v>
      </c>
      <c r="AI317" s="22">
        <v>483831</v>
      </c>
      <c r="AJ317" s="22">
        <v>364926</v>
      </c>
      <c r="AK317" s="22">
        <v>0</v>
      </c>
      <c r="AL317" s="22">
        <v>364926</v>
      </c>
    </row>
    <row r="318" spans="1:3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2220521</v>
      </c>
      <c r="F318" s="22">
        <v>0</v>
      </c>
      <c r="G318" s="22">
        <v>346444</v>
      </c>
      <c r="H318" s="22">
        <v>0</v>
      </c>
      <c r="I318" s="22">
        <v>430935</v>
      </c>
      <c r="J318" s="22">
        <v>0</v>
      </c>
      <c r="K318" s="22">
        <v>0</v>
      </c>
      <c r="L318" s="22">
        <v>0</v>
      </c>
      <c r="M318" s="22">
        <v>2997900</v>
      </c>
      <c r="N318" s="22">
        <v>16500</v>
      </c>
      <c r="O318" s="22">
        <v>305112</v>
      </c>
      <c r="P318" s="22">
        <v>27642</v>
      </c>
      <c r="Q318" s="22">
        <v>1030271</v>
      </c>
      <c r="R318" s="22">
        <v>127706</v>
      </c>
      <c r="S318" s="22">
        <v>0</v>
      </c>
      <c r="T318" s="22">
        <v>4505131</v>
      </c>
      <c r="U318" s="22">
        <v>1831285</v>
      </c>
      <c r="V318" s="22">
        <v>0</v>
      </c>
      <c r="W318" s="22">
        <v>186669</v>
      </c>
      <c r="X318" s="22">
        <v>0</v>
      </c>
      <c r="Y318" s="22">
        <v>17014</v>
      </c>
      <c r="Z318" s="22">
        <v>0</v>
      </c>
      <c r="AA318" s="22">
        <v>0</v>
      </c>
      <c r="AB318" s="22">
        <v>0</v>
      </c>
      <c r="AC318" s="22">
        <v>2034968</v>
      </c>
      <c r="AD318" s="22">
        <v>70341</v>
      </c>
      <c r="AE318" s="22">
        <v>22811</v>
      </c>
      <c r="AF318" s="22">
        <v>0</v>
      </c>
      <c r="AG318" s="22">
        <v>54640</v>
      </c>
      <c r="AH318" s="22">
        <v>0</v>
      </c>
      <c r="AI318" s="22">
        <v>2182760</v>
      </c>
      <c r="AJ318" s="22">
        <v>2322371</v>
      </c>
      <c r="AK318" s="22">
        <v>0</v>
      </c>
      <c r="AL318" s="22">
        <v>2322371</v>
      </c>
    </row>
    <row r="319" spans="1:3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1227451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1227451</v>
      </c>
      <c r="N319" s="22">
        <v>0</v>
      </c>
      <c r="O319" s="22">
        <v>99809</v>
      </c>
      <c r="P319" s="22">
        <v>116824</v>
      </c>
      <c r="Q319" s="22">
        <v>162000</v>
      </c>
      <c r="R319" s="22">
        <v>117313</v>
      </c>
      <c r="S319" s="22">
        <v>32196</v>
      </c>
      <c r="T319" s="22">
        <v>1755593</v>
      </c>
      <c r="U319" s="22">
        <v>471527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471527</v>
      </c>
      <c r="AD319" s="22">
        <v>20481</v>
      </c>
      <c r="AE319" s="22">
        <v>79171</v>
      </c>
      <c r="AF319" s="22">
        <v>0</v>
      </c>
      <c r="AG319" s="22">
        <v>56022</v>
      </c>
      <c r="AH319" s="22">
        <v>19161</v>
      </c>
      <c r="AI319" s="22">
        <v>646362</v>
      </c>
      <c r="AJ319" s="22">
        <v>1109231</v>
      </c>
      <c r="AK319" s="22">
        <v>0</v>
      </c>
      <c r="AL319" s="22">
        <v>1109231</v>
      </c>
    </row>
    <row r="320" spans="1:3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339594</v>
      </c>
      <c r="F320" s="22">
        <v>0</v>
      </c>
      <c r="G320" s="22">
        <v>58715</v>
      </c>
      <c r="H320" s="22">
        <v>0</v>
      </c>
      <c r="I320" s="22">
        <v>230303</v>
      </c>
      <c r="J320" s="22">
        <v>0</v>
      </c>
      <c r="K320" s="22">
        <v>0</v>
      </c>
      <c r="L320" s="22">
        <v>0</v>
      </c>
      <c r="M320" s="22">
        <v>628612</v>
      </c>
      <c r="N320" s="22">
        <v>0</v>
      </c>
      <c r="O320" s="22">
        <v>470827</v>
      </c>
      <c r="P320" s="22">
        <v>189777</v>
      </c>
      <c r="Q320" s="22">
        <v>20300</v>
      </c>
      <c r="R320" s="22">
        <v>157113</v>
      </c>
      <c r="S320" s="22">
        <v>27615</v>
      </c>
      <c r="T320" s="22">
        <v>1494244</v>
      </c>
      <c r="U320" s="22">
        <v>219472</v>
      </c>
      <c r="V320" s="22">
        <v>0</v>
      </c>
      <c r="W320" s="22">
        <v>6788</v>
      </c>
      <c r="X320" s="22">
        <v>0</v>
      </c>
      <c r="Y320" s="22">
        <v>62429</v>
      </c>
      <c r="Z320" s="22">
        <v>0</v>
      </c>
      <c r="AA320" s="22">
        <v>0</v>
      </c>
      <c r="AB320" s="22">
        <v>0</v>
      </c>
      <c r="AC320" s="22">
        <v>288689</v>
      </c>
      <c r="AD320" s="22">
        <v>100328</v>
      </c>
      <c r="AE320" s="22">
        <v>112729</v>
      </c>
      <c r="AF320" s="22">
        <v>0</v>
      </c>
      <c r="AG320" s="22">
        <v>110872</v>
      </c>
      <c r="AH320" s="22">
        <v>24853</v>
      </c>
      <c r="AI320" s="22">
        <v>637471</v>
      </c>
      <c r="AJ320" s="22">
        <v>856773</v>
      </c>
      <c r="AK320" s="22">
        <v>0</v>
      </c>
      <c r="AL320" s="22">
        <v>856773</v>
      </c>
    </row>
    <row r="321" spans="1:3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717461</v>
      </c>
      <c r="F321" s="22">
        <v>0</v>
      </c>
      <c r="G321" s="22">
        <v>0</v>
      </c>
      <c r="H321" s="22">
        <v>0</v>
      </c>
      <c r="I321" s="22">
        <v>172185</v>
      </c>
      <c r="J321" s="22">
        <v>0</v>
      </c>
      <c r="K321" s="22">
        <v>0</v>
      </c>
      <c r="L321" s="22">
        <v>0</v>
      </c>
      <c r="M321" s="22">
        <v>889646</v>
      </c>
      <c r="N321" s="22">
        <v>0</v>
      </c>
      <c r="O321" s="22">
        <v>137261</v>
      </c>
      <c r="P321" s="22">
        <v>57424</v>
      </c>
      <c r="Q321" s="22">
        <v>272094</v>
      </c>
      <c r="R321" s="22">
        <v>96184</v>
      </c>
      <c r="S321" s="22">
        <v>11000</v>
      </c>
      <c r="T321" s="22">
        <v>1463609</v>
      </c>
      <c r="U321" s="22">
        <v>160301</v>
      </c>
      <c r="V321" s="22">
        <v>0</v>
      </c>
      <c r="W321" s="22">
        <v>0</v>
      </c>
      <c r="X321" s="22">
        <v>0</v>
      </c>
      <c r="Y321" s="22">
        <v>59147</v>
      </c>
      <c r="Z321" s="22">
        <v>0</v>
      </c>
      <c r="AA321" s="22">
        <v>0</v>
      </c>
      <c r="AB321" s="22">
        <v>0</v>
      </c>
      <c r="AC321" s="22">
        <v>219448</v>
      </c>
      <c r="AD321" s="22">
        <v>51660</v>
      </c>
      <c r="AE321" s="22">
        <v>27299</v>
      </c>
      <c r="AF321" s="22">
        <v>0</v>
      </c>
      <c r="AG321" s="22">
        <v>57444</v>
      </c>
      <c r="AH321" s="22">
        <v>10395</v>
      </c>
      <c r="AI321" s="22">
        <v>366246</v>
      </c>
      <c r="AJ321" s="22">
        <v>1097363</v>
      </c>
      <c r="AK321" s="22">
        <v>0</v>
      </c>
      <c r="AL321" s="22">
        <v>1097363</v>
      </c>
    </row>
    <row r="322" spans="1:3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105000</v>
      </c>
      <c r="Q322" s="22">
        <v>0</v>
      </c>
      <c r="R322" s="22">
        <v>0</v>
      </c>
      <c r="S322" s="22">
        <v>0</v>
      </c>
      <c r="T322" s="22">
        <v>105000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105000</v>
      </c>
      <c r="AF322" s="22">
        <v>0</v>
      </c>
      <c r="AG322" s="22">
        <v>0</v>
      </c>
      <c r="AH322" s="22">
        <v>0</v>
      </c>
      <c r="AI322" s="22">
        <v>105000</v>
      </c>
      <c r="AJ322" s="22">
        <v>0</v>
      </c>
      <c r="AK322" s="22">
        <v>0</v>
      </c>
      <c r="AL322" s="22">
        <v>0</v>
      </c>
    </row>
    <row r="323" spans="1:3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6901064</v>
      </c>
      <c r="P323" s="22">
        <v>11873</v>
      </c>
      <c r="Q323" s="22">
        <v>0</v>
      </c>
      <c r="R323" s="22">
        <v>388316</v>
      </c>
      <c r="S323" s="22">
        <v>0</v>
      </c>
      <c r="T323" s="22">
        <v>7301253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2010831</v>
      </c>
      <c r="AE323" s="22">
        <v>11873</v>
      </c>
      <c r="AF323" s="22">
        <v>0</v>
      </c>
      <c r="AG323" s="22">
        <v>184798</v>
      </c>
      <c r="AH323" s="22">
        <v>0</v>
      </c>
      <c r="AI323" s="22">
        <v>2207502</v>
      </c>
      <c r="AJ323" s="22">
        <v>5093751</v>
      </c>
      <c r="AK323" s="22">
        <v>0</v>
      </c>
      <c r="AL323" s="22">
        <v>5093751</v>
      </c>
    </row>
    <row r="324" spans="1:3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</row>
    <row r="325" spans="1:3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</row>
    <row r="326" spans="1:3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</row>
    <row r="327" spans="1:3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</row>
    <row r="328" spans="1:3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235969</v>
      </c>
      <c r="H328" s="22">
        <v>383540</v>
      </c>
      <c r="I328" s="22">
        <v>0</v>
      </c>
      <c r="J328" s="22">
        <v>0</v>
      </c>
      <c r="K328" s="22">
        <v>22661</v>
      </c>
      <c r="L328" s="22">
        <v>0</v>
      </c>
      <c r="M328" s="22">
        <v>642170</v>
      </c>
      <c r="N328" s="22">
        <v>0</v>
      </c>
      <c r="O328" s="22">
        <v>48946</v>
      </c>
      <c r="P328" s="22">
        <v>659745</v>
      </c>
      <c r="Q328" s="22">
        <v>0</v>
      </c>
      <c r="R328" s="22">
        <v>108199</v>
      </c>
      <c r="S328" s="22">
        <v>1966655</v>
      </c>
      <c r="T328" s="22">
        <v>3425715</v>
      </c>
      <c r="U328" s="22">
        <v>0</v>
      </c>
      <c r="V328" s="22">
        <v>0</v>
      </c>
      <c r="W328" s="22">
        <v>154346</v>
      </c>
      <c r="X328" s="22">
        <v>244027</v>
      </c>
      <c r="Y328" s="22">
        <v>0</v>
      </c>
      <c r="Z328" s="22">
        <v>0</v>
      </c>
      <c r="AA328" s="22">
        <v>22661</v>
      </c>
      <c r="AB328" s="22">
        <v>0</v>
      </c>
      <c r="AC328" s="22">
        <v>421034</v>
      </c>
      <c r="AD328" s="22">
        <v>33039</v>
      </c>
      <c r="AE328" s="22">
        <v>301293</v>
      </c>
      <c r="AF328" s="22">
        <v>0</v>
      </c>
      <c r="AG328" s="22">
        <v>46572</v>
      </c>
      <c r="AH328" s="22">
        <v>1206418</v>
      </c>
      <c r="AI328" s="22">
        <v>2008356</v>
      </c>
      <c r="AJ328" s="22">
        <v>1417359</v>
      </c>
      <c r="AK328" s="22">
        <v>0</v>
      </c>
      <c r="AL328" s="22">
        <v>1417359</v>
      </c>
    </row>
    <row r="329" spans="1:3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245134728</v>
      </c>
      <c r="F329" s="22">
        <v>0</v>
      </c>
      <c r="G329" s="22">
        <v>3121124</v>
      </c>
      <c r="H329" s="22">
        <v>5902</v>
      </c>
      <c r="I329" s="22">
        <v>0</v>
      </c>
      <c r="J329" s="22">
        <v>0</v>
      </c>
      <c r="K329" s="22">
        <v>0</v>
      </c>
      <c r="L329" s="22">
        <v>0</v>
      </c>
      <c r="M329" s="22">
        <v>248261754</v>
      </c>
      <c r="N329" s="22">
        <v>0</v>
      </c>
      <c r="O329" s="22">
        <v>38163489</v>
      </c>
      <c r="P329" s="22">
        <v>59385232</v>
      </c>
      <c r="Q329" s="22">
        <v>1409108</v>
      </c>
      <c r="R329" s="22">
        <v>0</v>
      </c>
      <c r="S329" s="22">
        <v>24948515</v>
      </c>
      <c r="T329" s="22">
        <v>372168098</v>
      </c>
      <c r="U329" s="22">
        <v>65275852</v>
      </c>
      <c r="V329" s="22">
        <v>0</v>
      </c>
      <c r="W329" s="22">
        <v>916179</v>
      </c>
      <c r="X329" s="22">
        <v>5902</v>
      </c>
      <c r="Y329" s="22">
        <v>0</v>
      </c>
      <c r="Z329" s="22">
        <v>0</v>
      </c>
      <c r="AA329" s="22">
        <v>0</v>
      </c>
      <c r="AB329" s="22">
        <v>0</v>
      </c>
      <c r="AC329" s="22">
        <v>66197933</v>
      </c>
      <c r="AD329" s="22">
        <v>14783615</v>
      </c>
      <c r="AE329" s="22">
        <v>28029010</v>
      </c>
      <c r="AF329" s="22">
        <v>194533</v>
      </c>
      <c r="AG329" s="22">
        <v>0</v>
      </c>
      <c r="AH329" s="22">
        <v>20028145</v>
      </c>
      <c r="AI329" s="22">
        <v>129233236</v>
      </c>
      <c r="AJ329" s="22">
        <v>242934862</v>
      </c>
      <c r="AK329" s="22">
        <v>0</v>
      </c>
      <c r="AL329" s="22">
        <v>242934862</v>
      </c>
    </row>
    <row r="330" spans="1:3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103E2-509D-4FC3-8418-FD459B4C9C23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1167</v>
      </c>
      <c r="D1" s="20" t="s">
        <v>1168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1169</v>
      </c>
      <c r="F2" s="21" t="s">
        <v>1170</v>
      </c>
      <c r="G2" s="21" t="s">
        <v>1171</v>
      </c>
      <c r="H2" s="21" t="s">
        <v>57</v>
      </c>
      <c r="I2" s="21" t="s">
        <v>1172</v>
      </c>
    </row>
    <row r="3" spans="1:9" x14ac:dyDescent="0.25">
      <c r="A3" s="21"/>
      <c r="B3" s="21"/>
      <c r="C3" s="21"/>
      <c r="D3" s="21" t="s">
        <v>81</v>
      </c>
      <c r="E3" s="21" t="s">
        <v>1173</v>
      </c>
      <c r="F3" s="21" t="s">
        <v>1174</v>
      </c>
      <c r="G3" s="21" t="s">
        <v>1175</v>
      </c>
      <c r="H3" s="21" t="s">
        <v>1176</v>
      </c>
      <c r="I3" s="21" t="s">
        <v>1177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501805</v>
      </c>
      <c r="I6" s="22">
        <v>501805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3479508</v>
      </c>
      <c r="F8" s="22">
        <v>2285623</v>
      </c>
      <c r="G8" s="22">
        <v>0</v>
      </c>
      <c r="H8" s="22">
        <v>0</v>
      </c>
      <c r="I8" s="22">
        <v>5765131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4253069</v>
      </c>
      <c r="F9" s="22">
        <v>0</v>
      </c>
      <c r="G9" s="22">
        <v>0</v>
      </c>
      <c r="H9" s="22">
        <v>1601534</v>
      </c>
      <c r="I9" s="22">
        <v>5854603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12433600</v>
      </c>
      <c r="F15" s="22">
        <v>0</v>
      </c>
      <c r="G15" s="22">
        <v>0</v>
      </c>
      <c r="H15" s="22">
        <v>683750</v>
      </c>
      <c r="I15" s="22">
        <v>13117350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0</v>
      </c>
      <c r="G18" s="22">
        <v>20000000</v>
      </c>
      <c r="H18" s="22">
        <v>0</v>
      </c>
      <c r="I18" s="22">
        <v>20000000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26761928</v>
      </c>
      <c r="F19" s="22">
        <v>0</v>
      </c>
      <c r="G19" s="22">
        <v>0</v>
      </c>
      <c r="H19" s="22">
        <v>7745169</v>
      </c>
      <c r="I19" s="22">
        <v>34507097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0</v>
      </c>
      <c r="G20" s="22">
        <v>0</v>
      </c>
      <c r="H20" s="22">
        <v>451909</v>
      </c>
      <c r="I20" s="22">
        <v>451909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0</v>
      </c>
      <c r="G26" s="22">
        <v>0</v>
      </c>
      <c r="H26" s="22">
        <v>558892</v>
      </c>
      <c r="I26" s="22">
        <v>558892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288130</v>
      </c>
      <c r="G28" s="22">
        <v>0</v>
      </c>
      <c r="H28" s="22">
        <v>0</v>
      </c>
      <c r="I28" s="22">
        <v>288130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4021764</v>
      </c>
      <c r="F30" s="22">
        <v>0</v>
      </c>
      <c r="G30" s="22">
        <v>0</v>
      </c>
      <c r="H30" s="22">
        <v>0</v>
      </c>
      <c r="I30" s="22">
        <v>4021764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2587681</v>
      </c>
      <c r="I31" s="22">
        <v>2587681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0</v>
      </c>
      <c r="G37" s="22">
        <v>0</v>
      </c>
      <c r="H37" s="22">
        <v>3486400</v>
      </c>
      <c r="I37" s="22">
        <v>3486400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1073673</v>
      </c>
      <c r="F40" s="22">
        <v>0</v>
      </c>
      <c r="G40" s="22">
        <v>0</v>
      </c>
      <c r="H40" s="22">
        <v>0</v>
      </c>
      <c r="I40" s="22">
        <v>1073673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1930310</v>
      </c>
      <c r="F46" s="22">
        <v>0</v>
      </c>
      <c r="G46" s="22">
        <v>0</v>
      </c>
      <c r="H46" s="22">
        <v>0</v>
      </c>
      <c r="I46" s="22">
        <v>1930310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2474019</v>
      </c>
      <c r="F49" s="22">
        <v>0</v>
      </c>
      <c r="G49" s="22">
        <v>0</v>
      </c>
      <c r="H49" s="22">
        <v>0</v>
      </c>
      <c r="I49" s="22">
        <v>2474019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5036516</v>
      </c>
      <c r="F52" s="22">
        <v>0</v>
      </c>
      <c r="G52" s="22">
        <v>0</v>
      </c>
      <c r="H52" s="22">
        <v>4243724</v>
      </c>
      <c r="I52" s="22">
        <v>9280240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2428405</v>
      </c>
      <c r="I53" s="22">
        <v>2428405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3979498</v>
      </c>
      <c r="F56" s="22">
        <v>0</v>
      </c>
      <c r="G56" s="22">
        <v>0</v>
      </c>
      <c r="H56" s="22">
        <v>0</v>
      </c>
      <c r="I56" s="22">
        <v>3979498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950000</v>
      </c>
      <c r="I59" s="22">
        <v>950000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1549731</v>
      </c>
      <c r="F64" s="22">
        <v>0</v>
      </c>
      <c r="G64" s="22">
        <v>0</v>
      </c>
      <c r="H64" s="22">
        <v>0</v>
      </c>
      <c r="I64" s="22">
        <v>1549731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38932</v>
      </c>
      <c r="F69" s="22">
        <v>0</v>
      </c>
      <c r="G69" s="22">
        <v>0</v>
      </c>
      <c r="H69" s="22">
        <v>362342</v>
      </c>
      <c r="I69" s="22">
        <v>401274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86750</v>
      </c>
      <c r="F73" s="22">
        <v>0</v>
      </c>
      <c r="G73" s="22">
        <v>0</v>
      </c>
      <c r="H73" s="22">
        <v>0</v>
      </c>
      <c r="I73" s="22">
        <v>86750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917468</v>
      </c>
      <c r="I74" s="22">
        <v>917468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2400248</v>
      </c>
      <c r="F75" s="22">
        <v>0</v>
      </c>
      <c r="G75" s="22">
        <v>0</v>
      </c>
      <c r="H75" s="22">
        <v>0</v>
      </c>
      <c r="I75" s="22">
        <v>2400248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7817172</v>
      </c>
      <c r="F76" s="22">
        <v>0</v>
      </c>
      <c r="G76" s="22">
        <v>0</v>
      </c>
      <c r="H76" s="22">
        <v>0</v>
      </c>
      <c r="I76" s="22">
        <v>7817172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2667357</v>
      </c>
      <c r="F77" s="22">
        <v>0</v>
      </c>
      <c r="G77" s="22">
        <v>371794</v>
      </c>
      <c r="H77" s="22">
        <v>2878542</v>
      </c>
      <c r="I77" s="22">
        <v>5917693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158470</v>
      </c>
      <c r="I79" s="22">
        <v>158470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250688</v>
      </c>
      <c r="I80" s="22">
        <v>250688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2710627</v>
      </c>
      <c r="F81" s="22">
        <v>0</v>
      </c>
      <c r="G81" s="22">
        <v>0</v>
      </c>
      <c r="H81" s="22">
        <v>0</v>
      </c>
      <c r="I81" s="22">
        <v>2710627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1252044</v>
      </c>
      <c r="F82" s="22">
        <v>0</v>
      </c>
      <c r="G82" s="22">
        <v>0</v>
      </c>
      <c r="H82" s="22">
        <v>0</v>
      </c>
      <c r="I82" s="22">
        <v>1252044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5162600</v>
      </c>
      <c r="I85" s="22">
        <v>5162600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5493755</v>
      </c>
      <c r="I86" s="22">
        <v>5493755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3034475</v>
      </c>
      <c r="I87" s="22">
        <v>3034475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458831</v>
      </c>
      <c r="F88" s="22">
        <v>0</v>
      </c>
      <c r="G88" s="22">
        <v>0</v>
      </c>
      <c r="H88" s="22">
        <v>0</v>
      </c>
      <c r="I88" s="22">
        <v>458831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1775974</v>
      </c>
      <c r="F89" s="22">
        <v>0</v>
      </c>
      <c r="G89" s="22">
        <v>0</v>
      </c>
      <c r="H89" s="22">
        <v>0</v>
      </c>
      <c r="I89" s="22">
        <v>1775974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144427</v>
      </c>
      <c r="I97" s="22">
        <v>144427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270493</v>
      </c>
      <c r="I106" s="22">
        <v>270493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0</v>
      </c>
      <c r="G111" s="22">
        <v>0</v>
      </c>
      <c r="H111" s="22">
        <v>1198421</v>
      </c>
      <c r="I111" s="22">
        <v>1198421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879286</v>
      </c>
      <c r="F112" s="22">
        <v>0</v>
      </c>
      <c r="G112" s="22">
        <v>0</v>
      </c>
      <c r="H112" s="22">
        <v>0</v>
      </c>
      <c r="I112" s="22">
        <v>879286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925652</v>
      </c>
      <c r="F126" s="22">
        <v>0</v>
      </c>
      <c r="G126" s="22">
        <v>0</v>
      </c>
      <c r="H126" s="22">
        <v>0</v>
      </c>
      <c r="I126" s="22">
        <v>925652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1582016</v>
      </c>
      <c r="I131" s="22">
        <v>1582016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1066631</v>
      </c>
      <c r="I133" s="22">
        <v>1066631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280840</v>
      </c>
      <c r="F136" s="22">
        <v>0</v>
      </c>
      <c r="G136" s="22">
        <v>0</v>
      </c>
      <c r="H136" s="22">
        <v>0</v>
      </c>
      <c r="I136" s="22">
        <v>280840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128600</v>
      </c>
      <c r="G142" s="22">
        <v>0</v>
      </c>
      <c r="H142" s="22">
        <v>0</v>
      </c>
      <c r="I142" s="22">
        <v>128600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621944</v>
      </c>
      <c r="I147" s="22">
        <v>621944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1384073</v>
      </c>
      <c r="G149" s="22">
        <v>0</v>
      </c>
      <c r="H149" s="22">
        <v>0</v>
      </c>
      <c r="I149" s="22">
        <v>1384073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469632</v>
      </c>
      <c r="F150" s="22">
        <v>0</v>
      </c>
      <c r="G150" s="22">
        <v>0</v>
      </c>
      <c r="H150" s="22">
        <v>9629839</v>
      </c>
      <c r="I150" s="22">
        <v>10099471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25550</v>
      </c>
      <c r="F152" s="22">
        <v>0</v>
      </c>
      <c r="G152" s="22">
        <v>0</v>
      </c>
      <c r="H152" s="22">
        <v>0</v>
      </c>
      <c r="I152" s="22">
        <v>25550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226686</v>
      </c>
      <c r="F158" s="22">
        <v>0</v>
      </c>
      <c r="G158" s="22">
        <v>0</v>
      </c>
      <c r="H158" s="22">
        <v>0</v>
      </c>
      <c r="I158" s="22">
        <v>226686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0</v>
      </c>
      <c r="G164" s="22">
        <v>0</v>
      </c>
      <c r="H164" s="22">
        <v>428604</v>
      </c>
      <c r="I164" s="22">
        <v>428604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349794</v>
      </c>
      <c r="F169" s="22">
        <v>165610</v>
      </c>
      <c r="G169" s="22">
        <v>0</v>
      </c>
      <c r="H169" s="22">
        <v>0</v>
      </c>
      <c r="I169" s="22">
        <v>515404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0</v>
      </c>
      <c r="G170" s="22">
        <v>0</v>
      </c>
      <c r="H170" s="22">
        <v>230139</v>
      </c>
      <c r="I170" s="22">
        <v>230139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143000</v>
      </c>
      <c r="I171" s="22">
        <v>143000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412587</v>
      </c>
      <c r="F174" s="22">
        <v>0</v>
      </c>
      <c r="G174" s="22">
        <v>0</v>
      </c>
      <c r="H174" s="22">
        <v>0</v>
      </c>
      <c r="I174" s="22">
        <v>412587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4770278</v>
      </c>
      <c r="F178" s="22">
        <v>0</v>
      </c>
      <c r="G178" s="22">
        <v>0</v>
      </c>
      <c r="H178" s="22">
        <v>323847</v>
      </c>
      <c r="I178" s="22">
        <v>5094125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476956</v>
      </c>
      <c r="F182" s="22">
        <v>0</v>
      </c>
      <c r="G182" s="22">
        <v>0</v>
      </c>
      <c r="H182" s="22">
        <v>0</v>
      </c>
      <c r="I182" s="22">
        <v>476956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302607</v>
      </c>
      <c r="G183" s="22">
        <v>0</v>
      </c>
      <c r="H183" s="22">
        <v>0</v>
      </c>
      <c r="I183" s="22">
        <v>302607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1508634</v>
      </c>
      <c r="F188" s="22">
        <v>0</v>
      </c>
      <c r="G188" s="22">
        <v>841401</v>
      </c>
      <c r="H188" s="22">
        <v>0</v>
      </c>
      <c r="I188" s="22">
        <v>2350035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1246550</v>
      </c>
      <c r="F194" s="22">
        <v>2002903</v>
      </c>
      <c r="G194" s="22">
        <v>0</v>
      </c>
      <c r="H194" s="22">
        <v>0</v>
      </c>
      <c r="I194" s="22">
        <v>3249453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127500</v>
      </c>
      <c r="F198" s="22">
        <v>0</v>
      </c>
      <c r="G198" s="22">
        <v>0</v>
      </c>
      <c r="H198" s="22">
        <v>0</v>
      </c>
      <c r="I198" s="22">
        <v>127500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136297</v>
      </c>
      <c r="H202" s="22">
        <v>0</v>
      </c>
      <c r="I202" s="22">
        <v>136297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189051</v>
      </c>
      <c r="F203" s="22">
        <v>0</v>
      </c>
      <c r="G203" s="22">
        <v>0</v>
      </c>
      <c r="H203" s="22">
        <v>0</v>
      </c>
      <c r="I203" s="22">
        <v>189051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282358</v>
      </c>
      <c r="F206" s="22">
        <v>0</v>
      </c>
      <c r="G206" s="22">
        <v>0</v>
      </c>
      <c r="H206" s="22">
        <v>0</v>
      </c>
      <c r="I206" s="22">
        <v>282358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12568</v>
      </c>
      <c r="G208" s="22">
        <v>0</v>
      </c>
      <c r="H208" s="22">
        <v>0</v>
      </c>
      <c r="I208" s="22">
        <v>12568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245902</v>
      </c>
      <c r="H216" s="22">
        <v>0</v>
      </c>
      <c r="I216" s="22">
        <v>245902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234896</v>
      </c>
      <c r="F223" s="22">
        <v>0</v>
      </c>
      <c r="G223" s="22">
        <v>0</v>
      </c>
      <c r="H223" s="22">
        <v>0</v>
      </c>
      <c r="I223" s="22">
        <v>234896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209684</v>
      </c>
      <c r="I246" s="22">
        <v>209684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4227</v>
      </c>
      <c r="I253" s="22">
        <v>4227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192818</v>
      </c>
      <c r="G254" s="22">
        <v>0</v>
      </c>
      <c r="H254" s="22">
        <v>0</v>
      </c>
      <c r="I254" s="22">
        <v>192818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804442</v>
      </c>
      <c r="I261" s="22">
        <v>804442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97645</v>
      </c>
      <c r="F302" s="22">
        <v>0</v>
      </c>
      <c r="G302" s="22">
        <v>0</v>
      </c>
      <c r="H302" s="22">
        <v>0</v>
      </c>
      <c r="I302" s="22">
        <v>97645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60269</v>
      </c>
      <c r="F320" s="22">
        <v>0</v>
      </c>
      <c r="G320" s="22">
        <v>0</v>
      </c>
      <c r="H320" s="22">
        <v>0</v>
      </c>
      <c r="I320" s="22">
        <v>60269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D01A4-FE79-4C73-AA11-BE318954B5D5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1167</v>
      </c>
      <c r="D1" s="20" t="s">
        <v>1178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1169</v>
      </c>
      <c r="F2" s="21" t="s">
        <v>1170</v>
      </c>
      <c r="G2" s="21" t="s">
        <v>1171</v>
      </c>
      <c r="H2" s="21" t="s">
        <v>57</v>
      </c>
      <c r="I2" s="21" t="s">
        <v>1172</v>
      </c>
    </row>
    <row r="3" spans="1:9" x14ac:dyDescent="0.25">
      <c r="A3" s="21"/>
      <c r="B3" s="21"/>
      <c r="C3" s="21"/>
      <c r="D3" s="21" t="s">
        <v>81</v>
      </c>
      <c r="E3" s="21" t="s">
        <v>1173</v>
      </c>
      <c r="F3" s="21" t="s">
        <v>1174</v>
      </c>
      <c r="G3" s="21" t="s">
        <v>1175</v>
      </c>
      <c r="H3" s="21" t="s">
        <v>1176</v>
      </c>
      <c r="I3" s="21" t="s">
        <v>1177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39644996</v>
      </c>
      <c r="F4" s="22">
        <v>32219805</v>
      </c>
      <c r="G4" s="22">
        <v>0</v>
      </c>
      <c r="H4" s="22">
        <v>1629896</v>
      </c>
      <c r="I4" s="22">
        <v>73494697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39642952</v>
      </c>
      <c r="F5" s="22">
        <v>0</v>
      </c>
      <c r="G5" s="22">
        <v>1190123</v>
      </c>
      <c r="H5" s="22">
        <v>0</v>
      </c>
      <c r="I5" s="22">
        <v>40833075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477759</v>
      </c>
      <c r="F6" s="22">
        <v>0</v>
      </c>
      <c r="G6" s="22">
        <v>1902853</v>
      </c>
      <c r="H6" s="22">
        <v>808314</v>
      </c>
      <c r="I6" s="22">
        <v>3188926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331601000</v>
      </c>
      <c r="F7" s="22">
        <v>302641000</v>
      </c>
      <c r="G7" s="22">
        <v>1800701000</v>
      </c>
      <c r="H7" s="22">
        <v>260150000</v>
      </c>
      <c r="I7" s="22">
        <v>2695093000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4322833</v>
      </c>
      <c r="F8" s="22">
        <v>0</v>
      </c>
      <c r="G8" s="22">
        <v>20857693</v>
      </c>
      <c r="H8" s="22">
        <v>0</v>
      </c>
      <c r="I8" s="22">
        <v>25180526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1022052</v>
      </c>
      <c r="F9" s="22">
        <v>0</v>
      </c>
      <c r="G9" s="22">
        <v>0</v>
      </c>
      <c r="H9" s="22">
        <v>714827</v>
      </c>
      <c r="I9" s="22">
        <v>1736879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42897719</v>
      </c>
      <c r="F10" s="22">
        <v>0</v>
      </c>
      <c r="G10" s="22">
        <v>0</v>
      </c>
      <c r="H10" s="22">
        <v>0</v>
      </c>
      <c r="I10" s="22">
        <v>42897719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3430895000</v>
      </c>
      <c r="F11" s="22">
        <v>142785000</v>
      </c>
      <c r="G11" s="22">
        <v>222438000</v>
      </c>
      <c r="H11" s="22">
        <v>144211000</v>
      </c>
      <c r="I11" s="22">
        <v>3940329000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21904000</v>
      </c>
      <c r="F12" s="22">
        <v>146000</v>
      </c>
      <c r="G12" s="22">
        <v>2823000</v>
      </c>
      <c r="H12" s="22">
        <v>99000</v>
      </c>
      <c r="I12" s="22">
        <v>24972000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137408889</v>
      </c>
      <c r="F13" s="22">
        <v>0</v>
      </c>
      <c r="G13" s="22">
        <v>0</v>
      </c>
      <c r="H13" s="22">
        <v>1156373</v>
      </c>
      <c r="I13" s="22">
        <v>138565262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20295285</v>
      </c>
      <c r="F14" s="22">
        <v>0</v>
      </c>
      <c r="G14" s="22">
        <v>0</v>
      </c>
      <c r="H14" s="22">
        <v>0</v>
      </c>
      <c r="I14" s="22">
        <v>20295285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41860984</v>
      </c>
      <c r="F15" s="22">
        <v>0</v>
      </c>
      <c r="G15" s="22">
        <v>0</v>
      </c>
      <c r="H15" s="22">
        <v>24580928</v>
      </c>
      <c r="I15" s="22">
        <v>66441912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46439000</v>
      </c>
      <c r="F16" s="22">
        <v>0</v>
      </c>
      <c r="G16" s="22">
        <v>82701000</v>
      </c>
      <c r="H16" s="22">
        <v>84544000</v>
      </c>
      <c r="I16" s="22">
        <v>213684000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25281304</v>
      </c>
      <c r="F17" s="22">
        <v>0</v>
      </c>
      <c r="G17" s="22">
        <v>29468759</v>
      </c>
      <c r="H17" s="22">
        <v>0</v>
      </c>
      <c r="I17" s="22">
        <v>54750063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31757000</v>
      </c>
      <c r="F18" s="22">
        <v>0</v>
      </c>
      <c r="G18" s="22">
        <v>366824000</v>
      </c>
      <c r="H18" s="22">
        <v>0</v>
      </c>
      <c r="I18" s="22">
        <v>398581000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172433089</v>
      </c>
      <c r="F19" s="22">
        <v>16404783</v>
      </c>
      <c r="G19" s="22">
        <v>68855803</v>
      </c>
      <c r="H19" s="22">
        <v>8382869</v>
      </c>
      <c r="I19" s="22">
        <v>266076544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20181840</v>
      </c>
      <c r="F20" s="22">
        <v>11158611</v>
      </c>
      <c r="G20" s="22">
        <v>6318466</v>
      </c>
      <c r="H20" s="22">
        <v>0</v>
      </c>
      <c r="I20" s="22">
        <v>37658917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91254399</v>
      </c>
      <c r="F21" s="22">
        <v>0</v>
      </c>
      <c r="G21" s="22">
        <v>0</v>
      </c>
      <c r="H21" s="22">
        <v>0</v>
      </c>
      <c r="I21" s="22">
        <v>91254399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9931756</v>
      </c>
      <c r="I22" s="22">
        <v>9931756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11023584</v>
      </c>
      <c r="F23" s="22">
        <v>0</v>
      </c>
      <c r="G23" s="22">
        <v>0</v>
      </c>
      <c r="H23" s="22">
        <v>49243</v>
      </c>
      <c r="I23" s="22">
        <v>11072827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1404595</v>
      </c>
      <c r="F24" s="22">
        <v>0</v>
      </c>
      <c r="G24" s="22">
        <v>0</v>
      </c>
      <c r="H24" s="22">
        <v>0</v>
      </c>
      <c r="I24" s="22">
        <v>1404595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11363671</v>
      </c>
      <c r="F25" s="22">
        <v>0</v>
      </c>
      <c r="G25" s="22">
        <v>0</v>
      </c>
      <c r="H25" s="22">
        <v>0</v>
      </c>
      <c r="I25" s="22">
        <v>11363671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49383481</v>
      </c>
      <c r="F26" s="22">
        <v>18136530</v>
      </c>
      <c r="G26" s="22">
        <v>40872036</v>
      </c>
      <c r="H26" s="22">
        <v>24119209</v>
      </c>
      <c r="I26" s="22">
        <v>132511256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45676921</v>
      </c>
      <c r="I27" s="22">
        <v>45676921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1495883</v>
      </c>
      <c r="F32" s="22">
        <v>32401</v>
      </c>
      <c r="G32" s="22">
        <v>0</v>
      </c>
      <c r="H32" s="22">
        <v>0</v>
      </c>
      <c r="I32" s="22">
        <v>1528284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817776</v>
      </c>
      <c r="F33" s="22">
        <v>0</v>
      </c>
      <c r="G33" s="22">
        <v>0</v>
      </c>
      <c r="H33" s="22">
        <v>0</v>
      </c>
      <c r="I33" s="22">
        <v>817776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10088451</v>
      </c>
      <c r="F35" s="22">
        <v>297036</v>
      </c>
      <c r="G35" s="22">
        <v>0</v>
      </c>
      <c r="H35" s="22">
        <v>0</v>
      </c>
      <c r="I35" s="22">
        <v>10385487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7694884</v>
      </c>
      <c r="F36" s="22">
        <v>5135</v>
      </c>
      <c r="G36" s="22">
        <v>0</v>
      </c>
      <c r="H36" s="22">
        <v>181425</v>
      </c>
      <c r="I36" s="22">
        <v>7881444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8327485</v>
      </c>
      <c r="F37" s="22">
        <v>0</v>
      </c>
      <c r="G37" s="22">
        <v>0</v>
      </c>
      <c r="H37" s="22">
        <v>0</v>
      </c>
      <c r="I37" s="22">
        <v>8327485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1106593</v>
      </c>
      <c r="F38" s="22">
        <v>0</v>
      </c>
      <c r="G38" s="22">
        <v>0</v>
      </c>
      <c r="H38" s="22">
        <v>0</v>
      </c>
      <c r="I38" s="22">
        <v>1106593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6226572</v>
      </c>
      <c r="F41" s="22">
        <v>0</v>
      </c>
      <c r="G41" s="22">
        <v>0</v>
      </c>
      <c r="H41" s="22">
        <v>0</v>
      </c>
      <c r="I41" s="22">
        <v>6226572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147111</v>
      </c>
      <c r="F43" s="22">
        <v>0</v>
      </c>
      <c r="G43" s="22">
        <v>0</v>
      </c>
      <c r="H43" s="22">
        <v>0</v>
      </c>
      <c r="I43" s="22">
        <v>147111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13095228</v>
      </c>
      <c r="F44" s="22">
        <v>0</v>
      </c>
      <c r="G44" s="22">
        <v>0</v>
      </c>
      <c r="H44" s="22">
        <v>0</v>
      </c>
      <c r="I44" s="22">
        <v>13095228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5760595</v>
      </c>
      <c r="F45" s="22">
        <v>23135</v>
      </c>
      <c r="G45" s="22">
        <v>0</v>
      </c>
      <c r="H45" s="22">
        <v>0</v>
      </c>
      <c r="I45" s="22">
        <v>5783730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20887428</v>
      </c>
      <c r="F46" s="22">
        <v>4188388</v>
      </c>
      <c r="G46" s="22">
        <v>0</v>
      </c>
      <c r="H46" s="22">
        <v>10862757</v>
      </c>
      <c r="I46" s="22">
        <v>35938573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1915906</v>
      </c>
      <c r="F47" s="22">
        <v>0</v>
      </c>
      <c r="G47" s="22">
        <v>0</v>
      </c>
      <c r="H47" s="22">
        <v>0</v>
      </c>
      <c r="I47" s="22">
        <v>1915906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6552714</v>
      </c>
      <c r="F49" s="22">
        <v>68739</v>
      </c>
      <c r="G49" s="22">
        <v>0</v>
      </c>
      <c r="H49" s="22">
        <v>0</v>
      </c>
      <c r="I49" s="22">
        <v>6621453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4657672</v>
      </c>
      <c r="F51" s="22">
        <v>0</v>
      </c>
      <c r="G51" s="22">
        <v>0</v>
      </c>
      <c r="H51" s="22">
        <v>0</v>
      </c>
      <c r="I51" s="22">
        <v>4657672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9344876</v>
      </c>
      <c r="F52" s="22">
        <v>4042364</v>
      </c>
      <c r="G52" s="22">
        <v>0</v>
      </c>
      <c r="H52" s="22">
        <v>14873966</v>
      </c>
      <c r="I52" s="22">
        <v>28261206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230209</v>
      </c>
      <c r="F53" s="22">
        <v>0</v>
      </c>
      <c r="G53" s="22">
        <v>0</v>
      </c>
      <c r="H53" s="22">
        <v>0</v>
      </c>
      <c r="I53" s="22">
        <v>230209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14330744</v>
      </c>
      <c r="F54" s="22">
        <v>0</v>
      </c>
      <c r="G54" s="22">
        <v>0</v>
      </c>
      <c r="H54" s="22">
        <v>0</v>
      </c>
      <c r="I54" s="22">
        <v>14330744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7225329</v>
      </c>
      <c r="F56" s="22">
        <v>0</v>
      </c>
      <c r="G56" s="22">
        <v>0</v>
      </c>
      <c r="H56" s="22">
        <v>0</v>
      </c>
      <c r="I56" s="22">
        <v>7225329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563796</v>
      </c>
      <c r="F57" s="22">
        <v>3084577</v>
      </c>
      <c r="G57" s="22">
        <v>0</v>
      </c>
      <c r="H57" s="22">
        <v>0</v>
      </c>
      <c r="I57" s="22">
        <v>3648373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9845540</v>
      </c>
      <c r="F58" s="22">
        <v>0</v>
      </c>
      <c r="G58" s="22">
        <v>0</v>
      </c>
      <c r="H58" s="22">
        <v>0</v>
      </c>
      <c r="I58" s="22">
        <v>9845540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3725326</v>
      </c>
      <c r="F59" s="22">
        <v>0</v>
      </c>
      <c r="G59" s="22">
        <v>0</v>
      </c>
      <c r="H59" s="22">
        <v>0</v>
      </c>
      <c r="I59" s="22">
        <v>3725326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22926343</v>
      </c>
      <c r="F60" s="22">
        <v>0</v>
      </c>
      <c r="G60" s="22">
        <v>0</v>
      </c>
      <c r="H60" s="22">
        <v>0</v>
      </c>
      <c r="I60" s="22">
        <v>22926343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39784387</v>
      </c>
      <c r="G62" s="22">
        <v>132710</v>
      </c>
      <c r="H62" s="22">
        <v>0</v>
      </c>
      <c r="I62" s="22">
        <v>39917097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1521936</v>
      </c>
      <c r="F64" s="22">
        <v>0</v>
      </c>
      <c r="G64" s="22">
        <v>0</v>
      </c>
      <c r="H64" s="22">
        <v>0</v>
      </c>
      <c r="I64" s="22">
        <v>1521936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879329</v>
      </c>
      <c r="I65" s="22">
        <v>879329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38980</v>
      </c>
      <c r="I67" s="22">
        <v>38980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20243389</v>
      </c>
      <c r="I68" s="22">
        <v>20243389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2171803</v>
      </c>
      <c r="F69" s="22">
        <v>45665675</v>
      </c>
      <c r="G69" s="22">
        <v>4016670</v>
      </c>
      <c r="H69" s="22">
        <v>6200474</v>
      </c>
      <c r="I69" s="22">
        <v>58054622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956189</v>
      </c>
      <c r="F72" s="22">
        <v>0</v>
      </c>
      <c r="G72" s="22">
        <v>0</v>
      </c>
      <c r="H72" s="22">
        <v>0</v>
      </c>
      <c r="I72" s="22">
        <v>956189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6218385</v>
      </c>
      <c r="F74" s="22">
        <v>0</v>
      </c>
      <c r="G74" s="22">
        <v>0</v>
      </c>
      <c r="H74" s="22">
        <v>0</v>
      </c>
      <c r="I74" s="22">
        <v>6218385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670244</v>
      </c>
      <c r="F75" s="22">
        <v>0</v>
      </c>
      <c r="G75" s="22">
        <v>0</v>
      </c>
      <c r="H75" s="22">
        <v>0</v>
      </c>
      <c r="I75" s="22">
        <v>670244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334798</v>
      </c>
      <c r="F76" s="22">
        <v>0</v>
      </c>
      <c r="G76" s="22">
        <v>0</v>
      </c>
      <c r="H76" s="22">
        <v>0</v>
      </c>
      <c r="I76" s="22">
        <v>334798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18997326</v>
      </c>
      <c r="F77" s="22">
        <v>1270938</v>
      </c>
      <c r="G77" s="22">
        <v>1404492</v>
      </c>
      <c r="H77" s="22">
        <v>0</v>
      </c>
      <c r="I77" s="22">
        <v>21672756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1013962</v>
      </c>
      <c r="F78" s="22">
        <v>0</v>
      </c>
      <c r="G78" s="22">
        <v>0</v>
      </c>
      <c r="H78" s="22">
        <v>0</v>
      </c>
      <c r="I78" s="22">
        <v>1013962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4228391</v>
      </c>
      <c r="F81" s="22">
        <v>0</v>
      </c>
      <c r="G81" s="22">
        <v>0</v>
      </c>
      <c r="H81" s="22">
        <v>0</v>
      </c>
      <c r="I81" s="22">
        <v>4228391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500000</v>
      </c>
      <c r="I84" s="22">
        <v>500000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2043751</v>
      </c>
      <c r="F85" s="22">
        <v>0</v>
      </c>
      <c r="G85" s="22">
        <v>0</v>
      </c>
      <c r="H85" s="22">
        <v>0</v>
      </c>
      <c r="I85" s="22">
        <v>2043751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4744588</v>
      </c>
      <c r="F86" s="22">
        <v>0</v>
      </c>
      <c r="G86" s="22">
        <v>0</v>
      </c>
      <c r="H86" s="22">
        <v>0</v>
      </c>
      <c r="I86" s="22">
        <v>4744588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186140</v>
      </c>
      <c r="G87" s="22">
        <v>0</v>
      </c>
      <c r="H87" s="22">
        <v>0</v>
      </c>
      <c r="I87" s="22">
        <v>186140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5020471</v>
      </c>
      <c r="F89" s="22">
        <v>0</v>
      </c>
      <c r="G89" s="22">
        <v>0</v>
      </c>
      <c r="H89" s="22">
        <v>0</v>
      </c>
      <c r="I89" s="22">
        <v>5020471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1058504</v>
      </c>
      <c r="F90" s="22">
        <v>565946</v>
      </c>
      <c r="G90" s="22">
        <v>0</v>
      </c>
      <c r="H90" s="22">
        <v>0</v>
      </c>
      <c r="I90" s="22">
        <v>1624450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6085219</v>
      </c>
      <c r="I91" s="22">
        <v>6085219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1346976</v>
      </c>
      <c r="F92" s="22">
        <v>0</v>
      </c>
      <c r="G92" s="22">
        <v>0</v>
      </c>
      <c r="H92" s="22">
        <v>18294420</v>
      </c>
      <c r="I92" s="22">
        <v>19641396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4049388</v>
      </c>
      <c r="F93" s="22">
        <v>0</v>
      </c>
      <c r="G93" s="22">
        <v>0</v>
      </c>
      <c r="H93" s="22">
        <v>0</v>
      </c>
      <c r="I93" s="22">
        <v>4049388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187999</v>
      </c>
      <c r="F95" s="22">
        <v>0</v>
      </c>
      <c r="G95" s="22">
        <v>0</v>
      </c>
      <c r="H95" s="22">
        <v>0</v>
      </c>
      <c r="I95" s="22">
        <v>187999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6842065</v>
      </c>
      <c r="F96" s="22">
        <v>0</v>
      </c>
      <c r="G96" s="22">
        <v>0</v>
      </c>
      <c r="H96" s="22">
        <v>0</v>
      </c>
      <c r="I96" s="22">
        <v>6842065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189059</v>
      </c>
      <c r="I97" s="22">
        <v>189059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21181847</v>
      </c>
      <c r="F98" s="22">
        <v>0</v>
      </c>
      <c r="G98" s="22">
        <v>0</v>
      </c>
      <c r="H98" s="22">
        <v>0</v>
      </c>
      <c r="I98" s="22">
        <v>21181847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1386724</v>
      </c>
      <c r="F99" s="22">
        <v>0</v>
      </c>
      <c r="G99" s="22">
        <v>0</v>
      </c>
      <c r="H99" s="22">
        <v>0</v>
      </c>
      <c r="I99" s="22">
        <v>1386724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13258908</v>
      </c>
      <c r="F100" s="22">
        <v>0</v>
      </c>
      <c r="G100" s="22">
        <v>0</v>
      </c>
      <c r="H100" s="22">
        <v>0</v>
      </c>
      <c r="I100" s="22">
        <v>13258908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2438160</v>
      </c>
      <c r="F101" s="22">
        <v>0</v>
      </c>
      <c r="G101" s="22">
        <v>0</v>
      </c>
      <c r="H101" s="22">
        <v>43828</v>
      </c>
      <c r="I101" s="22">
        <v>2481988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416094</v>
      </c>
      <c r="F102" s="22">
        <v>0</v>
      </c>
      <c r="G102" s="22">
        <v>0</v>
      </c>
      <c r="H102" s="22">
        <v>0</v>
      </c>
      <c r="I102" s="22">
        <v>416094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1249578</v>
      </c>
      <c r="F103" s="22">
        <v>0</v>
      </c>
      <c r="G103" s="22">
        <v>0</v>
      </c>
      <c r="H103" s="22">
        <v>0</v>
      </c>
      <c r="I103" s="22">
        <v>1249578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249482</v>
      </c>
      <c r="F104" s="22">
        <v>0</v>
      </c>
      <c r="G104" s="22">
        <v>172992</v>
      </c>
      <c r="H104" s="22">
        <v>0</v>
      </c>
      <c r="I104" s="22">
        <v>422474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3816260</v>
      </c>
      <c r="F105" s="22">
        <v>0</v>
      </c>
      <c r="G105" s="22">
        <v>0</v>
      </c>
      <c r="H105" s="22">
        <v>0</v>
      </c>
      <c r="I105" s="22">
        <v>3816260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18608868</v>
      </c>
      <c r="F106" s="22">
        <v>0</v>
      </c>
      <c r="G106" s="22">
        <v>18155503</v>
      </c>
      <c r="H106" s="22">
        <v>5485263</v>
      </c>
      <c r="I106" s="22">
        <v>42249634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2447248</v>
      </c>
      <c r="H107" s="22">
        <v>0</v>
      </c>
      <c r="I107" s="22">
        <v>2447248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3657120</v>
      </c>
      <c r="F108" s="22">
        <v>0</v>
      </c>
      <c r="G108" s="22">
        <v>0</v>
      </c>
      <c r="H108" s="22">
        <v>0</v>
      </c>
      <c r="I108" s="22">
        <v>3657120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1031605</v>
      </c>
      <c r="F109" s="22">
        <v>0</v>
      </c>
      <c r="G109" s="22">
        <v>0</v>
      </c>
      <c r="H109" s="22">
        <v>0</v>
      </c>
      <c r="I109" s="22">
        <v>1031605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2641355</v>
      </c>
      <c r="F110" s="22">
        <v>0</v>
      </c>
      <c r="G110" s="22">
        <v>2727636</v>
      </c>
      <c r="H110" s="22">
        <v>0</v>
      </c>
      <c r="I110" s="22">
        <v>5368991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6778854</v>
      </c>
      <c r="F111" s="22">
        <v>9121892</v>
      </c>
      <c r="G111" s="22">
        <v>574269</v>
      </c>
      <c r="H111" s="22">
        <v>0</v>
      </c>
      <c r="I111" s="22">
        <v>16475015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2541115</v>
      </c>
      <c r="F112" s="22">
        <v>0</v>
      </c>
      <c r="G112" s="22">
        <v>71311</v>
      </c>
      <c r="H112" s="22">
        <v>0</v>
      </c>
      <c r="I112" s="22">
        <v>2612426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38420451</v>
      </c>
      <c r="F113" s="22">
        <v>0</v>
      </c>
      <c r="G113" s="22">
        <v>0</v>
      </c>
      <c r="H113" s="22">
        <v>6288671</v>
      </c>
      <c r="I113" s="22">
        <v>44709122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7516370</v>
      </c>
      <c r="F115" s="22">
        <v>0</v>
      </c>
      <c r="G115" s="22">
        <v>0</v>
      </c>
      <c r="H115" s="22">
        <v>0</v>
      </c>
      <c r="I115" s="22">
        <v>7516370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171456</v>
      </c>
      <c r="F116" s="22">
        <v>0</v>
      </c>
      <c r="G116" s="22">
        <v>1675729</v>
      </c>
      <c r="H116" s="22">
        <v>0</v>
      </c>
      <c r="I116" s="22">
        <v>1847185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5370749</v>
      </c>
      <c r="F117" s="22">
        <v>0</v>
      </c>
      <c r="G117" s="22">
        <v>0</v>
      </c>
      <c r="H117" s="22">
        <v>13349477</v>
      </c>
      <c r="I117" s="22">
        <v>18720226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1067295</v>
      </c>
      <c r="F118" s="22">
        <v>0</v>
      </c>
      <c r="G118" s="22">
        <v>877784</v>
      </c>
      <c r="H118" s="22">
        <v>706706</v>
      </c>
      <c r="I118" s="22">
        <v>2651785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14219301</v>
      </c>
      <c r="F119" s="22">
        <v>165725</v>
      </c>
      <c r="G119" s="22">
        <v>0</v>
      </c>
      <c r="H119" s="22">
        <v>0</v>
      </c>
      <c r="I119" s="22">
        <v>14385026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2853962</v>
      </c>
      <c r="F120" s="22">
        <v>2010460</v>
      </c>
      <c r="G120" s="22">
        <v>1503254</v>
      </c>
      <c r="H120" s="22">
        <v>0</v>
      </c>
      <c r="I120" s="22">
        <v>6367676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970167</v>
      </c>
      <c r="F121" s="22">
        <v>0</v>
      </c>
      <c r="G121" s="22">
        <v>0</v>
      </c>
      <c r="H121" s="22">
        <v>0</v>
      </c>
      <c r="I121" s="22">
        <v>970167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513047</v>
      </c>
      <c r="F122" s="22">
        <v>4485197</v>
      </c>
      <c r="G122" s="22">
        <v>5498469</v>
      </c>
      <c r="H122" s="22">
        <v>0</v>
      </c>
      <c r="I122" s="22">
        <v>10496713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910894</v>
      </c>
      <c r="I123" s="22">
        <v>910894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616696</v>
      </c>
      <c r="F124" s="22">
        <v>528605</v>
      </c>
      <c r="G124" s="22">
        <v>0</v>
      </c>
      <c r="H124" s="22">
        <v>85770</v>
      </c>
      <c r="I124" s="22">
        <v>1231071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106534</v>
      </c>
      <c r="F125" s="22">
        <v>0</v>
      </c>
      <c r="G125" s="22">
        <v>0</v>
      </c>
      <c r="H125" s="22">
        <v>0</v>
      </c>
      <c r="I125" s="22">
        <v>106534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3466531</v>
      </c>
      <c r="F126" s="22">
        <v>0</v>
      </c>
      <c r="G126" s="22">
        <v>1840608</v>
      </c>
      <c r="H126" s="22">
        <v>0</v>
      </c>
      <c r="I126" s="22">
        <v>5307139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3076178</v>
      </c>
      <c r="F127" s="22">
        <v>0</v>
      </c>
      <c r="G127" s="22">
        <v>1812292</v>
      </c>
      <c r="H127" s="22">
        <v>0</v>
      </c>
      <c r="I127" s="22">
        <v>4888470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643696</v>
      </c>
      <c r="I128" s="22">
        <v>643696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229826</v>
      </c>
      <c r="I129" s="22">
        <v>229826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24513</v>
      </c>
      <c r="H130" s="22">
        <v>0</v>
      </c>
      <c r="I130" s="22">
        <v>24513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4312628</v>
      </c>
      <c r="F132" s="22">
        <v>0</v>
      </c>
      <c r="G132" s="22">
        <v>0</v>
      </c>
      <c r="H132" s="22">
        <v>1280154</v>
      </c>
      <c r="I132" s="22">
        <v>5592782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3790231</v>
      </c>
      <c r="F133" s="22">
        <v>0</v>
      </c>
      <c r="G133" s="22">
        <v>0</v>
      </c>
      <c r="H133" s="22">
        <v>0</v>
      </c>
      <c r="I133" s="22">
        <v>3790231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181466</v>
      </c>
      <c r="F135" s="22">
        <v>0</v>
      </c>
      <c r="G135" s="22">
        <v>0</v>
      </c>
      <c r="H135" s="22">
        <v>292444</v>
      </c>
      <c r="I135" s="22">
        <v>473910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324073</v>
      </c>
      <c r="F136" s="22">
        <v>0</v>
      </c>
      <c r="G136" s="22">
        <v>0</v>
      </c>
      <c r="H136" s="22">
        <v>0</v>
      </c>
      <c r="I136" s="22">
        <v>324073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2448536</v>
      </c>
      <c r="F137" s="22">
        <v>0</v>
      </c>
      <c r="G137" s="22">
        <v>0</v>
      </c>
      <c r="H137" s="22">
        <v>0</v>
      </c>
      <c r="I137" s="22">
        <v>2448536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602511</v>
      </c>
      <c r="I138" s="22">
        <v>602511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1156789</v>
      </c>
      <c r="F139" s="22">
        <v>0</v>
      </c>
      <c r="G139" s="22">
        <v>0</v>
      </c>
      <c r="H139" s="22">
        <v>0</v>
      </c>
      <c r="I139" s="22">
        <v>1156789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1160099</v>
      </c>
      <c r="H140" s="22">
        <v>113605</v>
      </c>
      <c r="I140" s="22">
        <v>1273704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1910390</v>
      </c>
      <c r="F141" s="22">
        <v>727902</v>
      </c>
      <c r="G141" s="22">
        <v>0</v>
      </c>
      <c r="H141" s="22">
        <v>0</v>
      </c>
      <c r="I141" s="22">
        <v>2638292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1189385</v>
      </c>
      <c r="F144" s="22">
        <v>0</v>
      </c>
      <c r="G144" s="22">
        <v>354384</v>
      </c>
      <c r="H144" s="22">
        <v>0</v>
      </c>
      <c r="I144" s="22">
        <v>1543769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18243168</v>
      </c>
      <c r="F145" s="22">
        <v>0</v>
      </c>
      <c r="G145" s="22">
        <v>0</v>
      </c>
      <c r="H145" s="22">
        <v>0</v>
      </c>
      <c r="I145" s="22">
        <v>18243168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968046</v>
      </c>
      <c r="F146" s="22">
        <v>523711</v>
      </c>
      <c r="G146" s="22">
        <v>0</v>
      </c>
      <c r="H146" s="22">
        <v>0</v>
      </c>
      <c r="I146" s="22">
        <v>1491757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121025</v>
      </c>
      <c r="I147" s="22">
        <v>121025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169295</v>
      </c>
      <c r="F148" s="22">
        <v>0</v>
      </c>
      <c r="G148" s="22">
        <v>0</v>
      </c>
      <c r="H148" s="22">
        <v>0</v>
      </c>
      <c r="I148" s="22">
        <v>169295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5683815</v>
      </c>
      <c r="F149" s="22">
        <v>15412701</v>
      </c>
      <c r="G149" s="22">
        <v>410065</v>
      </c>
      <c r="H149" s="22">
        <v>0</v>
      </c>
      <c r="I149" s="22">
        <v>21506581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12704405</v>
      </c>
      <c r="F150" s="22">
        <v>0</v>
      </c>
      <c r="G150" s="22">
        <v>6541051</v>
      </c>
      <c r="H150" s="22">
        <v>0</v>
      </c>
      <c r="I150" s="22">
        <v>19245456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1308943</v>
      </c>
      <c r="F151" s="22">
        <v>0</v>
      </c>
      <c r="G151" s="22">
        <v>0</v>
      </c>
      <c r="H151" s="22">
        <v>0</v>
      </c>
      <c r="I151" s="22">
        <v>1308943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3988257</v>
      </c>
      <c r="F152" s="22">
        <v>0</v>
      </c>
      <c r="G152" s="22">
        <v>0</v>
      </c>
      <c r="H152" s="22">
        <v>0</v>
      </c>
      <c r="I152" s="22">
        <v>3988257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17215712</v>
      </c>
      <c r="F153" s="22">
        <v>786074</v>
      </c>
      <c r="G153" s="22">
        <v>5709508</v>
      </c>
      <c r="H153" s="22">
        <v>1024561</v>
      </c>
      <c r="I153" s="22">
        <v>24735855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2321116</v>
      </c>
      <c r="F154" s="22">
        <v>0</v>
      </c>
      <c r="G154" s="22">
        <v>0</v>
      </c>
      <c r="H154" s="22">
        <v>343002</v>
      </c>
      <c r="I154" s="22">
        <v>2664118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2088344</v>
      </c>
      <c r="F155" s="22">
        <v>0</v>
      </c>
      <c r="G155" s="22">
        <v>0</v>
      </c>
      <c r="H155" s="22">
        <v>0</v>
      </c>
      <c r="I155" s="22">
        <v>2088344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840068</v>
      </c>
      <c r="F156" s="22">
        <v>0</v>
      </c>
      <c r="G156" s="22">
        <v>0</v>
      </c>
      <c r="H156" s="22">
        <v>2658069</v>
      </c>
      <c r="I156" s="22">
        <v>3498137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13486156</v>
      </c>
      <c r="F157" s="22">
        <v>0</v>
      </c>
      <c r="G157" s="22">
        <v>155937</v>
      </c>
      <c r="H157" s="22">
        <v>0</v>
      </c>
      <c r="I157" s="22">
        <v>13642093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369857</v>
      </c>
      <c r="F158" s="22">
        <v>0</v>
      </c>
      <c r="G158" s="22">
        <v>0</v>
      </c>
      <c r="H158" s="22">
        <v>0</v>
      </c>
      <c r="I158" s="22">
        <v>369857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661443</v>
      </c>
      <c r="H159" s="22">
        <v>0</v>
      </c>
      <c r="I159" s="22">
        <v>661443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7867902</v>
      </c>
      <c r="F160" s="22">
        <v>0</v>
      </c>
      <c r="G160" s="22">
        <v>0</v>
      </c>
      <c r="H160" s="22">
        <v>0</v>
      </c>
      <c r="I160" s="22">
        <v>7867902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4620773</v>
      </c>
      <c r="F161" s="22">
        <v>0</v>
      </c>
      <c r="G161" s="22">
        <v>0</v>
      </c>
      <c r="H161" s="22">
        <v>0</v>
      </c>
      <c r="I161" s="22">
        <v>4620773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3948409</v>
      </c>
      <c r="F162" s="22">
        <v>0</v>
      </c>
      <c r="G162" s="22">
        <v>0</v>
      </c>
      <c r="H162" s="22">
        <v>0</v>
      </c>
      <c r="I162" s="22">
        <v>3948409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1308599</v>
      </c>
      <c r="F163" s="22">
        <v>80789</v>
      </c>
      <c r="G163" s="22">
        <v>0</v>
      </c>
      <c r="H163" s="22">
        <v>0</v>
      </c>
      <c r="I163" s="22">
        <v>1389388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2197867</v>
      </c>
      <c r="F164" s="22">
        <v>0</v>
      </c>
      <c r="G164" s="22">
        <v>0</v>
      </c>
      <c r="H164" s="22">
        <v>6705549</v>
      </c>
      <c r="I164" s="22">
        <v>8903416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1197185</v>
      </c>
      <c r="F165" s="22">
        <v>0</v>
      </c>
      <c r="G165" s="22">
        <v>0</v>
      </c>
      <c r="H165" s="22">
        <v>0</v>
      </c>
      <c r="I165" s="22">
        <v>1197185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4123872</v>
      </c>
      <c r="F166" s="22">
        <v>0</v>
      </c>
      <c r="G166" s="22">
        <v>0</v>
      </c>
      <c r="H166" s="22">
        <v>0</v>
      </c>
      <c r="I166" s="22">
        <v>4123872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4426325</v>
      </c>
      <c r="F167" s="22">
        <v>0</v>
      </c>
      <c r="G167" s="22">
        <v>7276366</v>
      </c>
      <c r="H167" s="22">
        <v>11686789</v>
      </c>
      <c r="I167" s="22">
        <v>23389480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501207</v>
      </c>
      <c r="F168" s="22">
        <v>0</v>
      </c>
      <c r="G168" s="22">
        <v>0</v>
      </c>
      <c r="H168" s="22">
        <v>0</v>
      </c>
      <c r="I168" s="22">
        <v>501207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162146</v>
      </c>
      <c r="H169" s="22">
        <v>0</v>
      </c>
      <c r="I169" s="22">
        <v>162146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1855351</v>
      </c>
      <c r="F170" s="22">
        <v>0</v>
      </c>
      <c r="G170" s="22">
        <v>6505899</v>
      </c>
      <c r="H170" s="22">
        <v>0</v>
      </c>
      <c r="I170" s="22">
        <v>8361250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97715</v>
      </c>
      <c r="I171" s="22">
        <v>97715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858305</v>
      </c>
      <c r="F172" s="22">
        <v>1140479</v>
      </c>
      <c r="G172" s="22">
        <v>2017533</v>
      </c>
      <c r="H172" s="22">
        <v>0</v>
      </c>
      <c r="I172" s="22">
        <v>4016317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18209659</v>
      </c>
      <c r="F173" s="22">
        <v>0</v>
      </c>
      <c r="G173" s="22">
        <v>13394459</v>
      </c>
      <c r="H173" s="22">
        <v>0</v>
      </c>
      <c r="I173" s="22">
        <v>31604118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10851734</v>
      </c>
      <c r="F174" s="22">
        <v>0</v>
      </c>
      <c r="G174" s="22">
        <v>7454403</v>
      </c>
      <c r="H174" s="22">
        <v>0</v>
      </c>
      <c r="I174" s="22">
        <v>18306137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3941264</v>
      </c>
      <c r="F175" s="22">
        <v>0</v>
      </c>
      <c r="G175" s="22">
        <v>1100904</v>
      </c>
      <c r="H175" s="22">
        <v>0</v>
      </c>
      <c r="I175" s="22">
        <v>5042168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444769</v>
      </c>
      <c r="F176" s="22">
        <v>0</v>
      </c>
      <c r="G176" s="22">
        <v>0</v>
      </c>
      <c r="H176" s="22">
        <v>0</v>
      </c>
      <c r="I176" s="22">
        <v>444769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20895145</v>
      </c>
      <c r="F177" s="22">
        <v>0</v>
      </c>
      <c r="G177" s="22">
        <v>6623506</v>
      </c>
      <c r="H177" s="22">
        <v>0</v>
      </c>
      <c r="I177" s="22">
        <v>27518651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8018108</v>
      </c>
      <c r="F178" s="22">
        <v>0</v>
      </c>
      <c r="G178" s="22">
        <v>0</v>
      </c>
      <c r="H178" s="22">
        <v>0</v>
      </c>
      <c r="I178" s="22">
        <v>8018108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2583884</v>
      </c>
      <c r="F179" s="22">
        <v>0</v>
      </c>
      <c r="G179" s="22">
        <v>0</v>
      </c>
      <c r="H179" s="22">
        <v>0</v>
      </c>
      <c r="I179" s="22">
        <v>2583884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7355139</v>
      </c>
      <c r="F180" s="22">
        <v>0</v>
      </c>
      <c r="G180" s="22">
        <v>0</v>
      </c>
      <c r="H180" s="22">
        <v>0</v>
      </c>
      <c r="I180" s="22">
        <v>7355139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4084964</v>
      </c>
      <c r="F181" s="22">
        <v>231649</v>
      </c>
      <c r="G181" s="22">
        <v>0</v>
      </c>
      <c r="H181" s="22">
        <v>0</v>
      </c>
      <c r="I181" s="22">
        <v>4316613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155009</v>
      </c>
      <c r="F182" s="22">
        <v>0</v>
      </c>
      <c r="G182" s="22">
        <v>0</v>
      </c>
      <c r="H182" s="22">
        <v>0</v>
      </c>
      <c r="I182" s="22">
        <v>155009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3139713</v>
      </c>
      <c r="F183" s="22">
        <v>0</v>
      </c>
      <c r="G183" s="22">
        <v>0</v>
      </c>
      <c r="H183" s="22">
        <v>0</v>
      </c>
      <c r="I183" s="22">
        <v>3139713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1210790</v>
      </c>
      <c r="F184" s="22">
        <v>0</v>
      </c>
      <c r="G184" s="22">
        <v>0</v>
      </c>
      <c r="H184" s="22">
        <v>0</v>
      </c>
      <c r="I184" s="22">
        <v>1210790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458975</v>
      </c>
      <c r="G185" s="22">
        <v>0</v>
      </c>
      <c r="H185" s="22">
        <v>141894</v>
      </c>
      <c r="I185" s="22">
        <v>600869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360655</v>
      </c>
      <c r="F186" s="22">
        <v>0</v>
      </c>
      <c r="G186" s="22">
        <v>0</v>
      </c>
      <c r="H186" s="22">
        <v>0</v>
      </c>
      <c r="I186" s="22">
        <v>360655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10150636</v>
      </c>
      <c r="F187" s="22">
        <v>0</v>
      </c>
      <c r="G187" s="22">
        <v>622387</v>
      </c>
      <c r="H187" s="22">
        <v>0</v>
      </c>
      <c r="I187" s="22">
        <v>10773023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2322930</v>
      </c>
      <c r="F188" s="22">
        <v>467243</v>
      </c>
      <c r="G188" s="22">
        <v>4552135</v>
      </c>
      <c r="H188" s="22">
        <v>0</v>
      </c>
      <c r="I188" s="22">
        <v>7342308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1739256</v>
      </c>
      <c r="F189" s="22">
        <v>0</v>
      </c>
      <c r="G189" s="22">
        <v>0</v>
      </c>
      <c r="H189" s="22">
        <v>0</v>
      </c>
      <c r="I189" s="22">
        <v>1739256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4554155</v>
      </c>
      <c r="I190" s="22">
        <v>4554155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2750000</v>
      </c>
      <c r="I191" s="22">
        <v>2750000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650743</v>
      </c>
      <c r="I192" s="22">
        <v>650743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6345363</v>
      </c>
      <c r="F193" s="22">
        <v>0</v>
      </c>
      <c r="G193" s="22">
        <v>1844571</v>
      </c>
      <c r="H193" s="22">
        <v>0</v>
      </c>
      <c r="I193" s="22">
        <v>8189934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6803157</v>
      </c>
      <c r="F194" s="22">
        <v>0</v>
      </c>
      <c r="G194" s="22">
        <v>1266148</v>
      </c>
      <c r="H194" s="22">
        <v>0</v>
      </c>
      <c r="I194" s="22">
        <v>8069305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1906729</v>
      </c>
      <c r="F195" s="22">
        <v>0</v>
      </c>
      <c r="G195" s="22">
        <v>0</v>
      </c>
      <c r="H195" s="22">
        <v>0</v>
      </c>
      <c r="I195" s="22">
        <v>1906729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2578405</v>
      </c>
      <c r="H197" s="22">
        <v>0</v>
      </c>
      <c r="I197" s="22">
        <v>2578405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286283</v>
      </c>
      <c r="G200" s="22">
        <v>0</v>
      </c>
      <c r="H200" s="22">
        <v>0</v>
      </c>
      <c r="I200" s="22">
        <v>286283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68616</v>
      </c>
      <c r="F201" s="22">
        <v>0</v>
      </c>
      <c r="G201" s="22">
        <v>0</v>
      </c>
      <c r="H201" s="22">
        <v>0</v>
      </c>
      <c r="I201" s="22">
        <v>68616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1027593</v>
      </c>
      <c r="F203" s="22">
        <v>0</v>
      </c>
      <c r="G203" s="22">
        <v>0</v>
      </c>
      <c r="H203" s="22">
        <v>0</v>
      </c>
      <c r="I203" s="22">
        <v>1027593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3424654</v>
      </c>
      <c r="F206" s="22">
        <v>0</v>
      </c>
      <c r="G206" s="22">
        <v>0</v>
      </c>
      <c r="H206" s="22">
        <v>0</v>
      </c>
      <c r="I206" s="22">
        <v>3424654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100810</v>
      </c>
      <c r="F208" s="22">
        <v>90665</v>
      </c>
      <c r="G208" s="22">
        <v>0</v>
      </c>
      <c r="H208" s="22">
        <v>0</v>
      </c>
      <c r="I208" s="22">
        <v>191475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148496</v>
      </c>
      <c r="F210" s="22">
        <v>0</v>
      </c>
      <c r="G210" s="22">
        <v>0</v>
      </c>
      <c r="H210" s="22">
        <v>0</v>
      </c>
      <c r="I210" s="22">
        <v>148496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347738</v>
      </c>
      <c r="F213" s="22">
        <v>0</v>
      </c>
      <c r="G213" s="22">
        <v>0</v>
      </c>
      <c r="H213" s="22">
        <v>0</v>
      </c>
      <c r="I213" s="22">
        <v>347738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15008</v>
      </c>
      <c r="F214" s="22">
        <v>0</v>
      </c>
      <c r="G214" s="22">
        <v>0</v>
      </c>
      <c r="H214" s="22">
        <v>0</v>
      </c>
      <c r="I214" s="22">
        <v>15008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130000</v>
      </c>
      <c r="F216" s="22">
        <v>0</v>
      </c>
      <c r="G216" s="22">
        <v>2908914</v>
      </c>
      <c r="H216" s="22">
        <v>0</v>
      </c>
      <c r="I216" s="22">
        <v>3038914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355982</v>
      </c>
      <c r="F219" s="22">
        <v>0</v>
      </c>
      <c r="G219" s="22">
        <v>0</v>
      </c>
      <c r="H219" s="22">
        <v>0</v>
      </c>
      <c r="I219" s="22">
        <v>355982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481101</v>
      </c>
      <c r="F221" s="22">
        <v>0</v>
      </c>
      <c r="G221" s="22">
        <v>0</v>
      </c>
      <c r="H221" s="22">
        <v>0</v>
      </c>
      <c r="I221" s="22">
        <v>481101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30000</v>
      </c>
      <c r="F226" s="22">
        <v>0</v>
      </c>
      <c r="G226" s="22">
        <v>0</v>
      </c>
      <c r="H226" s="22">
        <v>0</v>
      </c>
      <c r="I226" s="22">
        <v>30000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783751</v>
      </c>
      <c r="F229" s="22">
        <v>0</v>
      </c>
      <c r="G229" s="22">
        <v>0</v>
      </c>
      <c r="H229" s="22">
        <v>0</v>
      </c>
      <c r="I229" s="22">
        <v>783751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945495</v>
      </c>
      <c r="F230" s="22">
        <v>0</v>
      </c>
      <c r="G230" s="22">
        <v>0</v>
      </c>
      <c r="H230" s="22">
        <v>0</v>
      </c>
      <c r="I230" s="22">
        <v>945495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70563</v>
      </c>
      <c r="H231" s="22">
        <v>186246</v>
      </c>
      <c r="I231" s="22">
        <v>256809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354718</v>
      </c>
      <c r="G235" s="22">
        <v>269217</v>
      </c>
      <c r="H235" s="22">
        <v>0</v>
      </c>
      <c r="I235" s="22">
        <v>623935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292290</v>
      </c>
      <c r="G238" s="22">
        <v>0</v>
      </c>
      <c r="H238" s="22">
        <v>0</v>
      </c>
      <c r="I238" s="22">
        <v>292290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210685</v>
      </c>
      <c r="F239" s="22">
        <v>0</v>
      </c>
      <c r="G239" s="22">
        <v>0</v>
      </c>
      <c r="H239" s="22">
        <v>0</v>
      </c>
      <c r="I239" s="22">
        <v>210685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8805</v>
      </c>
      <c r="F241" s="22">
        <v>0</v>
      </c>
      <c r="G241" s="22">
        <v>0</v>
      </c>
      <c r="H241" s="22">
        <v>0</v>
      </c>
      <c r="I241" s="22">
        <v>8805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307300</v>
      </c>
      <c r="I245" s="22">
        <v>307300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495119</v>
      </c>
      <c r="F247" s="22">
        <v>0</v>
      </c>
      <c r="G247" s="22">
        <v>0</v>
      </c>
      <c r="H247" s="22">
        <v>0</v>
      </c>
      <c r="I247" s="22">
        <v>495119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6836</v>
      </c>
      <c r="F248" s="22">
        <v>0</v>
      </c>
      <c r="G248" s="22">
        <v>0</v>
      </c>
      <c r="H248" s="22">
        <v>0</v>
      </c>
      <c r="I248" s="22">
        <v>6836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350000</v>
      </c>
      <c r="F249" s="22">
        <v>0</v>
      </c>
      <c r="G249" s="22">
        <v>331334</v>
      </c>
      <c r="H249" s="22">
        <v>0</v>
      </c>
      <c r="I249" s="22">
        <v>681334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1019415</v>
      </c>
      <c r="F250" s="22">
        <v>0</v>
      </c>
      <c r="G250" s="22">
        <v>0</v>
      </c>
      <c r="H250" s="22">
        <v>0</v>
      </c>
      <c r="I250" s="22">
        <v>1019415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118774</v>
      </c>
      <c r="I251" s="22">
        <v>118774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382453</v>
      </c>
      <c r="I253" s="22">
        <v>382453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25500</v>
      </c>
      <c r="G254" s="22">
        <v>0</v>
      </c>
      <c r="H254" s="22">
        <v>195364</v>
      </c>
      <c r="I254" s="22">
        <v>220864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1169018</v>
      </c>
      <c r="F255" s="22">
        <v>120348</v>
      </c>
      <c r="G255" s="22">
        <v>0</v>
      </c>
      <c r="H255" s="22">
        <v>0</v>
      </c>
      <c r="I255" s="22">
        <v>1289366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438466</v>
      </c>
      <c r="F257" s="22">
        <v>0</v>
      </c>
      <c r="G257" s="22">
        <v>0</v>
      </c>
      <c r="H257" s="22">
        <v>0</v>
      </c>
      <c r="I257" s="22">
        <v>438466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32952</v>
      </c>
      <c r="F259" s="22">
        <v>0</v>
      </c>
      <c r="G259" s="22">
        <v>0</v>
      </c>
      <c r="H259" s="22">
        <v>0</v>
      </c>
      <c r="I259" s="22">
        <v>32952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1101347</v>
      </c>
      <c r="G260" s="22">
        <v>0</v>
      </c>
      <c r="H260" s="22">
        <v>0</v>
      </c>
      <c r="I260" s="22">
        <v>1101347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507416</v>
      </c>
      <c r="F263" s="22">
        <v>0</v>
      </c>
      <c r="G263" s="22">
        <v>0</v>
      </c>
      <c r="H263" s="22">
        <v>0</v>
      </c>
      <c r="I263" s="22">
        <v>507416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764172</v>
      </c>
      <c r="F264" s="22">
        <v>0</v>
      </c>
      <c r="G264" s="22">
        <v>0</v>
      </c>
      <c r="H264" s="22">
        <v>0</v>
      </c>
      <c r="I264" s="22">
        <v>764172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47556</v>
      </c>
      <c r="F266" s="22">
        <v>0</v>
      </c>
      <c r="G266" s="22">
        <v>0</v>
      </c>
      <c r="H266" s="22">
        <v>0</v>
      </c>
      <c r="I266" s="22">
        <v>47556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592130</v>
      </c>
      <c r="F268" s="22">
        <v>0</v>
      </c>
      <c r="G268" s="22">
        <v>0</v>
      </c>
      <c r="H268" s="22">
        <v>0</v>
      </c>
      <c r="I268" s="22">
        <v>592130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753033</v>
      </c>
      <c r="G305" s="22">
        <v>0</v>
      </c>
      <c r="H305" s="22">
        <v>0</v>
      </c>
      <c r="I305" s="22">
        <v>753033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486375</v>
      </c>
      <c r="G310" s="22">
        <v>0</v>
      </c>
      <c r="H310" s="22">
        <v>0</v>
      </c>
      <c r="I310" s="22">
        <v>486375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61C39-CECE-43C0-B910-17556070AE02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1167</v>
      </c>
      <c r="D1" s="20" t="s">
        <v>1179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1169</v>
      </c>
      <c r="F2" s="21" t="s">
        <v>1170</v>
      </c>
      <c r="G2" s="21" t="s">
        <v>1171</v>
      </c>
      <c r="H2" s="21" t="s">
        <v>57</v>
      </c>
      <c r="I2" s="21" t="s">
        <v>1172</v>
      </c>
    </row>
    <row r="3" spans="1:9" x14ac:dyDescent="0.25">
      <c r="A3" s="21"/>
      <c r="B3" s="21"/>
      <c r="C3" s="21"/>
      <c r="D3" s="21" t="s">
        <v>81</v>
      </c>
      <c r="E3" s="21" t="s">
        <v>1173</v>
      </c>
      <c r="F3" s="21" t="s">
        <v>1174</v>
      </c>
      <c r="G3" s="21" t="s">
        <v>1175</v>
      </c>
      <c r="H3" s="21" t="s">
        <v>1176</v>
      </c>
      <c r="I3" s="21" t="s">
        <v>1177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39644996</v>
      </c>
      <c r="F4" s="22">
        <v>32219805</v>
      </c>
      <c r="G4" s="22">
        <v>0</v>
      </c>
      <c r="H4" s="22">
        <v>1629896</v>
      </c>
      <c r="I4" s="22">
        <v>73494697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39642952</v>
      </c>
      <c r="F5" s="22">
        <v>0</v>
      </c>
      <c r="G5" s="22">
        <v>1190123</v>
      </c>
      <c r="H5" s="22">
        <v>0</v>
      </c>
      <c r="I5" s="22">
        <v>40833075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477759</v>
      </c>
      <c r="F6" s="22">
        <v>0</v>
      </c>
      <c r="G6" s="22">
        <v>1902853</v>
      </c>
      <c r="H6" s="22">
        <v>1310119</v>
      </c>
      <c r="I6" s="22">
        <v>3690731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331601000</v>
      </c>
      <c r="F7" s="22">
        <v>302641000</v>
      </c>
      <c r="G7" s="22">
        <v>1800701000</v>
      </c>
      <c r="H7" s="22">
        <v>260150000</v>
      </c>
      <c r="I7" s="22">
        <v>2695093000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7802341</v>
      </c>
      <c r="F8" s="22">
        <v>2285623</v>
      </c>
      <c r="G8" s="22">
        <v>20857693</v>
      </c>
      <c r="H8" s="22">
        <v>0</v>
      </c>
      <c r="I8" s="22">
        <v>30945657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5275121</v>
      </c>
      <c r="F9" s="22">
        <v>0</v>
      </c>
      <c r="G9" s="22">
        <v>0</v>
      </c>
      <c r="H9" s="22">
        <v>2316361</v>
      </c>
      <c r="I9" s="22">
        <v>7591482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42897719</v>
      </c>
      <c r="F10" s="22">
        <v>0</v>
      </c>
      <c r="G10" s="22">
        <v>0</v>
      </c>
      <c r="H10" s="22">
        <v>0</v>
      </c>
      <c r="I10" s="22">
        <v>42897719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3430895000</v>
      </c>
      <c r="F11" s="22">
        <v>142785000</v>
      </c>
      <c r="G11" s="22">
        <v>222438000</v>
      </c>
      <c r="H11" s="22">
        <v>144211000</v>
      </c>
      <c r="I11" s="22">
        <v>3940329000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21904000</v>
      </c>
      <c r="F12" s="22">
        <v>146000</v>
      </c>
      <c r="G12" s="22">
        <v>2823000</v>
      </c>
      <c r="H12" s="22">
        <v>99000</v>
      </c>
      <c r="I12" s="22">
        <v>24972000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137408889</v>
      </c>
      <c r="F13" s="22">
        <v>0</v>
      </c>
      <c r="G13" s="22">
        <v>0</v>
      </c>
      <c r="H13" s="22">
        <v>1156373</v>
      </c>
      <c r="I13" s="22">
        <v>138565262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20295285</v>
      </c>
      <c r="F14" s="22">
        <v>0</v>
      </c>
      <c r="G14" s="22">
        <v>0</v>
      </c>
      <c r="H14" s="22">
        <v>0</v>
      </c>
      <c r="I14" s="22">
        <v>20295285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54294584</v>
      </c>
      <c r="F15" s="22">
        <v>0</v>
      </c>
      <c r="G15" s="22">
        <v>0</v>
      </c>
      <c r="H15" s="22">
        <v>25264678</v>
      </c>
      <c r="I15" s="22">
        <v>79559262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46439000</v>
      </c>
      <c r="F16" s="22">
        <v>0</v>
      </c>
      <c r="G16" s="22">
        <v>82701000</v>
      </c>
      <c r="H16" s="22">
        <v>84544000</v>
      </c>
      <c r="I16" s="22">
        <v>213684000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25281304</v>
      </c>
      <c r="F17" s="22">
        <v>0</v>
      </c>
      <c r="G17" s="22">
        <v>29468759</v>
      </c>
      <c r="H17" s="22">
        <v>0</v>
      </c>
      <c r="I17" s="22">
        <v>54750063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31757000</v>
      </c>
      <c r="F18" s="22">
        <v>0</v>
      </c>
      <c r="G18" s="22">
        <v>386824000</v>
      </c>
      <c r="H18" s="22">
        <v>0</v>
      </c>
      <c r="I18" s="22">
        <v>418581000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199195017</v>
      </c>
      <c r="F19" s="22">
        <v>16404783</v>
      </c>
      <c r="G19" s="22">
        <v>68855803</v>
      </c>
      <c r="H19" s="22">
        <v>16128038</v>
      </c>
      <c r="I19" s="22">
        <v>300583641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20181840</v>
      </c>
      <c r="F20" s="22">
        <v>11158611</v>
      </c>
      <c r="G20" s="22">
        <v>6318466</v>
      </c>
      <c r="H20" s="22">
        <v>451909</v>
      </c>
      <c r="I20" s="22">
        <v>38110826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91254399</v>
      </c>
      <c r="F21" s="22">
        <v>0</v>
      </c>
      <c r="G21" s="22">
        <v>0</v>
      </c>
      <c r="H21" s="22">
        <v>0</v>
      </c>
      <c r="I21" s="22">
        <v>91254399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9931756</v>
      </c>
      <c r="I22" s="22">
        <v>9931756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11023584</v>
      </c>
      <c r="F23" s="22">
        <v>0</v>
      </c>
      <c r="G23" s="22">
        <v>0</v>
      </c>
      <c r="H23" s="22">
        <v>49243</v>
      </c>
      <c r="I23" s="22">
        <v>11072827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1404595</v>
      </c>
      <c r="F24" s="22">
        <v>0</v>
      </c>
      <c r="G24" s="22">
        <v>0</v>
      </c>
      <c r="H24" s="22">
        <v>0</v>
      </c>
      <c r="I24" s="22">
        <v>1404595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11363671</v>
      </c>
      <c r="F25" s="22">
        <v>0</v>
      </c>
      <c r="G25" s="22">
        <v>0</v>
      </c>
      <c r="H25" s="22">
        <v>0</v>
      </c>
      <c r="I25" s="22">
        <v>11363671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49383481</v>
      </c>
      <c r="F26" s="22">
        <v>18136530</v>
      </c>
      <c r="G26" s="22">
        <v>40872036</v>
      </c>
      <c r="H26" s="22">
        <v>24678101</v>
      </c>
      <c r="I26" s="22">
        <v>133070148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45676921</v>
      </c>
      <c r="I27" s="22">
        <v>45676921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288130</v>
      </c>
      <c r="G28" s="22">
        <v>0</v>
      </c>
      <c r="H28" s="22">
        <v>0</v>
      </c>
      <c r="I28" s="22">
        <v>288130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4021764</v>
      </c>
      <c r="F30" s="22">
        <v>0</v>
      </c>
      <c r="G30" s="22">
        <v>0</v>
      </c>
      <c r="H30" s="22">
        <v>0</v>
      </c>
      <c r="I30" s="22">
        <v>4021764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2587681</v>
      </c>
      <c r="I31" s="22">
        <v>2587681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1495883</v>
      </c>
      <c r="F32" s="22">
        <v>32401</v>
      </c>
      <c r="G32" s="22">
        <v>0</v>
      </c>
      <c r="H32" s="22">
        <v>0</v>
      </c>
      <c r="I32" s="22">
        <v>1528284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817776</v>
      </c>
      <c r="F33" s="22">
        <v>0</v>
      </c>
      <c r="G33" s="22">
        <v>0</v>
      </c>
      <c r="H33" s="22">
        <v>0</v>
      </c>
      <c r="I33" s="22">
        <v>817776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10088451</v>
      </c>
      <c r="F35" s="22">
        <v>297036</v>
      </c>
      <c r="G35" s="22">
        <v>0</v>
      </c>
      <c r="H35" s="22">
        <v>0</v>
      </c>
      <c r="I35" s="22">
        <v>10385487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7694884</v>
      </c>
      <c r="F36" s="22">
        <v>5135</v>
      </c>
      <c r="G36" s="22">
        <v>0</v>
      </c>
      <c r="H36" s="22">
        <v>181425</v>
      </c>
      <c r="I36" s="22">
        <v>7881444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8327485</v>
      </c>
      <c r="F37" s="22">
        <v>0</v>
      </c>
      <c r="G37" s="22">
        <v>0</v>
      </c>
      <c r="H37" s="22">
        <v>3486400</v>
      </c>
      <c r="I37" s="22">
        <v>11813885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1106593</v>
      </c>
      <c r="F38" s="22">
        <v>0</v>
      </c>
      <c r="G38" s="22">
        <v>0</v>
      </c>
      <c r="H38" s="22">
        <v>0</v>
      </c>
      <c r="I38" s="22">
        <v>1106593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1073673</v>
      </c>
      <c r="F40" s="22">
        <v>0</v>
      </c>
      <c r="G40" s="22">
        <v>0</v>
      </c>
      <c r="H40" s="22">
        <v>0</v>
      </c>
      <c r="I40" s="22">
        <v>1073673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6226572</v>
      </c>
      <c r="F41" s="22">
        <v>0</v>
      </c>
      <c r="G41" s="22">
        <v>0</v>
      </c>
      <c r="H41" s="22">
        <v>0</v>
      </c>
      <c r="I41" s="22">
        <v>6226572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147111</v>
      </c>
      <c r="F43" s="22">
        <v>0</v>
      </c>
      <c r="G43" s="22">
        <v>0</v>
      </c>
      <c r="H43" s="22">
        <v>0</v>
      </c>
      <c r="I43" s="22">
        <v>147111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13095228</v>
      </c>
      <c r="F44" s="22">
        <v>0</v>
      </c>
      <c r="G44" s="22">
        <v>0</v>
      </c>
      <c r="H44" s="22">
        <v>0</v>
      </c>
      <c r="I44" s="22">
        <v>13095228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5760595</v>
      </c>
      <c r="F45" s="22">
        <v>23135</v>
      </c>
      <c r="G45" s="22">
        <v>0</v>
      </c>
      <c r="H45" s="22">
        <v>0</v>
      </c>
      <c r="I45" s="22">
        <v>5783730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22817738</v>
      </c>
      <c r="F46" s="22">
        <v>4188388</v>
      </c>
      <c r="G46" s="22">
        <v>0</v>
      </c>
      <c r="H46" s="22">
        <v>10862757</v>
      </c>
      <c r="I46" s="22">
        <v>37868883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1915906</v>
      </c>
      <c r="F47" s="22">
        <v>0</v>
      </c>
      <c r="G47" s="22">
        <v>0</v>
      </c>
      <c r="H47" s="22">
        <v>0</v>
      </c>
      <c r="I47" s="22">
        <v>1915906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9026733</v>
      </c>
      <c r="F49" s="22">
        <v>68739</v>
      </c>
      <c r="G49" s="22">
        <v>0</v>
      </c>
      <c r="H49" s="22">
        <v>0</v>
      </c>
      <c r="I49" s="22">
        <v>9095472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4657672</v>
      </c>
      <c r="F51" s="22">
        <v>0</v>
      </c>
      <c r="G51" s="22">
        <v>0</v>
      </c>
      <c r="H51" s="22">
        <v>0</v>
      </c>
      <c r="I51" s="22">
        <v>4657672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14381392</v>
      </c>
      <c r="F52" s="22">
        <v>4042364</v>
      </c>
      <c r="G52" s="22">
        <v>0</v>
      </c>
      <c r="H52" s="22">
        <v>19117690</v>
      </c>
      <c r="I52" s="22">
        <v>37541446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230209</v>
      </c>
      <c r="F53" s="22">
        <v>0</v>
      </c>
      <c r="G53" s="22">
        <v>0</v>
      </c>
      <c r="H53" s="22">
        <v>2428405</v>
      </c>
      <c r="I53" s="22">
        <v>2658614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14330744</v>
      </c>
      <c r="F54" s="22">
        <v>0</v>
      </c>
      <c r="G54" s="22">
        <v>0</v>
      </c>
      <c r="H54" s="22">
        <v>0</v>
      </c>
      <c r="I54" s="22">
        <v>14330744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11204827</v>
      </c>
      <c r="F56" s="22">
        <v>0</v>
      </c>
      <c r="G56" s="22">
        <v>0</v>
      </c>
      <c r="H56" s="22">
        <v>0</v>
      </c>
      <c r="I56" s="22">
        <v>11204827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563796</v>
      </c>
      <c r="F57" s="22">
        <v>3084577</v>
      </c>
      <c r="G57" s="22">
        <v>0</v>
      </c>
      <c r="H57" s="22">
        <v>0</v>
      </c>
      <c r="I57" s="22">
        <v>3648373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9845540</v>
      </c>
      <c r="F58" s="22">
        <v>0</v>
      </c>
      <c r="G58" s="22">
        <v>0</v>
      </c>
      <c r="H58" s="22">
        <v>0</v>
      </c>
      <c r="I58" s="22">
        <v>9845540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3725326</v>
      </c>
      <c r="F59" s="22">
        <v>0</v>
      </c>
      <c r="G59" s="22">
        <v>0</v>
      </c>
      <c r="H59" s="22">
        <v>950000</v>
      </c>
      <c r="I59" s="22">
        <v>4675326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22926343</v>
      </c>
      <c r="F60" s="22">
        <v>0</v>
      </c>
      <c r="G60" s="22">
        <v>0</v>
      </c>
      <c r="H60" s="22">
        <v>0</v>
      </c>
      <c r="I60" s="22">
        <v>22926343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39784387</v>
      </c>
      <c r="G62" s="22">
        <v>132710</v>
      </c>
      <c r="H62" s="22">
        <v>0</v>
      </c>
      <c r="I62" s="22">
        <v>39917097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3071667</v>
      </c>
      <c r="F64" s="22">
        <v>0</v>
      </c>
      <c r="G64" s="22">
        <v>0</v>
      </c>
      <c r="H64" s="22">
        <v>0</v>
      </c>
      <c r="I64" s="22">
        <v>3071667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879329</v>
      </c>
      <c r="I65" s="22">
        <v>879329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38980</v>
      </c>
      <c r="I67" s="22">
        <v>38980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20243389</v>
      </c>
      <c r="I68" s="22">
        <v>20243389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2210735</v>
      </c>
      <c r="F69" s="22">
        <v>45665675</v>
      </c>
      <c r="G69" s="22">
        <v>4016670</v>
      </c>
      <c r="H69" s="22">
        <v>6562816</v>
      </c>
      <c r="I69" s="22">
        <v>58455896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956189</v>
      </c>
      <c r="F72" s="22">
        <v>0</v>
      </c>
      <c r="G72" s="22">
        <v>0</v>
      </c>
      <c r="H72" s="22">
        <v>0</v>
      </c>
      <c r="I72" s="22">
        <v>956189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86750</v>
      </c>
      <c r="F73" s="22">
        <v>0</v>
      </c>
      <c r="G73" s="22">
        <v>0</v>
      </c>
      <c r="H73" s="22">
        <v>0</v>
      </c>
      <c r="I73" s="22">
        <v>86750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6218385</v>
      </c>
      <c r="F74" s="22">
        <v>0</v>
      </c>
      <c r="G74" s="22">
        <v>0</v>
      </c>
      <c r="H74" s="22">
        <v>917468</v>
      </c>
      <c r="I74" s="22">
        <v>7135853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3070492</v>
      </c>
      <c r="F75" s="22">
        <v>0</v>
      </c>
      <c r="G75" s="22">
        <v>0</v>
      </c>
      <c r="H75" s="22">
        <v>0</v>
      </c>
      <c r="I75" s="22">
        <v>3070492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8151970</v>
      </c>
      <c r="F76" s="22">
        <v>0</v>
      </c>
      <c r="G76" s="22">
        <v>0</v>
      </c>
      <c r="H76" s="22">
        <v>0</v>
      </c>
      <c r="I76" s="22">
        <v>8151970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21664683</v>
      </c>
      <c r="F77" s="22">
        <v>1270938</v>
      </c>
      <c r="G77" s="22">
        <v>1776286</v>
      </c>
      <c r="H77" s="22">
        <v>2878542</v>
      </c>
      <c r="I77" s="22">
        <v>27590449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1013962</v>
      </c>
      <c r="F78" s="22">
        <v>0</v>
      </c>
      <c r="G78" s="22">
        <v>0</v>
      </c>
      <c r="H78" s="22">
        <v>0</v>
      </c>
      <c r="I78" s="22">
        <v>1013962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158470</v>
      </c>
      <c r="I79" s="22">
        <v>158470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250688</v>
      </c>
      <c r="I80" s="22">
        <v>250688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6939018</v>
      </c>
      <c r="F81" s="22">
        <v>0</v>
      </c>
      <c r="G81" s="22">
        <v>0</v>
      </c>
      <c r="H81" s="22">
        <v>0</v>
      </c>
      <c r="I81" s="22">
        <v>6939018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1252044</v>
      </c>
      <c r="F82" s="22">
        <v>0</v>
      </c>
      <c r="G82" s="22">
        <v>0</v>
      </c>
      <c r="H82" s="22">
        <v>0</v>
      </c>
      <c r="I82" s="22">
        <v>1252044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500000</v>
      </c>
      <c r="I84" s="22">
        <v>500000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2043751</v>
      </c>
      <c r="F85" s="22">
        <v>0</v>
      </c>
      <c r="G85" s="22">
        <v>0</v>
      </c>
      <c r="H85" s="22">
        <v>5162600</v>
      </c>
      <c r="I85" s="22">
        <v>7206351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4744588</v>
      </c>
      <c r="F86" s="22">
        <v>0</v>
      </c>
      <c r="G86" s="22">
        <v>0</v>
      </c>
      <c r="H86" s="22">
        <v>5493755</v>
      </c>
      <c r="I86" s="22">
        <v>10238343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186140</v>
      </c>
      <c r="G87" s="22">
        <v>0</v>
      </c>
      <c r="H87" s="22">
        <v>3034475</v>
      </c>
      <c r="I87" s="22">
        <v>3220615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458831</v>
      </c>
      <c r="F88" s="22">
        <v>0</v>
      </c>
      <c r="G88" s="22">
        <v>0</v>
      </c>
      <c r="H88" s="22">
        <v>0</v>
      </c>
      <c r="I88" s="22">
        <v>458831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6796445</v>
      </c>
      <c r="F89" s="22">
        <v>0</v>
      </c>
      <c r="G89" s="22">
        <v>0</v>
      </c>
      <c r="H89" s="22">
        <v>0</v>
      </c>
      <c r="I89" s="22">
        <v>6796445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1058504</v>
      </c>
      <c r="F90" s="22">
        <v>565946</v>
      </c>
      <c r="G90" s="22">
        <v>0</v>
      </c>
      <c r="H90" s="22">
        <v>0</v>
      </c>
      <c r="I90" s="22">
        <v>1624450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6085219</v>
      </c>
      <c r="I91" s="22">
        <v>6085219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1346976</v>
      </c>
      <c r="F92" s="22">
        <v>0</v>
      </c>
      <c r="G92" s="22">
        <v>0</v>
      </c>
      <c r="H92" s="22">
        <v>18294420</v>
      </c>
      <c r="I92" s="22">
        <v>19641396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4049388</v>
      </c>
      <c r="F93" s="22">
        <v>0</v>
      </c>
      <c r="G93" s="22">
        <v>0</v>
      </c>
      <c r="H93" s="22">
        <v>0</v>
      </c>
      <c r="I93" s="22">
        <v>4049388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187999</v>
      </c>
      <c r="F95" s="22">
        <v>0</v>
      </c>
      <c r="G95" s="22">
        <v>0</v>
      </c>
      <c r="H95" s="22">
        <v>0</v>
      </c>
      <c r="I95" s="22">
        <v>187999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6842065</v>
      </c>
      <c r="F96" s="22">
        <v>0</v>
      </c>
      <c r="G96" s="22">
        <v>0</v>
      </c>
      <c r="H96" s="22">
        <v>0</v>
      </c>
      <c r="I96" s="22">
        <v>6842065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333486</v>
      </c>
      <c r="I97" s="22">
        <v>333486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21181847</v>
      </c>
      <c r="F98" s="22">
        <v>0</v>
      </c>
      <c r="G98" s="22">
        <v>0</v>
      </c>
      <c r="H98" s="22">
        <v>0</v>
      </c>
      <c r="I98" s="22">
        <v>21181847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1386724</v>
      </c>
      <c r="F99" s="22">
        <v>0</v>
      </c>
      <c r="G99" s="22">
        <v>0</v>
      </c>
      <c r="H99" s="22">
        <v>0</v>
      </c>
      <c r="I99" s="22">
        <v>1386724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13258908</v>
      </c>
      <c r="F100" s="22">
        <v>0</v>
      </c>
      <c r="G100" s="22">
        <v>0</v>
      </c>
      <c r="H100" s="22">
        <v>0</v>
      </c>
      <c r="I100" s="22">
        <v>13258908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2438160</v>
      </c>
      <c r="F101" s="22">
        <v>0</v>
      </c>
      <c r="G101" s="22">
        <v>0</v>
      </c>
      <c r="H101" s="22">
        <v>43828</v>
      </c>
      <c r="I101" s="22">
        <v>2481988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416094</v>
      </c>
      <c r="F102" s="22">
        <v>0</v>
      </c>
      <c r="G102" s="22">
        <v>0</v>
      </c>
      <c r="H102" s="22">
        <v>0</v>
      </c>
      <c r="I102" s="22">
        <v>416094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1249578</v>
      </c>
      <c r="F103" s="22">
        <v>0</v>
      </c>
      <c r="G103" s="22">
        <v>0</v>
      </c>
      <c r="H103" s="22">
        <v>0</v>
      </c>
      <c r="I103" s="22">
        <v>1249578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249482</v>
      </c>
      <c r="F104" s="22">
        <v>0</v>
      </c>
      <c r="G104" s="22">
        <v>172992</v>
      </c>
      <c r="H104" s="22">
        <v>0</v>
      </c>
      <c r="I104" s="22">
        <v>422474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3816260</v>
      </c>
      <c r="F105" s="22">
        <v>0</v>
      </c>
      <c r="G105" s="22">
        <v>0</v>
      </c>
      <c r="H105" s="22">
        <v>0</v>
      </c>
      <c r="I105" s="22">
        <v>3816260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18608868</v>
      </c>
      <c r="F106" s="22">
        <v>0</v>
      </c>
      <c r="G106" s="22">
        <v>18155503</v>
      </c>
      <c r="H106" s="22">
        <v>5755756</v>
      </c>
      <c r="I106" s="22">
        <v>42520127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2447248</v>
      </c>
      <c r="H107" s="22">
        <v>0</v>
      </c>
      <c r="I107" s="22">
        <v>2447248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3657120</v>
      </c>
      <c r="F108" s="22">
        <v>0</v>
      </c>
      <c r="G108" s="22">
        <v>0</v>
      </c>
      <c r="H108" s="22">
        <v>0</v>
      </c>
      <c r="I108" s="22">
        <v>3657120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1031605</v>
      </c>
      <c r="F109" s="22">
        <v>0</v>
      </c>
      <c r="G109" s="22">
        <v>0</v>
      </c>
      <c r="H109" s="22">
        <v>0</v>
      </c>
      <c r="I109" s="22">
        <v>1031605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2641355</v>
      </c>
      <c r="F110" s="22">
        <v>0</v>
      </c>
      <c r="G110" s="22">
        <v>2727636</v>
      </c>
      <c r="H110" s="22">
        <v>0</v>
      </c>
      <c r="I110" s="22">
        <v>5368991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6778854</v>
      </c>
      <c r="F111" s="22">
        <v>9121892</v>
      </c>
      <c r="G111" s="22">
        <v>574269</v>
      </c>
      <c r="H111" s="22">
        <v>1198421</v>
      </c>
      <c r="I111" s="22">
        <v>17673436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3420401</v>
      </c>
      <c r="F112" s="22">
        <v>0</v>
      </c>
      <c r="G112" s="22">
        <v>71311</v>
      </c>
      <c r="H112" s="22">
        <v>0</v>
      </c>
      <c r="I112" s="22">
        <v>3491712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38420451</v>
      </c>
      <c r="F113" s="22">
        <v>0</v>
      </c>
      <c r="G113" s="22">
        <v>0</v>
      </c>
      <c r="H113" s="22">
        <v>6288671</v>
      </c>
      <c r="I113" s="22">
        <v>44709122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7516370</v>
      </c>
      <c r="F115" s="22">
        <v>0</v>
      </c>
      <c r="G115" s="22">
        <v>0</v>
      </c>
      <c r="H115" s="22">
        <v>0</v>
      </c>
      <c r="I115" s="22">
        <v>7516370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171456</v>
      </c>
      <c r="F116" s="22">
        <v>0</v>
      </c>
      <c r="G116" s="22">
        <v>1675729</v>
      </c>
      <c r="H116" s="22">
        <v>0</v>
      </c>
      <c r="I116" s="22">
        <v>1847185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5370749</v>
      </c>
      <c r="F117" s="22">
        <v>0</v>
      </c>
      <c r="G117" s="22">
        <v>0</v>
      </c>
      <c r="H117" s="22">
        <v>13349477</v>
      </c>
      <c r="I117" s="22">
        <v>18720226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1067295</v>
      </c>
      <c r="F118" s="22">
        <v>0</v>
      </c>
      <c r="G118" s="22">
        <v>877784</v>
      </c>
      <c r="H118" s="22">
        <v>706706</v>
      </c>
      <c r="I118" s="22">
        <v>2651785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14219301</v>
      </c>
      <c r="F119" s="22">
        <v>165725</v>
      </c>
      <c r="G119" s="22">
        <v>0</v>
      </c>
      <c r="H119" s="22">
        <v>0</v>
      </c>
      <c r="I119" s="22">
        <v>14385026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2853962</v>
      </c>
      <c r="F120" s="22">
        <v>2010460</v>
      </c>
      <c r="G120" s="22">
        <v>1503254</v>
      </c>
      <c r="H120" s="22">
        <v>0</v>
      </c>
      <c r="I120" s="22">
        <v>6367676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970167</v>
      </c>
      <c r="F121" s="22">
        <v>0</v>
      </c>
      <c r="G121" s="22">
        <v>0</v>
      </c>
      <c r="H121" s="22">
        <v>0</v>
      </c>
      <c r="I121" s="22">
        <v>970167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513047</v>
      </c>
      <c r="F122" s="22">
        <v>4485197</v>
      </c>
      <c r="G122" s="22">
        <v>5498469</v>
      </c>
      <c r="H122" s="22">
        <v>0</v>
      </c>
      <c r="I122" s="22">
        <v>10496713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910894</v>
      </c>
      <c r="I123" s="22">
        <v>910894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616696</v>
      </c>
      <c r="F124" s="22">
        <v>528605</v>
      </c>
      <c r="G124" s="22">
        <v>0</v>
      </c>
      <c r="H124" s="22">
        <v>85770</v>
      </c>
      <c r="I124" s="22">
        <v>1231071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106534</v>
      </c>
      <c r="F125" s="22">
        <v>0</v>
      </c>
      <c r="G125" s="22">
        <v>0</v>
      </c>
      <c r="H125" s="22">
        <v>0</v>
      </c>
      <c r="I125" s="22">
        <v>106534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4392183</v>
      </c>
      <c r="F126" s="22">
        <v>0</v>
      </c>
      <c r="G126" s="22">
        <v>1840608</v>
      </c>
      <c r="H126" s="22">
        <v>0</v>
      </c>
      <c r="I126" s="22">
        <v>6232791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3076178</v>
      </c>
      <c r="F127" s="22">
        <v>0</v>
      </c>
      <c r="G127" s="22">
        <v>1812292</v>
      </c>
      <c r="H127" s="22">
        <v>0</v>
      </c>
      <c r="I127" s="22">
        <v>4888470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643696</v>
      </c>
      <c r="I128" s="22">
        <v>643696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229826</v>
      </c>
      <c r="I129" s="22">
        <v>229826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24513</v>
      </c>
      <c r="H130" s="22">
        <v>0</v>
      </c>
      <c r="I130" s="22">
        <v>24513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1582016</v>
      </c>
      <c r="I131" s="22">
        <v>1582016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4312628</v>
      </c>
      <c r="F132" s="22">
        <v>0</v>
      </c>
      <c r="G132" s="22">
        <v>0</v>
      </c>
      <c r="H132" s="22">
        <v>1280154</v>
      </c>
      <c r="I132" s="22">
        <v>5592782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3790231</v>
      </c>
      <c r="F133" s="22">
        <v>0</v>
      </c>
      <c r="G133" s="22">
        <v>0</v>
      </c>
      <c r="H133" s="22">
        <v>1066631</v>
      </c>
      <c r="I133" s="22">
        <v>4856862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181466</v>
      </c>
      <c r="F135" s="22">
        <v>0</v>
      </c>
      <c r="G135" s="22">
        <v>0</v>
      </c>
      <c r="H135" s="22">
        <v>292444</v>
      </c>
      <c r="I135" s="22">
        <v>473910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604913</v>
      </c>
      <c r="F136" s="22">
        <v>0</v>
      </c>
      <c r="G136" s="22">
        <v>0</v>
      </c>
      <c r="H136" s="22">
        <v>0</v>
      </c>
      <c r="I136" s="22">
        <v>604913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2448536</v>
      </c>
      <c r="F137" s="22">
        <v>0</v>
      </c>
      <c r="G137" s="22">
        <v>0</v>
      </c>
      <c r="H137" s="22">
        <v>0</v>
      </c>
      <c r="I137" s="22">
        <v>2448536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602511</v>
      </c>
      <c r="I138" s="22">
        <v>602511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1156789</v>
      </c>
      <c r="F139" s="22">
        <v>0</v>
      </c>
      <c r="G139" s="22">
        <v>0</v>
      </c>
      <c r="H139" s="22">
        <v>0</v>
      </c>
      <c r="I139" s="22">
        <v>1156789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1160099</v>
      </c>
      <c r="H140" s="22">
        <v>113605</v>
      </c>
      <c r="I140" s="22">
        <v>1273704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1910390</v>
      </c>
      <c r="F141" s="22">
        <v>727902</v>
      </c>
      <c r="G141" s="22">
        <v>0</v>
      </c>
      <c r="H141" s="22">
        <v>0</v>
      </c>
      <c r="I141" s="22">
        <v>2638292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128600</v>
      </c>
      <c r="G142" s="22">
        <v>0</v>
      </c>
      <c r="H142" s="22">
        <v>0</v>
      </c>
      <c r="I142" s="22">
        <v>128600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1189385</v>
      </c>
      <c r="F144" s="22">
        <v>0</v>
      </c>
      <c r="G144" s="22">
        <v>354384</v>
      </c>
      <c r="H144" s="22">
        <v>0</v>
      </c>
      <c r="I144" s="22">
        <v>1543769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18243168</v>
      </c>
      <c r="F145" s="22">
        <v>0</v>
      </c>
      <c r="G145" s="22">
        <v>0</v>
      </c>
      <c r="H145" s="22">
        <v>0</v>
      </c>
      <c r="I145" s="22">
        <v>18243168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968046</v>
      </c>
      <c r="F146" s="22">
        <v>523711</v>
      </c>
      <c r="G146" s="22">
        <v>0</v>
      </c>
      <c r="H146" s="22">
        <v>0</v>
      </c>
      <c r="I146" s="22">
        <v>1491757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742969</v>
      </c>
      <c r="I147" s="22">
        <v>742969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169295</v>
      </c>
      <c r="F148" s="22">
        <v>0</v>
      </c>
      <c r="G148" s="22">
        <v>0</v>
      </c>
      <c r="H148" s="22">
        <v>0</v>
      </c>
      <c r="I148" s="22">
        <v>169295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5683815</v>
      </c>
      <c r="F149" s="22">
        <v>16796774</v>
      </c>
      <c r="G149" s="22">
        <v>410065</v>
      </c>
      <c r="H149" s="22">
        <v>0</v>
      </c>
      <c r="I149" s="22">
        <v>22890654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13174037</v>
      </c>
      <c r="F150" s="22">
        <v>0</v>
      </c>
      <c r="G150" s="22">
        <v>6541051</v>
      </c>
      <c r="H150" s="22">
        <v>9629839</v>
      </c>
      <c r="I150" s="22">
        <v>29344927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1308943</v>
      </c>
      <c r="F151" s="22">
        <v>0</v>
      </c>
      <c r="G151" s="22">
        <v>0</v>
      </c>
      <c r="H151" s="22">
        <v>0</v>
      </c>
      <c r="I151" s="22">
        <v>1308943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4013807</v>
      </c>
      <c r="F152" s="22">
        <v>0</v>
      </c>
      <c r="G152" s="22">
        <v>0</v>
      </c>
      <c r="H152" s="22">
        <v>0</v>
      </c>
      <c r="I152" s="22">
        <v>4013807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17215712</v>
      </c>
      <c r="F153" s="22">
        <v>786074</v>
      </c>
      <c r="G153" s="22">
        <v>5709508</v>
      </c>
      <c r="H153" s="22">
        <v>1024561</v>
      </c>
      <c r="I153" s="22">
        <v>24735855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2321116</v>
      </c>
      <c r="F154" s="22">
        <v>0</v>
      </c>
      <c r="G154" s="22">
        <v>0</v>
      </c>
      <c r="H154" s="22">
        <v>343002</v>
      </c>
      <c r="I154" s="22">
        <v>2664118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2088344</v>
      </c>
      <c r="F155" s="22">
        <v>0</v>
      </c>
      <c r="G155" s="22">
        <v>0</v>
      </c>
      <c r="H155" s="22">
        <v>0</v>
      </c>
      <c r="I155" s="22">
        <v>2088344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840068</v>
      </c>
      <c r="F156" s="22">
        <v>0</v>
      </c>
      <c r="G156" s="22">
        <v>0</v>
      </c>
      <c r="H156" s="22">
        <v>2658069</v>
      </c>
      <c r="I156" s="22">
        <v>3498137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13486156</v>
      </c>
      <c r="F157" s="22">
        <v>0</v>
      </c>
      <c r="G157" s="22">
        <v>155937</v>
      </c>
      <c r="H157" s="22">
        <v>0</v>
      </c>
      <c r="I157" s="22">
        <v>13642093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596543</v>
      </c>
      <c r="F158" s="22">
        <v>0</v>
      </c>
      <c r="G158" s="22">
        <v>0</v>
      </c>
      <c r="H158" s="22">
        <v>0</v>
      </c>
      <c r="I158" s="22">
        <v>596543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661443</v>
      </c>
      <c r="H159" s="22">
        <v>0</v>
      </c>
      <c r="I159" s="22">
        <v>661443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7867902</v>
      </c>
      <c r="F160" s="22">
        <v>0</v>
      </c>
      <c r="G160" s="22">
        <v>0</v>
      </c>
      <c r="H160" s="22">
        <v>0</v>
      </c>
      <c r="I160" s="22">
        <v>7867902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4620773</v>
      </c>
      <c r="F161" s="22">
        <v>0</v>
      </c>
      <c r="G161" s="22">
        <v>0</v>
      </c>
      <c r="H161" s="22">
        <v>0</v>
      </c>
      <c r="I161" s="22">
        <v>4620773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3948409</v>
      </c>
      <c r="F162" s="22">
        <v>0</v>
      </c>
      <c r="G162" s="22">
        <v>0</v>
      </c>
      <c r="H162" s="22">
        <v>0</v>
      </c>
      <c r="I162" s="22">
        <v>3948409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1308599</v>
      </c>
      <c r="F163" s="22">
        <v>80789</v>
      </c>
      <c r="G163" s="22">
        <v>0</v>
      </c>
      <c r="H163" s="22">
        <v>0</v>
      </c>
      <c r="I163" s="22">
        <v>1389388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2197867</v>
      </c>
      <c r="F164" s="22">
        <v>0</v>
      </c>
      <c r="G164" s="22">
        <v>0</v>
      </c>
      <c r="H164" s="22">
        <v>7134153</v>
      </c>
      <c r="I164" s="22">
        <v>9332020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1197185</v>
      </c>
      <c r="F165" s="22">
        <v>0</v>
      </c>
      <c r="G165" s="22">
        <v>0</v>
      </c>
      <c r="H165" s="22">
        <v>0</v>
      </c>
      <c r="I165" s="22">
        <v>1197185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4123872</v>
      </c>
      <c r="F166" s="22">
        <v>0</v>
      </c>
      <c r="G166" s="22">
        <v>0</v>
      </c>
      <c r="H166" s="22">
        <v>0</v>
      </c>
      <c r="I166" s="22">
        <v>4123872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4426325</v>
      </c>
      <c r="F167" s="22">
        <v>0</v>
      </c>
      <c r="G167" s="22">
        <v>7276366</v>
      </c>
      <c r="H167" s="22">
        <v>11686789</v>
      </c>
      <c r="I167" s="22">
        <v>23389480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501207</v>
      </c>
      <c r="F168" s="22">
        <v>0</v>
      </c>
      <c r="G168" s="22">
        <v>0</v>
      </c>
      <c r="H168" s="22">
        <v>0</v>
      </c>
      <c r="I168" s="22">
        <v>501207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349794</v>
      </c>
      <c r="F169" s="22">
        <v>165610</v>
      </c>
      <c r="G169" s="22">
        <v>162146</v>
      </c>
      <c r="H169" s="22">
        <v>0</v>
      </c>
      <c r="I169" s="22">
        <v>677550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1855351</v>
      </c>
      <c r="F170" s="22">
        <v>0</v>
      </c>
      <c r="G170" s="22">
        <v>6505899</v>
      </c>
      <c r="H170" s="22">
        <v>230139</v>
      </c>
      <c r="I170" s="22">
        <v>8591389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240715</v>
      </c>
      <c r="I171" s="22">
        <v>240715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858305</v>
      </c>
      <c r="F172" s="22">
        <v>1140479</v>
      </c>
      <c r="G172" s="22">
        <v>2017533</v>
      </c>
      <c r="H172" s="22">
        <v>0</v>
      </c>
      <c r="I172" s="22">
        <v>4016317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18209659</v>
      </c>
      <c r="F173" s="22">
        <v>0</v>
      </c>
      <c r="G173" s="22">
        <v>13394459</v>
      </c>
      <c r="H173" s="22">
        <v>0</v>
      </c>
      <c r="I173" s="22">
        <v>31604118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11264321</v>
      </c>
      <c r="F174" s="22">
        <v>0</v>
      </c>
      <c r="G174" s="22">
        <v>7454403</v>
      </c>
      <c r="H174" s="22">
        <v>0</v>
      </c>
      <c r="I174" s="22">
        <v>18718724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3941264</v>
      </c>
      <c r="F175" s="22">
        <v>0</v>
      </c>
      <c r="G175" s="22">
        <v>1100904</v>
      </c>
      <c r="H175" s="22">
        <v>0</v>
      </c>
      <c r="I175" s="22">
        <v>5042168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444769</v>
      </c>
      <c r="F176" s="22">
        <v>0</v>
      </c>
      <c r="G176" s="22">
        <v>0</v>
      </c>
      <c r="H176" s="22">
        <v>0</v>
      </c>
      <c r="I176" s="22">
        <v>444769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20895145</v>
      </c>
      <c r="F177" s="22">
        <v>0</v>
      </c>
      <c r="G177" s="22">
        <v>6623506</v>
      </c>
      <c r="H177" s="22">
        <v>0</v>
      </c>
      <c r="I177" s="22">
        <v>27518651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12788386</v>
      </c>
      <c r="F178" s="22">
        <v>0</v>
      </c>
      <c r="G178" s="22">
        <v>0</v>
      </c>
      <c r="H178" s="22">
        <v>323847</v>
      </c>
      <c r="I178" s="22">
        <v>13112233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2583884</v>
      </c>
      <c r="F179" s="22">
        <v>0</v>
      </c>
      <c r="G179" s="22">
        <v>0</v>
      </c>
      <c r="H179" s="22">
        <v>0</v>
      </c>
      <c r="I179" s="22">
        <v>2583884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7355139</v>
      </c>
      <c r="F180" s="22">
        <v>0</v>
      </c>
      <c r="G180" s="22">
        <v>0</v>
      </c>
      <c r="H180" s="22">
        <v>0</v>
      </c>
      <c r="I180" s="22">
        <v>7355139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4084964</v>
      </c>
      <c r="F181" s="22">
        <v>231649</v>
      </c>
      <c r="G181" s="22">
        <v>0</v>
      </c>
      <c r="H181" s="22">
        <v>0</v>
      </c>
      <c r="I181" s="22">
        <v>4316613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631965</v>
      </c>
      <c r="F182" s="22">
        <v>0</v>
      </c>
      <c r="G182" s="22">
        <v>0</v>
      </c>
      <c r="H182" s="22">
        <v>0</v>
      </c>
      <c r="I182" s="22">
        <v>631965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3139713</v>
      </c>
      <c r="F183" s="22">
        <v>302607</v>
      </c>
      <c r="G183" s="22">
        <v>0</v>
      </c>
      <c r="H183" s="22">
        <v>0</v>
      </c>
      <c r="I183" s="22">
        <v>3442320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1210790</v>
      </c>
      <c r="F184" s="22">
        <v>0</v>
      </c>
      <c r="G184" s="22">
        <v>0</v>
      </c>
      <c r="H184" s="22">
        <v>0</v>
      </c>
      <c r="I184" s="22">
        <v>1210790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458975</v>
      </c>
      <c r="G185" s="22">
        <v>0</v>
      </c>
      <c r="H185" s="22">
        <v>141894</v>
      </c>
      <c r="I185" s="22">
        <v>600869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360655</v>
      </c>
      <c r="F186" s="22">
        <v>0</v>
      </c>
      <c r="G186" s="22">
        <v>0</v>
      </c>
      <c r="H186" s="22">
        <v>0</v>
      </c>
      <c r="I186" s="22">
        <v>360655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10150636</v>
      </c>
      <c r="F187" s="22">
        <v>0</v>
      </c>
      <c r="G187" s="22">
        <v>622387</v>
      </c>
      <c r="H187" s="22">
        <v>0</v>
      </c>
      <c r="I187" s="22">
        <v>10773023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3831564</v>
      </c>
      <c r="F188" s="22">
        <v>467243</v>
      </c>
      <c r="G188" s="22">
        <v>5393536</v>
      </c>
      <c r="H188" s="22">
        <v>0</v>
      </c>
      <c r="I188" s="22">
        <v>9692343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1739256</v>
      </c>
      <c r="F189" s="22">
        <v>0</v>
      </c>
      <c r="G189" s="22">
        <v>0</v>
      </c>
      <c r="H189" s="22">
        <v>0</v>
      </c>
      <c r="I189" s="22">
        <v>1739256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4554155</v>
      </c>
      <c r="I190" s="22">
        <v>4554155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2750000</v>
      </c>
      <c r="I191" s="22">
        <v>2750000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650743</v>
      </c>
      <c r="I192" s="22">
        <v>650743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6345363</v>
      </c>
      <c r="F193" s="22">
        <v>0</v>
      </c>
      <c r="G193" s="22">
        <v>1844571</v>
      </c>
      <c r="H193" s="22">
        <v>0</v>
      </c>
      <c r="I193" s="22">
        <v>8189934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8049707</v>
      </c>
      <c r="F194" s="22">
        <v>2002903</v>
      </c>
      <c r="G194" s="22">
        <v>1266148</v>
      </c>
      <c r="H194" s="22">
        <v>0</v>
      </c>
      <c r="I194" s="22">
        <v>11318758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1906729</v>
      </c>
      <c r="F195" s="22">
        <v>0</v>
      </c>
      <c r="G195" s="22">
        <v>0</v>
      </c>
      <c r="H195" s="22">
        <v>0</v>
      </c>
      <c r="I195" s="22">
        <v>1906729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2578405</v>
      </c>
      <c r="H197" s="22">
        <v>0</v>
      </c>
      <c r="I197" s="22">
        <v>2578405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127500</v>
      </c>
      <c r="F198" s="22">
        <v>0</v>
      </c>
      <c r="G198" s="22">
        <v>0</v>
      </c>
      <c r="H198" s="22">
        <v>0</v>
      </c>
      <c r="I198" s="22">
        <v>127500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286283</v>
      </c>
      <c r="G200" s="22">
        <v>0</v>
      </c>
      <c r="H200" s="22">
        <v>0</v>
      </c>
      <c r="I200" s="22">
        <v>286283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68616</v>
      </c>
      <c r="F201" s="22">
        <v>0</v>
      </c>
      <c r="G201" s="22">
        <v>0</v>
      </c>
      <c r="H201" s="22">
        <v>0</v>
      </c>
      <c r="I201" s="22">
        <v>68616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136297</v>
      </c>
      <c r="H202" s="22">
        <v>0</v>
      </c>
      <c r="I202" s="22">
        <v>136297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1216644</v>
      </c>
      <c r="F203" s="22">
        <v>0</v>
      </c>
      <c r="G203" s="22">
        <v>0</v>
      </c>
      <c r="H203" s="22">
        <v>0</v>
      </c>
      <c r="I203" s="22">
        <v>1216644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3707012</v>
      </c>
      <c r="F206" s="22">
        <v>0</v>
      </c>
      <c r="G206" s="22">
        <v>0</v>
      </c>
      <c r="H206" s="22">
        <v>0</v>
      </c>
      <c r="I206" s="22">
        <v>3707012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100810</v>
      </c>
      <c r="F208" s="22">
        <v>103233</v>
      </c>
      <c r="G208" s="22">
        <v>0</v>
      </c>
      <c r="H208" s="22">
        <v>0</v>
      </c>
      <c r="I208" s="22">
        <v>204043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148496</v>
      </c>
      <c r="F210" s="22">
        <v>0</v>
      </c>
      <c r="G210" s="22">
        <v>0</v>
      </c>
      <c r="H210" s="22">
        <v>0</v>
      </c>
      <c r="I210" s="22">
        <v>148496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347738</v>
      </c>
      <c r="F213" s="22">
        <v>0</v>
      </c>
      <c r="G213" s="22">
        <v>0</v>
      </c>
      <c r="H213" s="22">
        <v>0</v>
      </c>
      <c r="I213" s="22">
        <v>347738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15008</v>
      </c>
      <c r="F214" s="22">
        <v>0</v>
      </c>
      <c r="G214" s="22">
        <v>0</v>
      </c>
      <c r="H214" s="22">
        <v>0</v>
      </c>
      <c r="I214" s="22">
        <v>15008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130000</v>
      </c>
      <c r="F216" s="22">
        <v>0</v>
      </c>
      <c r="G216" s="22">
        <v>3154816</v>
      </c>
      <c r="H216" s="22">
        <v>0</v>
      </c>
      <c r="I216" s="22">
        <v>3284816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355982</v>
      </c>
      <c r="F219" s="22">
        <v>0</v>
      </c>
      <c r="G219" s="22">
        <v>0</v>
      </c>
      <c r="H219" s="22">
        <v>0</v>
      </c>
      <c r="I219" s="22">
        <v>355982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481101</v>
      </c>
      <c r="F221" s="22">
        <v>0</v>
      </c>
      <c r="G221" s="22">
        <v>0</v>
      </c>
      <c r="H221" s="22">
        <v>0</v>
      </c>
      <c r="I221" s="22">
        <v>481101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234896</v>
      </c>
      <c r="F223" s="22">
        <v>0</v>
      </c>
      <c r="G223" s="22">
        <v>0</v>
      </c>
      <c r="H223" s="22">
        <v>0</v>
      </c>
      <c r="I223" s="22">
        <v>234896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30000</v>
      </c>
      <c r="F226" s="22">
        <v>0</v>
      </c>
      <c r="G226" s="22">
        <v>0</v>
      </c>
      <c r="H226" s="22">
        <v>0</v>
      </c>
      <c r="I226" s="22">
        <v>30000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783751</v>
      </c>
      <c r="F229" s="22">
        <v>0</v>
      </c>
      <c r="G229" s="22">
        <v>0</v>
      </c>
      <c r="H229" s="22">
        <v>0</v>
      </c>
      <c r="I229" s="22">
        <v>783751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945495</v>
      </c>
      <c r="F230" s="22">
        <v>0</v>
      </c>
      <c r="G230" s="22">
        <v>0</v>
      </c>
      <c r="H230" s="22">
        <v>0</v>
      </c>
      <c r="I230" s="22">
        <v>945495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70563</v>
      </c>
      <c r="H231" s="22">
        <v>186246</v>
      </c>
      <c r="I231" s="22">
        <v>256809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354718</v>
      </c>
      <c r="G235" s="22">
        <v>269217</v>
      </c>
      <c r="H235" s="22">
        <v>0</v>
      </c>
      <c r="I235" s="22">
        <v>623935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292290</v>
      </c>
      <c r="G238" s="22">
        <v>0</v>
      </c>
      <c r="H238" s="22">
        <v>0</v>
      </c>
      <c r="I238" s="22">
        <v>292290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210685</v>
      </c>
      <c r="F239" s="22">
        <v>0</v>
      </c>
      <c r="G239" s="22">
        <v>0</v>
      </c>
      <c r="H239" s="22">
        <v>0</v>
      </c>
      <c r="I239" s="22">
        <v>210685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8805</v>
      </c>
      <c r="F241" s="22">
        <v>0</v>
      </c>
      <c r="G241" s="22">
        <v>0</v>
      </c>
      <c r="H241" s="22">
        <v>0</v>
      </c>
      <c r="I241" s="22">
        <v>8805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307300</v>
      </c>
      <c r="I245" s="22">
        <v>307300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209684</v>
      </c>
      <c r="I246" s="22">
        <v>209684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495119</v>
      </c>
      <c r="F247" s="22">
        <v>0</v>
      </c>
      <c r="G247" s="22">
        <v>0</v>
      </c>
      <c r="H247" s="22">
        <v>0</v>
      </c>
      <c r="I247" s="22">
        <v>495119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6836</v>
      </c>
      <c r="F248" s="22">
        <v>0</v>
      </c>
      <c r="G248" s="22">
        <v>0</v>
      </c>
      <c r="H248" s="22">
        <v>0</v>
      </c>
      <c r="I248" s="22">
        <v>6836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350000</v>
      </c>
      <c r="F249" s="22">
        <v>0</v>
      </c>
      <c r="G249" s="22">
        <v>331334</v>
      </c>
      <c r="H249" s="22">
        <v>0</v>
      </c>
      <c r="I249" s="22">
        <v>681334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1019415</v>
      </c>
      <c r="F250" s="22">
        <v>0</v>
      </c>
      <c r="G250" s="22">
        <v>0</v>
      </c>
      <c r="H250" s="22">
        <v>0</v>
      </c>
      <c r="I250" s="22">
        <v>1019415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118774</v>
      </c>
      <c r="I251" s="22">
        <v>118774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386680</v>
      </c>
      <c r="I253" s="22">
        <v>386680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218318</v>
      </c>
      <c r="G254" s="22">
        <v>0</v>
      </c>
      <c r="H254" s="22">
        <v>195364</v>
      </c>
      <c r="I254" s="22">
        <v>413682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1169018</v>
      </c>
      <c r="F255" s="22">
        <v>120348</v>
      </c>
      <c r="G255" s="22">
        <v>0</v>
      </c>
      <c r="H255" s="22">
        <v>0</v>
      </c>
      <c r="I255" s="22">
        <v>1289366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438466</v>
      </c>
      <c r="F257" s="22">
        <v>0</v>
      </c>
      <c r="G257" s="22">
        <v>0</v>
      </c>
      <c r="H257" s="22">
        <v>0</v>
      </c>
      <c r="I257" s="22">
        <v>438466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32952</v>
      </c>
      <c r="F259" s="22">
        <v>0</v>
      </c>
      <c r="G259" s="22">
        <v>0</v>
      </c>
      <c r="H259" s="22">
        <v>0</v>
      </c>
      <c r="I259" s="22">
        <v>32952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1101347</v>
      </c>
      <c r="G260" s="22">
        <v>0</v>
      </c>
      <c r="H260" s="22">
        <v>0</v>
      </c>
      <c r="I260" s="22">
        <v>1101347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804442</v>
      </c>
      <c r="I261" s="22">
        <v>804442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507416</v>
      </c>
      <c r="F263" s="22">
        <v>0</v>
      </c>
      <c r="G263" s="22">
        <v>0</v>
      </c>
      <c r="H263" s="22">
        <v>0</v>
      </c>
      <c r="I263" s="22">
        <v>507416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764172</v>
      </c>
      <c r="F264" s="22">
        <v>0</v>
      </c>
      <c r="G264" s="22">
        <v>0</v>
      </c>
      <c r="H264" s="22">
        <v>0</v>
      </c>
      <c r="I264" s="22">
        <v>764172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47556</v>
      </c>
      <c r="F266" s="22">
        <v>0</v>
      </c>
      <c r="G266" s="22">
        <v>0</v>
      </c>
      <c r="H266" s="22">
        <v>0</v>
      </c>
      <c r="I266" s="22">
        <v>47556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592130</v>
      </c>
      <c r="F268" s="22">
        <v>0</v>
      </c>
      <c r="G268" s="22">
        <v>0</v>
      </c>
      <c r="H268" s="22">
        <v>0</v>
      </c>
      <c r="I268" s="22">
        <v>592130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97645</v>
      </c>
      <c r="F302" s="22">
        <v>0</v>
      </c>
      <c r="G302" s="22">
        <v>0</v>
      </c>
      <c r="H302" s="22">
        <v>0</v>
      </c>
      <c r="I302" s="22">
        <v>97645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753033</v>
      </c>
      <c r="G305" s="22">
        <v>0</v>
      </c>
      <c r="H305" s="22">
        <v>0</v>
      </c>
      <c r="I305" s="22">
        <v>753033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486375</v>
      </c>
      <c r="G310" s="22">
        <v>0</v>
      </c>
      <c r="H310" s="22">
        <v>0</v>
      </c>
      <c r="I310" s="22">
        <v>486375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60269</v>
      </c>
      <c r="F320" s="22">
        <v>0</v>
      </c>
      <c r="G320" s="22">
        <v>0</v>
      </c>
      <c r="H320" s="22">
        <v>0</v>
      </c>
      <c r="I320" s="22">
        <v>60269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0A2DE-478E-4C96-9BE5-B708DB25749D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1180</v>
      </c>
      <c r="D1" s="20" t="s">
        <v>1181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1182</v>
      </c>
      <c r="F2" s="21" t="s">
        <v>1183</v>
      </c>
      <c r="G2" s="21" t="s">
        <v>1184</v>
      </c>
      <c r="H2" s="21" t="s">
        <v>57</v>
      </c>
      <c r="I2" s="21" t="s">
        <v>1172</v>
      </c>
    </row>
    <row r="3" spans="1:9" x14ac:dyDescent="0.25">
      <c r="A3" s="21"/>
      <c r="B3" s="21"/>
      <c r="C3" s="21"/>
      <c r="D3" s="21" t="s">
        <v>81</v>
      </c>
      <c r="E3" s="21" t="s">
        <v>1185</v>
      </c>
      <c r="F3" s="21" t="s">
        <v>1186</v>
      </c>
      <c r="G3" s="21" t="s">
        <v>1187</v>
      </c>
      <c r="H3" s="21" t="s">
        <v>1188</v>
      </c>
      <c r="I3" s="21" t="s">
        <v>1189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501805</v>
      </c>
      <c r="I6" s="22">
        <v>501805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5765131</v>
      </c>
      <c r="F8" s="22">
        <v>0</v>
      </c>
      <c r="G8" s="22">
        <v>0</v>
      </c>
      <c r="H8" s="22">
        <v>0</v>
      </c>
      <c r="I8" s="22">
        <v>5765131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1752939</v>
      </c>
      <c r="F9" s="22">
        <v>0</v>
      </c>
      <c r="G9" s="22">
        <v>0</v>
      </c>
      <c r="H9" s="22">
        <v>4101664</v>
      </c>
      <c r="I9" s="22">
        <v>5854603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12433600</v>
      </c>
      <c r="F15" s="22">
        <v>0</v>
      </c>
      <c r="G15" s="22">
        <v>0</v>
      </c>
      <c r="H15" s="22">
        <v>683750</v>
      </c>
      <c r="I15" s="22">
        <v>13117350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0</v>
      </c>
      <c r="G18" s="22">
        <v>0</v>
      </c>
      <c r="H18" s="22">
        <v>20000000</v>
      </c>
      <c r="I18" s="22">
        <v>20000000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34507097</v>
      </c>
      <c r="F19" s="22">
        <v>0</v>
      </c>
      <c r="G19" s="22">
        <v>0</v>
      </c>
      <c r="H19" s="22">
        <v>0</v>
      </c>
      <c r="I19" s="22">
        <v>34507097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0</v>
      </c>
      <c r="G20" s="22">
        <v>0</v>
      </c>
      <c r="H20" s="22">
        <v>451909</v>
      </c>
      <c r="I20" s="22">
        <v>451909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558892</v>
      </c>
      <c r="F26" s="22">
        <v>0</v>
      </c>
      <c r="G26" s="22">
        <v>0</v>
      </c>
      <c r="H26" s="22">
        <v>0</v>
      </c>
      <c r="I26" s="22">
        <v>558892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288130</v>
      </c>
      <c r="F28" s="22">
        <v>0</v>
      </c>
      <c r="G28" s="22">
        <v>0</v>
      </c>
      <c r="H28" s="22">
        <v>0</v>
      </c>
      <c r="I28" s="22">
        <v>288130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4021764</v>
      </c>
      <c r="F30" s="22">
        <v>0</v>
      </c>
      <c r="G30" s="22">
        <v>0</v>
      </c>
      <c r="H30" s="22">
        <v>0</v>
      </c>
      <c r="I30" s="22">
        <v>4021764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2587681</v>
      </c>
      <c r="F31" s="22">
        <v>0</v>
      </c>
      <c r="G31" s="22">
        <v>0</v>
      </c>
      <c r="H31" s="22">
        <v>0</v>
      </c>
      <c r="I31" s="22">
        <v>2587681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3486400</v>
      </c>
      <c r="F37" s="22">
        <v>0</v>
      </c>
      <c r="G37" s="22">
        <v>0</v>
      </c>
      <c r="H37" s="22">
        <v>0</v>
      </c>
      <c r="I37" s="22">
        <v>3486400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1073673</v>
      </c>
      <c r="F40" s="22">
        <v>0</v>
      </c>
      <c r="G40" s="22">
        <v>0</v>
      </c>
      <c r="H40" s="22">
        <v>0</v>
      </c>
      <c r="I40" s="22">
        <v>1073673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23</v>
      </c>
      <c r="F46" s="22">
        <v>1930310</v>
      </c>
      <c r="G46" s="22">
        <v>0</v>
      </c>
      <c r="H46" s="22">
        <v>0</v>
      </c>
      <c r="I46" s="22">
        <v>1930310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2474019</v>
      </c>
      <c r="F49" s="22">
        <v>0</v>
      </c>
      <c r="G49" s="22">
        <v>0</v>
      </c>
      <c r="H49" s="22">
        <v>0</v>
      </c>
      <c r="I49" s="22">
        <v>2474019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9280240</v>
      </c>
      <c r="F52" s="22">
        <v>0</v>
      </c>
      <c r="G52" s="22">
        <v>0</v>
      </c>
      <c r="H52" s="22">
        <v>0</v>
      </c>
      <c r="I52" s="22">
        <v>9280240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2428405</v>
      </c>
      <c r="F53" s="22">
        <v>0</v>
      </c>
      <c r="G53" s="22">
        <v>0</v>
      </c>
      <c r="H53" s="22">
        <v>0</v>
      </c>
      <c r="I53" s="22">
        <v>2428405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3979498</v>
      </c>
      <c r="F56" s="22">
        <v>0</v>
      </c>
      <c r="G56" s="22">
        <v>0</v>
      </c>
      <c r="H56" s="22">
        <v>0</v>
      </c>
      <c r="I56" s="22">
        <v>3979498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950000</v>
      </c>
      <c r="I59" s="22">
        <v>950000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1549731</v>
      </c>
      <c r="F64" s="22">
        <v>0</v>
      </c>
      <c r="G64" s="22">
        <v>0</v>
      </c>
      <c r="H64" s="22">
        <v>0</v>
      </c>
      <c r="I64" s="22">
        <v>1549731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401274</v>
      </c>
      <c r="F69" s="22">
        <v>0</v>
      </c>
      <c r="G69" s="22">
        <v>0</v>
      </c>
      <c r="H69" s="22">
        <v>0</v>
      </c>
      <c r="I69" s="22">
        <v>401274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86750</v>
      </c>
      <c r="I73" s="22">
        <v>86750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917468</v>
      </c>
      <c r="F74" s="22">
        <v>0</v>
      </c>
      <c r="G74" s="22">
        <v>0</v>
      </c>
      <c r="H74" s="22">
        <v>0</v>
      </c>
      <c r="I74" s="22">
        <v>917468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2400248</v>
      </c>
      <c r="F75" s="22">
        <v>0</v>
      </c>
      <c r="G75" s="22">
        <v>0</v>
      </c>
      <c r="H75" s="22">
        <v>0</v>
      </c>
      <c r="I75" s="22">
        <v>2400248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7817172</v>
      </c>
      <c r="F76" s="22">
        <v>0</v>
      </c>
      <c r="G76" s="22">
        <v>0</v>
      </c>
      <c r="H76" s="22">
        <v>0</v>
      </c>
      <c r="I76" s="22">
        <v>7817172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5917693</v>
      </c>
      <c r="F77" s="22">
        <v>0</v>
      </c>
      <c r="G77" s="22">
        <v>0</v>
      </c>
      <c r="H77" s="22">
        <v>0</v>
      </c>
      <c r="I77" s="22">
        <v>5917693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158470</v>
      </c>
      <c r="F79" s="22">
        <v>0</v>
      </c>
      <c r="G79" s="22">
        <v>0</v>
      </c>
      <c r="H79" s="22">
        <v>0</v>
      </c>
      <c r="I79" s="22">
        <v>158470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250688</v>
      </c>
      <c r="F80" s="22">
        <v>0</v>
      </c>
      <c r="G80" s="22">
        <v>0</v>
      </c>
      <c r="H80" s="22">
        <v>0</v>
      </c>
      <c r="I80" s="22">
        <v>250688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2710627</v>
      </c>
      <c r="F81" s="22">
        <v>0</v>
      </c>
      <c r="G81" s="22">
        <v>0</v>
      </c>
      <c r="H81" s="22">
        <v>0</v>
      </c>
      <c r="I81" s="22">
        <v>2710627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1252044</v>
      </c>
      <c r="F82" s="22">
        <v>0</v>
      </c>
      <c r="G82" s="22">
        <v>0</v>
      </c>
      <c r="H82" s="22">
        <v>0</v>
      </c>
      <c r="I82" s="22">
        <v>1252044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5162600</v>
      </c>
      <c r="F85" s="22">
        <v>0</v>
      </c>
      <c r="G85" s="22">
        <v>0</v>
      </c>
      <c r="H85" s="22">
        <v>0</v>
      </c>
      <c r="I85" s="22">
        <v>5162600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5493755</v>
      </c>
      <c r="F86" s="22">
        <v>0</v>
      </c>
      <c r="G86" s="22">
        <v>0</v>
      </c>
      <c r="H86" s="22">
        <v>0</v>
      </c>
      <c r="I86" s="22">
        <v>5493755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3034475</v>
      </c>
      <c r="F87" s="22">
        <v>0</v>
      </c>
      <c r="G87" s="22">
        <v>0</v>
      </c>
      <c r="H87" s="22">
        <v>0</v>
      </c>
      <c r="I87" s="22">
        <v>3034475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458831</v>
      </c>
      <c r="F88" s="22">
        <v>0</v>
      </c>
      <c r="G88" s="22">
        <v>0</v>
      </c>
      <c r="H88" s="22">
        <v>0</v>
      </c>
      <c r="I88" s="22">
        <v>458831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1775974</v>
      </c>
      <c r="F89" s="22">
        <v>0</v>
      </c>
      <c r="G89" s="22">
        <v>0</v>
      </c>
      <c r="H89" s="22">
        <v>0</v>
      </c>
      <c r="I89" s="22">
        <v>1775974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144427</v>
      </c>
      <c r="I97" s="22">
        <v>144427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270493</v>
      </c>
      <c r="I106" s="22">
        <v>270493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0</v>
      </c>
      <c r="G111" s="22">
        <v>0</v>
      </c>
      <c r="H111" s="22">
        <v>1198421</v>
      </c>
      <c r="I111" s="22">
        <v>1198421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879286</v>
      </c>
      <c r="F112" s="22">
        <v>0</v>
      </c>
      <c r="G112" s="22">
        <v>0</v>
      </c>
      <c r="H112" s="22">
        <v>0</v>
      </c>
      <c r="I112" s="22">
        <v>879286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925652</v>
      </c>
      <c r="F126" s="22">
        <v>0</v>
      </c>
      <c r="G126" s="22">
        <v>0</v>
      </c>
      <c r="H126" s="22">
        <v>0</v>
      </c>
      <c r="I126" s="22">
        <v>925652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1582016</v>
      </c>
      <c r="I131" s="22">
        <v>1582016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1066631</v>
      </c>
      <c r="I133" s="22">
        <v>1066631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235492</v>
      </c>
      <c r="F136" s="22">
        <v>0</v>
      </c>
      <c r="G136" s="22">
        <v>0</v>
      </c>
      <c r="H136" s="22">
        <v>45348</v>
      </c>
      <c r="I136" s="22">
        <v>280840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128600</v>
      </c>
      <c r="F142" s="22">
        <v>0</v>
      </c>
      <c r="G142" s="22">
        <v>0</v>
      </c>
      <c r="H142" s="22">
        <v>0</v>
      </c>
      <c r="I142" s="22">
        <v>128600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621944</v>
      </c>
      <c r="F147" s="22">
        <v>0</v>
      </c>
      <c r="G147" s="22">
        <v>0</v>
      </c>
      <c r="H147" s="22">
        <v>0</v>
      </c>
      <c r="I147" s="22">
        <v>621944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1384073</v>
      </c>
      <c r="F149" s="22">
        <v>0</v>
      </c>
      <c r="G149" s="22">
        <v>0</v>
      </c>
      <c r="H149" s="22">
        <v>0</v>
      </c>
      <c r="I149" s="22">
        <v>1384073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469632</v>
      </c>
      <c r="F150" s="22">
        <v>0</v>
      </c>
      <c r="G150" s="22">
        <v>0</v>
      </c>
      <c r="H150" s="22">
        <v>9629839</v>
      </c>
      <c r="I150" s="22">
        <v>10099471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25550</v>
      </c>
      <c r="I152" s="22">
        <v>25550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226686</v>
      </c>
      <c r="I158" s="22">
        <v>226686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428604</v>
      </c>
      <c r="F164" s="22">
        <v>0</v>
      </c>
      <c r="G164" s="22">
        <v>0</v>
      </c>
      <c r="H164" s="22">
        <v>0</v>
      </c>
      <c r="I164" s="22">
        <v>428604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515404</v>
      </c>
      <c r="F169" s="22">
        <v>0</v>
      </c>
      <c r="G169" s="22">
        <v>0</v>
      </c>
      <c r="H169" s="22">
        <v>0</v>
      </c>
      <c r="I169" s="22">
        <v>515404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230139</v>
      </c>
      <c r="F170" s="22">
        <v>0</v>
      </c>
      <c r="G170" s="22">
        <v>0</v>
      </c>
      <c r="H170" s="22">
        <v>0</v>
      </c>
      <c r="I170" s="22">
        <v>230139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143000</v>
      </c>
      <c r="I171" s="22">
        <v>143000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0</v>
      </c>
      <c r="G174" s="22">
        <v>0</v>
      </c>
      <c r="H174" s="22">
        <v>412587</v>
      </c>
      <c r="I174" s="22">
        <v>412587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5094125</v>
      </c>
      <c r="F178" s="22">
        <v>0</v>
      </c>
      <c r="G178" s="22">
        <v>0</v>
      </c>
      <c r="H178" s="22">
        <v>0</v>
      </c>
      <c r="I178" s="22">
        <v>5094125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476956</v>
      </c>
      <c r="F182" s="22">
        <v>0</v>
      </c>
      <c r="G182" s="22">
        <v>0</v>
      </c>
      <c r="H182" s="22">
        <v>0</v>
      </c>
      <c r="I182" s="22">
        <v>476956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302607</v>
      </c>
      <c r="F183" s="22">
        <v>0</v>
      </c>
      <c r="G183" s="22">
        <v>0</v>
      </c>
      <c r="H183" s="22">
        <v>0</v>
      </c>
      <c r="I183" s="22">
        <v>302607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2350035</v>
      </c>
      <c r="F188" s="22">
        <v>0</v>
      </c>
      <c r="G188" s="22">
        <v>0</v>
      </c>
      <c r="H188" s="22">
        <v>0</v>
      </c>
      <c r="I188" s="22">
        <v>2350035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3249453</v>
      </c>
      <c r="F194" s="22">
        <v>0</v>
      </c>
      <c r="G194" s="22">
        <v>0</v>
      </c>
      <c r="H194" s="22">
        <v>0</v>
      </c>
      <c r="I194" s="22">
        <v>3249453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127500</v>
      </c>
      <c r="I198" s="22">
        <v>127500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136297</v>
      </c>
      <c r="I202" s="22">
        <v>136297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189051</v>
      </c>
      <c r="I203" s="22">
        <v>189051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282358</v>
      </c>
      <c r="F206" s="22">
        <v>0</v>
      </c>
      <c r="G206" s="22">
        <v>0</v>
      </c>
      <c r="H206" s="22">
        <v>0</v>
      </c>
      <c r="I206" s="22">
        <v>282358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12568</v>
      </c>
      <c r="I208" s="22">
        <v>12568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245902</v>
      </c>
      <c r="I216" s="22">
        <v>245902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234896</v>
      </c>
      <c r="F223" s="22">
        <v>0</v>
      </c>
      <c r="G223" s="22">
        <v>0</v>
      </c>
      <c r="H223" s="22">
        <v>0</v>
      </c>
      <c r="I223" s="22">
        <v>234896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209684</v>
      </c>
      <c r="I246" s="22">
        <v>209684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4227</v>
      </c>
      <c r="I253" s="22">
        <v>4227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192818</v>
      </c>
      <c r="F254" s="22">
        <v>0</v>
      </c>
      <c r="G254" s="22">
        <v>0</v>
      </c>
      <c r="H254" s="22">
        <v>0</v>
      </c>
      <c r="I254" s="22">
        <v>192818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804442</v>
      </c>
      <c r="I261" s="22">
        <v>804442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97645</v>
      </c>
      <c r="I302" s="22">
        <v>97645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60269</v>
      </c>
      <c r="I320" s="22">
        <v>60269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68D45-1524-4D20-B4EA-23491658244A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1180</v>
      </c>
      <c r="D1" s="20" t="s">
        <v>1190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1182</v>
      </c>
      <c r="F2" s="21" t="s">
        <v>1183</v>
      </c>
      <c r="G2" s="21" t="s">
        <v>1184</v>
      </c>
      <c r="H2" s="21" t="s">
        <v>57</v>
      </c>
      <c r="I2" s="21" t="s">
        <v>1172</v>
      </c>
    </row>
    <row r="3" spans="1:9" x14ac:dyDescent="0.25">
      <c r="A3" s="21"/>
      <c r="B3" s="21"/>
      <c r="C3" s="21"/>
      <c r="D3" s="21" t="s">
        <v>81</v>
      </c>
      <c r="E3" s="21" t="s">
        <v>1185</v>
      </c>
      <c r="F3" s="21" t="s">
        <v>1186</v>
      </c>
      <c r="G3" s="21" t="s">
        <v>1187</v>
      </c>
      <c r="H3" s="21" t="s">
        <v>1188</v>
      </c>
      <c r="I3" s="21" t="s">
        <v>1189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71864801</v>
      </c>
      <c r="F4" s="22">
        <v>26404</v>
      </c>
      <c r="G4" s="22">
        <v>872276</v>
      </c>
      <c r="H4" s="22">
        <v>731216</v>
      </c>
      <c r="I4" s="22">
        <v>73494697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40833075</v>
      </c>
      <c r="F5" s="22">
        <v>0</v>
      </c>
      <c r="G5" s="22">
        <v>0</v>
      </c>
      <c r="H5" s="22">
        <v>0</v>
      </c>
      <c r="I5" s="22">
        <v>40833075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3188926</v>
      </c>
      <c r="F6" s="22">
        <v>0</v>
      </c>
      <c r="G6" s="22">
        <v>0</v>
      </c>
      <c r="H6" s="22">
        <v>0</v>
      </c>
      <c r="I6" s="22">
        <v>3188926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2625309000</v>
      </c>
      <c r="F7" s="22">
        <v>2477000</v>
      </c>
      <c r="G7" s="22">
        <v>434000</v>
      </c>
      <c r="H7" s="22">
        <v>66873000</v>
      </c>
      <c r="I7" s="22">
        <v>2695093000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24921824</v>
      </c>
      <c r="F8" s="22">
        <v>0</v>
      </c>
      <c r="G8" s="22">
        <v>0</v>
      </c>
      <c r="H8" s="22">
        <v>258702</v>
      </c>
      <c r="I8" s="22">
        <v>25180526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1736879</v>
      </c>
      <c r="F9" s="22">
        <v>0</v>
      </c>
      <c r="G9" s="22">
        <v>0</v>
      </c>
      <c r="H9" s="22">
        <v>0</v>
      </c>
      <c r="I9" s="22">
        <v>1736879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42897719</v>
      </c>
      <c r="F10" s="22">
        <v>0</v>
      </c>
      <c r="G10" s="22">
        <v>0</v>
      </c>
      <c r="H10" s="22">
        <v>0</v>
      </c>
      <c r="I10" s="22">
        <v>42897719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3356229000</v>
      </c>
      <c r="F11" s="22">
        <v>2391000</v>
      </c>
      <c r="G11" s="22">
        <v>27083000</v>
      </c>
      <c r="H11" s="22">
        <v>554626000</v>
      </c>
      <c r="I11" s="22">
        <v>3940329000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24873000</v>
      </c>
      <c r="F12" s="22">
        <v>0</v>
      </c>
      <c r="G12" s="22">
        <v>0</v>
      </c>
      <c r="H12" s="22">
        <v>99000</v>
      </c>
      <c r="I12" s="22">
        <v>24972000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109728805</v>
      </c>
      <c r="F13" s="22">
        <v>0</v>
      </c>
      <c r="G13" s="22">
        <v>0</v>
      </c>
      <c r="H13" s="22">
        <v>28836457</v>
      </c>
      <c r="I13" s="22">
        <v>138565262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19745285</v>
      </c>
      <c r="F14" s="22">
        <v>0</v>
      </c>
      <c r="G14" s="22">
        <v>0</v>
      </c>
      <c r="H14" s="22">
        <v>550000</v>
      </c>
      <c r="I14" s="22">
        <v>20295285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65938646</v>
      </c>
      <c r="F15" s="22">
        <v>0</v>
      </c>
      <c r="G15" s="22">
        <v>0</v>
      </c>
      <c r="H15" s="22">
        <v>503266</v>
      </c>
      <c r="I15" s="22">
        <v>66441912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213058000</v>
      </c>
      <c r="F16" s="22">
        <v>0</v>
      </c>
      <c r="G16" s="22">
        <v>0</v>
      </c>
      <c r="H16" s="22">
        <v>626000</v>
      </c>
      <c r="I16" s="22">
        <v>213684000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54750063</v>
      </c>
      <c r="F17" s="22">
        <v>0</v>
      </c>
      <c r="G17" s="22">
        <v>0</v>
      </c>
      <c r="H17" s="22">
        <v>0</v>
      </c>
      <c r="I17" s="22">
        <v>54750063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398581000</v>
      </c>
      <c r="F18" s="22">
        <v>0</v>
      </c>
      <c r="G18" s="22">
        <v>0</v>
      </c>
      <c r="H18" s="22">
        <v>0</v>
      </c>
      <c r="I18" s="22">
        <v>398581000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266076544</v>
      </c>
      <c r="F19" s="22">
        <v>0</v>
      </c>
      <c r="G19" s="22">
        <v>0</v>
      </c>
      <c r="H19" s="22">
        <v>0</v>
      </c>
      <c r="I19" s="22">
        <v>266076544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16299302</v>
      </c>
      <c r="F20" s="22">
        <v>0</v>
      </c>
      <c r="G20" s="22">
        <v>0</v>
      </c>
      <c r="H20" s="22">
        <v>21359615</v>
      </c>
      <c r="I20" s="22">
        <v>37658917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91254399</v>
      </c>
      <c r="F21" s="22">
        <v>0</v>
      </c>
      <c r="G21" s="22">
        <v>0</v>
      </c>
      <c r="H21" s="22">
        <v>0</v>
      </c>
      <c r="I21" s="22">
        <v>91254399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9931756</v>
      </c>
      <c r="I22" s="22">
        <v>9931756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11023584</v>
      </c>
      <c r="F23" s="22">
        <v>49243</v>
      </c>
      <c r="G23" s="22">
        <v>0</v>
      </c>
      <c r="H23" s="22">
        <v>0</v>
      </c>
      <c r="I23" s="22">
        <v>11072827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1404595</v>
      </c>
      <c r="F24" s="22">
        <v>0</v>
      </c>
      <c r="G24" s="22">
        <v>0</v>
      </c>
      <c r="H24" s="22">
        <v>0</v>
      </c>
      <c r="I24" s="22">
        <v>1404595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11363671</v>
      </c>
      <c r="F25" s="22">
        <v>0</v>
      </c>
      <c r="G25" s="22">
        <v>0</v>
      </c>
      <c r="H25" s="22">
        <v>0</v>
      </c>
      <c r="I25" s="22">
        <v>11363671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132511256</v>
      </c>
      <c r="F26" s="22">
        <v>0</v>
      </c>
      <c r="G26" s="22">
        <v>0</v>
      </c>
      <c r="H26" s="22">
        <v>0</v>
      </c>
      <c r="I26" s="22">
        <v>132511256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45676921</v>
      </c>
      <c r="H27" s="22">
        <v>0</v>
      </c>
      <c r="I27" s="22">
        <v>45676921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1528284</v>
      </c>
      <c r="F32" s="22">
        <v>0</v>
      </c>
      <c r="G32" s="22">
        <v>0</v>
      </c>
      <c r="H32" s="22">
        <v>0</v>
      </c>
      <c r="I32" s="22">
        <v>1528284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817776</v>
      </c>
      <c r="F33" s="22">
        <v>0</v>
      </c>
      <c r="G33" s="22">
        <v>0</v>
      </c>
      <c r="H33" s="22">
        <v>0</v>
      </c>
      <c r="I33" s="22">
        <v>817776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10385487</v>
      </c>
      <c r="F35" s="22">
        <v>0</v>
      </c>
      <c r="G35" s="22">
        <v>0</v>
      </c>
      <c r="H35" s="22">
        <v>0</v>
      </c>
      <c r="I35" s="22">
        <v>10385487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7700019</v>
      </c>
      <c r="F36" s="22">
        <v>0</v>
      </c>
      <c r="G36" s="22">
        <v>0</v>
      </c>
      <c r="H36" s="22">
        <v>181425</v>
      </c>
      <c r="I36" s="22">
        <v>7881444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5393256</v>
      </c>
      <c r="F37" s="22">
        <v>0</v>
      </c>
      <c r="G37" s="22">
        <v>0</v>
      </c>
      <c r="H37" s="22">
        <v>2934229</v>
      </c>
      <c r="I37" s="22">
        <v>8327485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1106593</v>
      </c>
      <c r="F38" s="22">
        <v>0</v>
      </c>
      <c r="G38" s="22">
        <v>0</v>
      </c>
      <c r="H38" s="22">
        <v>0</v>
      </c>
      <c r="I38" s="22">
        <v>1106593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6226572</v>
      </c>
      <c r="F41" s="22">
        <v>0</v>
      </c>
      <c r="G41" s="22">
        <v>0</v>
      </c>
      <c r="H41" s="22">
        <v>0</v>
      </c>
      <c r="I41" s="22">
        <v>6226572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147111</v>
      </c>
      <c r="I43" s="22">
        <v>147111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13095228</v>
      </c>
      <c r="F44" s="22">
        <v>0</v>
      </c>
      <c r="G44" s="22">
        <v>0</v>
      </c>
      <c r="H44" s="22">
        <v>0</v>
      </c>
      <c r="I44" s="22">
        <v>13095228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5783730</v>
      </c>
      <c r="F45" s="22">
        <v>0</v>
      </c>
      <c r="G45" s="22">
        <v>0</v>
      </c>
      <c r="H45" s="22">
        <v>0</v>
      </c>
      <c r="I45" s="22">
        <v>5783730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35938573</v>
      </c>
      <c r="F46" s="22">
        <v>0</v>
      </c>
      <c r="G46" s="22">
        <v>0</v>
      </c>
      <c r="H46" s="22">
        <v>0</v>
      </c>
      <c r="I46" s="22">
        <v>35938573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1915906</v>
      </c>
      <c r="F47" s="22">
        <v>0</v>
      </c>
      <c r="G47" s="22">
        <v>0</v>
      </c>
      <c r="H47" s="22">
        <v>0</v>
      </c>
      <c r="I47" s="22">
        <v>1915906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5392032</v>
      </c>
      <c r="F49" s="22">
        <v>0</v>
      </c>
      <c r="G49" s="22">
        <v>0</v>
      </c>
      <c r="H49" s="22">
        <v>1229421</v>
      </c>
      <c r="I49" s="22">
        <v>6621453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4657672</v>
      </c>
      <c r="F51" s="22">
        <v>0</v>
      </c>
      <c r="G51" s="22">
        <v>0</v>
      </c>
      <c r="H51" s="22">
        <v>0</v>
      </c>
      <c r="I51" s="22">
        <v>4657672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28261206</v>
      </c>
      <c r="F52" s="22">
        <v>0</v>
      </c>
      <c r="G52" s="22">
        <v>0</v>
      </c>
      <c r="H52" s="22">
        <v>0</v>
      </c>
      <c r="I52" s="22">
        <v>28261206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230209</v>
      </c>
      <c r="F53" s="22">
        <v>0</v>
      </c>
      <c r="G53" s="22">
        <v>0</v>
      </c>
      <c r="H53" s="22">
        <v>0</v>
      </c>
      <c r="I53" s="22">
        <v>230209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14330744</v>
      </c>
      <c r="F54" s="22">
        <v>0</v>
      </c>
      <c r="G54" s="22">
        <v>0</v>
      </c>
      <c r="H54" s="22">
        <v>0</v>
      </c>
      <c r="I54" s="22">
        <v>14330744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7225329</v>
      </c>
      <c r="F56" s="22">
        <v>0</v>
      </c>
      <c r="G56" s="22">
        <v>0</v>
      </c>
      <c r="H56" s="22">
        <v>0</v>
      </c>
      <c r="I56" s="22">
        <v>7225329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3648373</v>
      </c>
      <c r="F57" s="22">
        <v>0</v>
      </c>
      <c r="G57" s="22">
        <v>0</v>
      </c>
      <c r="H57" s="22">
        <v>0</v>
      </c>
      <c r="I57" s="22">
        <v>3648373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9845540</v>
      </c>
      <c r="I58" s="22">
        <v>9845540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3725326</v>
      </c>
      <c r="F59" s="22">
        <v>0</v>
      </c>
      <c r="G59" s="22">
        <v>0</v>
      </c>
      <c r="H59" s="22">
        <v>0</v>
      </c>
      <c r="I59" s="22">
        <v>3725326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22421981</v>
      </c>
      <c r="F60" s="22">
        <v>0</v>
      </c>
      <c r="G60" s="22">
        <v>0</v>
      </c>
      <c r="H60" s="22">
        <v>504362</v>
      </c>
      <c r="I60" s="22">
        <v>22926343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38982819</v>
      </c>
      <c r="F62" s="22">
        <v>0</v>
      </c>
      <c r="G62" s="22">
        <v>0</v>
      </c>
      <c r="H62" s="22">
        <v>934278</v>
      </c>
      <c r="I62" s="22">
        <v>39917097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1395936</v>
      </c>
      <c r="F64" s="22">
        <v>0</v>
      </c>
      <c r="G64" s="22">
        <v>0</v>
      </c>
      <c r="H64" s="22">
        <v>126000</v>
      </c>
      <c r="I64" s="22">
        <v>1521936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879329</v>
      </c>
      <c r="I65" s="22">
        <v>879329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38980</v>
      </c>
      <c r="I67" s="22">
        <v>38980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20243389</v>
      </c>
      <c r="F68" s="22">
        <v>0</v>
      </c>
      <c r="G68" s="22">
        <v>0</v>
      </c>
      <c r="H68" s="22">
        <v>0</v>
      </c>
      <c r="I68" s="22">
        <v>20243389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10171486</v>
      </c>
      <c r="F69" s="22">
        <v>0</v>
      </c>
      <c r="G69" s="22">
        <v>0</v>
      </c>
      <c r="H69" s="22">
        <v>47883136</v>
      </c>
      <c r="I69" s="22">
        <v>58054622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956189</v>
      </c>
      <c r="F72" s="22">
        <v>0</v>
      </c>
      <c r="G72" s="22">
        <v>0</v>
      </c>
      <c r="H72" s="22">
        <v>0</v>
      </c>
      <c r="I72" s="22">
        <v>956189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6218385</v>
      </c>
      <c r="F74" s="22">
        <v>0</v>
      </c>
      <c r="G74" s="22">
        <v>0</v>
      </c>
      <c r="H74" s="22">
        <v>0</v>
      </c>
      <c r="I74" s="22">
        <v>6218385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670244</v>
      </c>
      <c r="F75" s="22">
        <v>0</v>
      </c>
      <c r="G75" s="22">
        <v>0</v>
      </c>
      <c r="H75" s="22">
        <v>0</v>
      </c>
      <c r="I75" s="22">
        <v>670244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334798</v>
      </c>
      <c r="F76" s="22">
        <v>0</v>
      </c>
      <c r="G76" s="22">
        <v>0</v>
      </c>
      <c r="H76" s="22">
        <v>0</v>
      </c>
      <c r="I76" s="22">
        <v>334798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21672756</v>
      </c>
      <c r="F77" s="22">
        <v>0</v>
      </c>
      <c r="G77" s="22">
        <v>0</v>
      </c>
      <c r="H77" s="22">
        <v>0</v>
      </c>
      <c r="I77" s="22">
        <v>21672756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1013962</v>
      </c>
      <c r="F78" s="22">
        <v>0</v>
      </c>
      <c r="G78" s="22">
        <v>0</v>
      </c>
      <c r="H78" s="22">
        <v>0</v>
      </c>
      <c r="I78" s="22">
        <v>1013962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4228391</v>
      </c>
      <c r="F81" s="22">
        <v>0</v>
      </c>
      <c r="G81" s="22">
        <v>0</v>
      </c>
      <c r="H81" s="22">
        <v>0</v>
      </c>
      <c r="I81" s="22">
        <v>4228391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500000</v>
      </c>
      <c r="I84" s="22">
        <v>500000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2043751</v>
      </c>
      <c r="F85" s="22">
        <v>0</v>
      </c>
      <c r="G85" s="22">
        <v>0</v>
      </c>
      <c r="H85" s="22">
        <v>0</v>
      </c>
      <c r="I85" s="22">
        <v>2043751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4744588</v>
      </c>
      <c r="F86" s="22">
        <v>0</v>
      </c>
      <c r="G86" s="22">
        <v>0</v>
      </c>
      <c r="H86" s="22">
        <v>0</v>
      </c>
      <c r="I86" s="22">
        <v>4744588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186140</v>
      </c>
      <c r="F87" s="22">
        <v>0</v>
      </c>
      <c r="G87" s="22">
        <v>0</v>
      </c>
      <c r="H87" s="22">
        <v>0</v>
      </c>
      <c r="I87" s="22">
        <v>186140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5020471</v>
      </c>
      <c r="F89" s="22">
        <v>0</v>
      </c>
      <c r="G89" s="22">
        <v>0</v>
      </c>
      <c r="H89" s="22">
        <v>0</v>
      </c>
      <c r="I89" s="22">
        <v>5020471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1624450</v>
      </c>
      <c r="F90" s="22">
        <v>0</v>
      </c>
      <c r="G90" s="22">
        <v>0</v>
      </c>
      <c r="H90" s="22">
        <v>0</v>
      </c>
      <c r="I90" s="22">
        <v>1624450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6085219</v>
      </c>
      <c r="F91" s="22">
        <v>0</v>
      </c>
      <c r="G91" s="22">
        <v>0</v>
      </c>
      <c r="H91" s="22">
        <v>0</v>
      </c>
      <c r="I91" s="22">
        <v>6085219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18732682</v>
      </c>
      <c r="F92" s="22">
        <v>0</v>
      </c>
      <c r="G92" s="22">
        <v>0</v>
      </c>
      <c r="H92" s="22">
        <v>908714</v>
      </c>
      <c r="I92" s="22">
        <v>19641396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4049388</v>
      </c>
      <c r="F93" s="22">
        <v>0</v>
      </c>
      <c r="G93" s="22">
        <v>0</v>
      </c>
      <c r="H93" s="22">
        <v>0</v>
      </c>
      <c r="I93" s="22">
        <v>4049388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187999</v>
      </c>
      <c r="F95" s="22">
        <v>0</v>
      </c>
      <c r="G95" s="22">
        <v>0</v>
      </c>
      <c r="H95" s="22">
        <v>0</v>
      </c>
      <c r="I95" s="22">
        <v>187999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6842065</v>
      </c>
      <c r="F96" s="22">
        <v>0</v>
      </c>
      <c r="G96" s="22">
        <v>0</v>
      </c>
      <c r="H96" s="22">
        <v>0</v>
      </c>
      <c r="I96" s="22">
        <v>6842065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189059</v>
      </c>
      <c r="I97" s="22">
        <v>189059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21181847</v>
      </c>
      <c r="F98" s="22">
        <v>0</v>
      </c>
      <c r="G98" s="22">
        <v>0</v>
      </c>
      <c r="H98" s="22">
        <v>0</v>
      </c>
      <c r="I98" s="22">
        <v>21181847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1386724</v>
      </c>
      <c r="F99" s="22">
        <v>0</v>
      </c>
      <c r="G99" s="22">
        <v>0</v>
      </c>
      <c r="H99" s="22">
        <v>0</v>
      </c>
      <c r="I99" s="22">
        <v>1386724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13258908</v>
      </c>
      <c r="F100" s="22">
        <v>0</v>
      </c>
      <c r="G100" s="22">
        <v>0</v>
      </c>
      <c r="H100" s="22">
        <v>0</v>
      </c>
      <c r="I100" s="22">
        <v>13258908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2438160</v>
      </c>
      <c r="F101" s="22">
        <v>0</v>
      </c>
      <c r="G101" s="22">
        <v>0</v>
      </c>
      <c r="H101" s="22">
        <v>43828</v>
      </c>
      <c r="I101" s="22">
        <v>2481988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416094</v>
      </c>
      <c r="F102" s="22">
        <v>0</v>
      </c>
      <c r="G102" s="22">
        <v>0</v>
      </c>
      <c r="H102" s="22">
        <v>0</v>
      </c>
      <c r="I102" s="22">
        <v>416094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1249578</v>
      </c>
      <c r="F103" s="22">
        <v>0</v>
      </c>
      <c r="G103" s="22">
        <v>0</v>
      </c>
      <c r="H103" s="22">
        <v>0</v>
      </c>
      <c r="I103" s="22">
        <v>1249578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422474</v>
      </c>
      <c r="F104" s="22">
        <v>0</v>
      </c>
      <c r="G104" s="22">
        <v>0</v>
      </c>
      <c r="H104" s="22">
        <v>0</v>
      </c>
      <c r="I104" s="22">
        <v>422474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3816260</v>
      </c>
      <c r="F105" s="22">
        <v>0</v>
      </c>
      <c r="G105" s="22">
        <v>0</v>
      </c>
      <c r="H105" s="22">
        <v>0</v>
      </c>
      <c r="I105" s="22">
        <v>3816260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36764371</v>
      </c>
      <c r="F106" s="22">
        <v>0</v>
      </c>
      <c r="G106" s="22">
        <v>0</v>
      </c>
      <c r="H106" s="22">
        <v>5485263</v>
      </c>
      <c r="I106" s="22">
        <v>42249634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2447248</v>
      </c>
      <c r="I107" s="22">
        <v>2447248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1619772</v>
      </c>
      <c r="F108" s="22">
        <v>0</v>
      </c>
      <c r="G108" s="22">
        <v>0</v>
      </c>
      <c r="H108" s="22">
        <v>2037348</v>
      </c>
      <c r="I108" s="22">
        <v>3657120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771605</v>
      </c>
      <c r="F109" s="22">
        <v>0</v>
      </c>
      <c r="G109" s="22">
        <v>260000</v>
      </c>
      <c r="H109" s="22">
        <v>0</v>
      </c>
      <c r="I109" s="22">
        <v>1031605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5368991</v>
      </c>
      <c r="F110" s="22">
        <v>0</v>
      </c>
      <c r="G110" s="22">
        <v>0</v>
      </c>
      <c r="H110" s="22">
        <v>0</v>
      </c>
      <c r="I110" s="22">
        <v>5368991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16475015</v>
      </c>
      <c r="F111" s="22">
        <v>0</v>
      </c>
      <c r="G111" s="22">
        <v>0</v>
      </c>
      <c r="H111" s="22">
        <v>0</v>
      </c>
      <c r="I111" s="22">
        <v>16475015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2612426</v>
      </c>
      <c r="F112" s="22">
        <v>0</v>
      </c>
      <c r="G112" s="22">
        <v>0</v>
      </c>
      <c r="H112" s="22">
        <v>0</v>
      </c>
      <c r="I112" s="22">
        <v>2612426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38400451</v>
      </c>
      <c r="F113" s="22">
        <v>0</v>
      </c>
      <c r="G113" s="22">
        <v>0</v>
      </c>
      <c r="H113" s="22">
        <v>6308671</v>
      </c>
      <c r="I113" s="22">
        <v>44709122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7516370</v>
      </c>
      <c r="F115" s="22">
        <v>0</v>
      </c>
      <c r="G115" s="22">
        <v>0</v>
      </c>
      <c r="H115" s="22">
        <v>0</v>
      </c>
      <c r="I115" s="22">
        <v>7516370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1847185</v>
      </c>
      <c r="F116" s="22">
        <v>0</v>
      </c>
      <c r="G116" s="22">
        <v>0</v>
      </c>
      <c r="H116" s="22">
        <v>0</v>
      </c>
      <c r="I116" s="22">
        <v>1847185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18720226</v>
      </c>
      <c r="I117" s="22">
        <v>18720226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1825021</v>
      </c>
      <c r="F118" s="22">
        <v>0</v>
      </c>
      <c r="G118" s="22">
        <v>606225</v>
      </c>
      <c r="H118" s="22">
        <v>220539</v>
      </c>
      <c r="I118" s="22">
        <v>2651785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9075842</v>
      </c>
      <c r="F119" s="22">
        <v>0</v>
      </c>
      <c r="G119" s="22">
        <v>0</v>
      </c>
      <c r="H119" s="22">
        <v>5309184</v>
      </c>
      <c r="I119" s="22">
        <v>14385026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6367676</v>
      </c>
      <c r="F120" s="22">
        <v>0</v>
      </c>
      <c r="G120" s="22">
        <v>0</v>
      </c>
      <c r="H120" s="22">
        <v>0</v>
      </c>
      <c r="I120" s="22">
        <v>6367676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164638</v>
      </c>
      <c r="F121" s="22">
        <v>0</v>
      </c>
      <c r="G121" s="22">
        <v>0</v>
      </c>
      <c r="H121" s="22">
        <v>805529</v>
      </c>
      <c r="I121" s="22">
        <v>970167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9983666</v>
      </c>
      <c r="F122" s="22">
        <v>0</v>
      </c>
      <c r="G122" s="22">
        <v>0</v>
      </c>
      <c r="H122" s="22">
        <v>513047</v>
      </c>
      <c r="I122" s="22">
        <v>10496713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460894</v>
      </c>
      <c r="F123" s="22">
        <v>0</v>
      </c>
      <c r="G123" s="22">
        <v>0</v>
      </c>
      <c r="H123" s="22">
        <v>450000</v>
      </c>
      <c r="I123" s="22">
        <v>910894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1231071</v>
      </c>
      <c r="F124" s="22">
        <v>0</v>
      </c>
      <c r="G124" s="22">
        <v>0</v>
      </c>
      <c r="H124" s="22">
        <v>0</v>
      </c>
      <c r="I124" s="22">
        <v>1231071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106534</v>
      </c>
      <c r="F125" s="22">
        <v>0</v>
      </c>
      <c r="G125" s="22">
        <v>0</v>
      </c>
      <c r="H125" s="22">
        <v>0</v>
      </c>
      <c r="I125" s="22">
        <v>106534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5307139</v>
      </c>
      <c r="F126" s="22">
        <v>0</v>
      </c>
      <c r="G126" s="22">
        <v>0</v>
      </c>
      <c r="H126" s="22">
        <v>0</v>
      </c>
      <c r="I126" s="22">
        <v>5307139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4888470</v>
      </c>
      <c r="F127" s="22">
        <v>0</v>
      </c>
      <c r="G127" s="22">
        <v>0</v>
      </c>
      <c r="H127" s="22">
        <v>0</v>
      </c>
      <c r="I127" s="22">
        <v>4888470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413219</v>
      </c>
      <c r="F128" s="22">
        <v>0</v>
      </c>
      <c r="G128" s="22">
        <v>0</v>
      </c>
      <c r="H128" s="22">
        <v>230477</v>
      </c>
      <c r="I128" s="22">
        <v>643696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229826</v>
      </c>
      <c r="I129" s="22">
        <v>229826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24513</v>
      </c>
      <c r="F130" s="22">
        <v>0</v>
      </c>
      <c r="G130" s="22">
        <v>0</v>
      </c>
      <c r="H130" s="22">
        <v>0</v>
      </c>
      <c r="I130" s="22">
        <v>24513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5592782</v>
      </c>
      <c r="F132" s="22">
        <v>0</v>
      </c>
      <c r="G132" s="22">
        <v>0</v>
      </c>
      <c r="H132" s="22">
        <v>0</v>
      </c>
      <c r="I132" s="22">
        <v>5592782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3766745</v>
      </c>
      <c r="F133" s="22">
        <v>23486</v>
      </c>
      <c r="G133" s="22">
        <v>0</v>
      </c>
      <c r="H133" s="22">
        <v>0</v>
      </c>
      <c r="I133" s="22">
        <v>3790231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181466</v>
      </c>
      <c r="F135" s="22">
        <v>0</v>
      </c>
      <c r="G135" s="22">
        <v>0</v>
      </c>
      <c r="H135" s="22">
        <v>292444</v>
      </c>
      <c r="I135" s="22">
        <v>473910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77746</v>
      </c>
      <c r="F136" s="22">
        <v>0</v>
      </c>
      <c r="G136" s="22">
        <v>0</v>
      </c>
      <c r="H136" s="22">
        <v>246327</v>
      </c>
      <c r="I136" s="22">
        <v>324073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2448536</v>
      </c>
      <c r="F137" s="22">
        <v>0</v>
      </c>
      <c r="G137" s="22">
        <v>0</v>
      </c>
      <c r="H137" s="22">
        <v>0</v>
      </c>
      <c r="I137" s="22">
        <v>2448536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602511</v>
      </c>
      <c r="F138" s="22">
        <v>0</v>
      </c>
      <c r="G138" s="22">
        <v>0</v>
      </c>
      <c r="H138" s="22">
        <v>0</v>
      </c>
      <c r="I138" s="22">
        <v>602511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1115440</v>
      </c>
      <c r="F139" s="22">
        <v>0</v>
      </c>
      <c r="G139" s="22">
        <v>0</v>
      </c>
      <c r="H139" s="22">
        <v>41349</v>
      </c>
      <c r="I139" s="22">
        <v>1156789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1273704</v>
      </c>
      <c r="I140" s="22">
        <v>1273704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2638292</v>
      </c>
      <c r="F141" s="22">
        <v>0</v>
      </c>
      <c r="G141" s="22">
        <v>0</v>
      </c>
      <c r="H141" s="22">
        <v>0</v>
      </c>
      <c r="I141" s="22">
        <v>2638292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1543769</v>
      </c>
      <c r="F144" s="22">
        <v>0</v>
      </c>
      <c r="G144" s="22">
        <v>0</v>
      </c>
      <c r="H144" s="22">
        <v>0</v>
      </c>
      <c r="I144" s="22">
        <v>1543769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18243168</v>
      </c>
      <c r="F145" s="22">
        <v>0</v>
      </c>
      <c r="G145" s="22">
        <v>0</v>
      </c>
      <c r="H145" s="22">
        <v>0</v>
      </c>
      <c r="I145" s="22">
        <v>18243168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1465018</v>
      </c>
      <c r="F146" s="22">
        <v>0</v>
      </c>
      <c r="G146" s="22">
        <v>0</v>
      </c>
      <c r="H146" s="22">
        <v>26739</v>
      </c>
      <c r="I146" s="22">
        <v>1491757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121025</v>
      </c>
      <c r="F147" s="22">
        <v>0</v>
      </c>
      <c r="G147" s="22">
        <v>0</v>
      </c>
      <c r="H147" s="22">
        <v>0</v>
      </c>
      <c r="I147" s="22">
        <v>121025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169295</v>
      </c>
      <c r="F148" s="22">
        <v>0</v>
      </c>
      <c r="G148" s="22">
        <v>0</v>
      </c>
      <c r="H148" s="22">
        <v>0</v>
      </c>
      <c r="I148" s="22">
        <v>169295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21506581</v>
      </c>
      <c r="F149" s="22">
        <v>0</v>
      </c>
      <c r="G149" s="22">
        <v>0</v>
      </c>
      <c r="H149" s="22">
        <v>0</v>
      </c>
      <c r="I149" s="22">
        <v>21506581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19245456</v>
      </c>
      <c r="F150" s="22">
        <v>0</v>
      </c>
      <c r="G150" s="22">
        <v>0</v>
      </c>
      <c r="H150" s="22">
        <v>0</v>
      </c>
      <c r="I150" s="22">
        <v>19245456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1308943</v>
      </c>
      <c r="F151" s="22">
        <v>0</v>
      </c>
      <c r="G151" s="22">
        <v>0</v>
      </c>
      <c r="H151" s="22">
        <v>0</v>
      </c>
      <c r="I151" s="22">
        <v>1308943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3988257</v>
      </c>
      <c r="F152" s="22">
        <v>0</v>
      </c>
      <c r="G152" s="22">
        <v>0</v>
      </c>
      <c r="H152" s="22">
        <v>0</v>
      </c>
      <c r="I152" s="22">
        <v>3988257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23711294</v>
      </c>
      <c r="F153" s="22">
        <v>0</v>
      </c>
      <c r="G153" s="22">
        <v>0</v>
      </c>
      <c r="H153" s="22">
        <v>1024561</v>
      </c>
      <c r="I153" s="22">
        <v>24735855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2321116</v>
      </c>
      <c r="F154" s="22">
        <v>0</v>
      </c>
      <c r="G154" s="22">
        <v>0</v>
      </c>
      <c r="H154" s="22">
        <v>343002</v>
      </c>
      <c r="I154" s="22">
        <v>2664118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1713612</v>
      </c>
      <c r="F155" s="22">
        <v>0</v>
      </c>
      <c r="G155" s="22">
        <v>0</v>
      </c>
      <c r="H155" s="22">
        <v>374732</v>
      </c>
      <c r="I155" s="22">
        <v>2088344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1648137</v>
      </c>
      <c r="F156" s="22">
        <v>0</v>
      </c>
      <c r="G156" s="22">
        <v>0</v>
      </c>
      <c r="H156" s="22">
        <v>1850000</v>
      </c>
      <c r="I156" s="22">
        <v>3498137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5409592</v>
      </c>
      <c r="F157" s="22">
        <v>0</v>
      </c>
      <c r="G157" s="22">
        <v>0</v>
      </c>
      <c r="H157" s="22">
        <v>8232501</v>
      </c>
      <c r="I157" s="22">
        <v>13642093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369857</v>
      </c>
      <c r="I158" s="22">
        <v>369857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661443</v>
      </c>
      <c r="F159" s="22">
        <v>0</v>
      </c>
      <c r="G159" s="22">
        <v>0</v>
      </c>
      <c r="H159" s="22">
        <v>0</v>
      </c>
      <c r="I159" s="22">
        <v>661443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909825</v>
      </c>
      <c r="F160" s="22">
        <v>0</v>
      </c>
      <c r="G160" s="22">
        <v>0</v>
      </c>
      <c r="H160" s="22">
        <v>6958077</v>
      </c>
      <c r="I160" s="22">
        <v>7867902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4620773</v>
      </c>
      <c r="F161" s="22">
        <v>0</v>
      </c>
      <c r="G161" s="22">
        <v>0</v>
      </c>
      <c r="H161" s="22">
        <v>0</v>
      </c>
      <c r="I161" s="22">
        <v>4620773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3948409</v>
      </c>
      <c r="F162" s="22">
        <v>0</v>
      </c>
      <c r="G162" s="22">
        <v>0</v>
      </c>
      <c r="H162" s="22">
        <v>0</v>
      </c>
      <c r="I162" s="22">
        <v>3948409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1008360</v>
      </c>
      <c r="F163" s="22">
        <v>0</v>
      </c>
      <c r="G163" s="22">
        <v>0</v>
      </c>
      <c r="H163" s="22">
        <v>381028</v>
      </c>
      <c r="I163" s="22">
        <v>1389388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8903416</v>
      </c>
      <c r="F164" s="22">
        <v>0</v>
      </c>
      <c r="G164" s="22">
        <v>0</v>
      </c>
      <c r="H164" s="22">
        <v>0</v>
      </c>
      <c r="I164" s="22">
        <v>8903416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1197185</v>
      </c>
      <c r="F165" s="22">
        <v>0</v>
      </c>
      <c r="G165" s="22">
        <v>0</v>
      </c>
      <c r="H165" s="22">
        <v>0</v>
      </c>
      <c r="I165" s="22">
        <v>1197185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4123872</v>
      </c>
      <c r="F166" s="22">
        <v>0</v>
      </c>
      <c r="G166" s="22">
        <v>0</v>
      </c>
      <c r="H166" s="22">
        <v>0</v>
      </c>
      <c r="I166" s="22">
        <v>4123872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23389480</v>
      </c>
      <c r="F167" s="22">
        <v>0</v>
      </c>
      <c r="G167" s="22">
        <v>0</v>
      </c>
      <c r="H167" s="22">
        <v>0</v>
      </c>
      <c r="I167" s="22">
        <v>23389480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501207</v>
      </c>
      <c r="F168" s="22">
        <v>0</v>
      </c>
      <c r="G168" s="22">
        <v>0</v>
      </c>
      <c r="H168" s="22">
        <v>0</v>
      </c>
      <c r="I168" s="22">
        <v>501207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162146</v>
      </c>
      <c r="F169" s="22">
        <v>0</v>
      </c>
      <c r="G169" s="22">
        <v>0</v>
      </c>
      <c r="H169" s="22">
        <v>0</v>
      </c>
      <c r="I169" s="22">
        <v>162146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7740979</v>
      </c>
      <c r="F170" s="22">
        <v>0</v>
      </c>
      <c r="G170" s="22">
        <v>289435</v>
      </c>
      <c r="H170" s="22">
        <v>330836</v>
      </c>
      <c r="I170" s="22">
        <v>8361250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97715</v>
      </c>
      <c r="I171" s="22">
        <v>97715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4016317</v>
      </c>
      <c r="F172" s="22">
        <v>0</v>
      </c>
      <c r="G172" s="22">
        <v>0</v>
      </c>
      <c r="H172" s="22">
        <v>0</v>
      </c>
      <c r="I172" s="22">
        <v>4016317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29802858</v>
      </c>
      <c r="F173" s="22">
        <v>0</v>
      </c>
      <c r="G173" s="22">
        <v>0</v>
      </c>
      <c r="H173" s="22">
        <v>1801260</v>
      </c>
      <c r="I173" s="22">
        <v>31604118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2263795</v>
      </c>
      <c r="F174" s="22">
        <v>1017103</v>
      </c>
      <c r="G174" s="22">
        <v>0</v>
      </c>
      <c r="H174" s="22">
        <v>15025239</v>
      </c>
      <c r="I174" s="22">
        <v>18306137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5042168</v>
      </c>
      <c r="F175" s="22">
        <v>0</v>
      </c>
      <c r="G175" s="22">
        <v>0</v>
      </c>
      <c r="H175" s="22">
        <v>0</v>
      </c>
      <c r="I175" s="22">
        <v>5042168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444769</v>
      </c>
      <c r="F176" s="22">
        <v>0</v>
      </c>
      <c r="G176" s="22">
        <v>0</v>
      </c>
      <c r="H176" s="22">
        <v>0</v>
      </c>
      <c r="I176" s="22">
        <v>444769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27518651</v>
      </c>
      <c r="F177" s="22">
        <v>0</v>
      </c>
      <c r="G177" s="22">
        <v>0</v>
      </c>
      <c r="H177" s="22">
        <v>0</v>
      </c>
      <c r="I177" s="22">
        <v>27518651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5525686</v>
      </c>
      <c r="F178" s="22">
        <v>0</v>
      </c>
      <c r="G178" s="22">
        <v>0</v>
      </c>
      <c r="H178" s="22">
        <v>2492422</v>
      </c>
      <c r="I178" s="22">
        <v>8018108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2583884</v>
      </c>
      <c r="F179" s="22">
        <v>0</v>
      </c>
      <c r="G179" s="22">
        <v>0</v>
      </c>
      <c r="H179" s="22">
        <v>0</v>
      </c>
      <c r="I179" s="22">
        <v>2583884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7355139</v>
      </c>
      <c r="F180" s="22">
        <v>0</v>
      </c>
      <c r="G180" s="22">
        <v>0</v>
      </c>
      <c r="H180" s="22">
        <v>0</v>
      </c>
      <c r="I180" s="22">
        <v>7355139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4316613</v>
      </c>
      <c r="F181" s="22">
        <v>0</v>
      </c>
      <c r="G181" s="22">
        <v>0</v>
      </c>
      <c r="H181" s="22">
        <v>0</v>
      </c>
      <c r="I181" s="22">
        <v>4316613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0</v>
      </c>
      <c r="G182" s="22">
        <v>0</v>
      </c>
      <c r="H182" s="22">
        <v>155009</v>
      </c>
      <c r="I182" s="22">
        <v>155009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3139713</v>
      </c>
      <c r="F183" s="22">
        <v>0</v>
      </c>
      <c r="G183" s="22">
        <v>0</v>
      </c>
      <c r="H183" s="22">
        <v>0</v>
      </c>
      <c r="I183" s="22">
        <v>3139713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1210790</v>
      </c>
      <c r="F184" s="22">
        <v>0</v>
      </c>
      <c r="G184" s="22">
        <v>0</v>
      </c>
      <c r="H184" s="22">
        <v>0</v>
      </c>
      <c r="I184" s="22">
        <v>1210790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458975</v>
      </c>
      <c r="F185" s="22">
        <v>0</v>
      </c>
      <c r="G185" s="22">
        <v>0</v>
      </c>
      <c r="H185" s="22">
        <v>141894</v>
      </c>
      <c r="I185" s="22">
        <v>600869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360655</v>
      </c>
      <c r="F186" s="22">
        <v>0</v>
      </c>
      <c r="G186" s="22">
        <v>0</v>
      </c>
      <c r="H186" s="22">
        <v>0</v>
      </c>
      <c r="I186" s="22">
        <v>360655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10773023</v>
      </c>
      <c r="F187" s="22">
        <v>0</v>
      </c>
      <c r="G187" s="22">
        <v>0</v>
      </c>
      <c r="H187" s="22">
        <v>0</v>
      </c>
      <c r="I187" s="22">
        <v>10773023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7342308</v>
      </c>
      <c r="F188" s="22">
        <v>0</v>
      </c>
      <c r="G188" s="22">
        <v>0</v>
      </c>
      <c r="H188" s="22">
        <v>0</v>
      </c>
      <c r="I188" s="22">
        <v>7342308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1348336</v>
      </c>
      <c r="F189" s="22">
        <v>0</v>
      </c>
      <c r="G189" s="22">
        <v>0</v>
      </c>
      <c r="H189" s="22">
        <v>390920</v>
      </c>
      <c r="I189" s="22">
        <v>1739256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4554155</v>
      </c>
      <c r="I190" s="22">
        <v>4554155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2750000</v>
      </c>
      <c r="I191" s="22">
        <v>2750000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588744</v>
      </c>
      <c r="F192" s="22">
        <v>0</v>
      </c>
      <c r="G192" s="22">
        <v>0</v>
      </c>
      <c r="H192" s="22">
        <v>61999</v>
      </c>
      <c r="I192" s="22">
        <v>650743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7622261</v>
      </c>
      <c r="F193" s="22">
        <v>0</v>
      </c>
      <c r="G193" s="22">
        <v>0</v>
      </c>
      <c r="H193" s="22">
        <v>567673</v>
      </c>
      <c r="I193" s="22">
        <v>8189934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8069305</v>
      </c>
      <c r="F194" s="22">
        <v>0</v>
      </c>
      <c r="G194" s="22">
        <v>0</v>
      </c>
      <c r="H194" s="22">
        <v>0</v>
      </c>
      <c r="I194" s="22">
        <v>8069305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1906729</v>
      </c>
      <c r="F195" s="22">
        <v>0</v>
      </c>
      <c r="G195" s="22">
        <v>0</v>
      </c>
      <c r="H195" s="22">
        <v>0</v>
      </c>
      <c r="I195" s="22">
        <v>1906729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2578405</v>
      </c>
      <c r="F197" s="22">
        <v>0</v>
      </c>
      <c r="G197" s="22">
        <v>0</v>
      </c>
      <c r="H197" s="22">
        <v>0</v>
      </c>
      <c r="I197" s="22">
        <v>2578405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286283</v>
      </c>
      <c r="F200" s="22">
        <v>0</v>
      </c>
      <c r="G200" s="22">
        <v>0</v>
      </c>
      <c r="H200" s="22">
        <v>0</v>
      </c>
      <c r="I200" s="22">
        <v>286283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68616</v>
      </c>
      <c r="F201" s="22">
        <v>0</v>
      </c>
      <c r="G201" s="22">
        <v>0</v>
      </c>
      <c r="H201" s="22">
        <v>0</v>
      </c>
      <c r="I201" s="22">
        <v>68616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1027593</v>
      </c>
      <c r="I203" s="22">
        <v>1027593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3424654</v>
      </c>
      <c r="F206" s="22">
        <v>0</v>
      </c>
      <c r="G206" s="22">
        <v>0</v>
      </c>
      <c r="H206" s="22">
        <v>0</v>
      </c>
      <c r="I206" s="22">
        <v>3424654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191475</v>
      </c>
      <c r="I208" s="22">
        <v>191475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148496</v>
      </c>
      <c r="F210" s="22">
        <v>0</v>
      </c>
      <c r="G210" s="22">
        <v>0</v>
      </c>
      <c r="H210" s="22">
        <v>0</v>
      </c>
      <c r="I210" s="22">
        <v>148496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347738</v>
      </c>
      <c r="F213" s="22">
        <v>0</v>
      </c>
      <c r="G213" s="22">
        <v>0</v>
      </c>
      <c r="H213" s="22">
        <v>0</v>
      </c>
      <c r="I213" s="22">
        <v>347738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15008</v>
      </c>
      <c r="F214" s="22">
        <v>0</v>
      </c>
      <c r="G214" s="22">
        <v>0</v>
      </c>
      <c r="H214" s="22">
        <v>0</v>
      </c>
      <c r="I214" s="22">
        <v>15008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2788950</v>
      </c>
      <c r="F216" s="22">
        <v>73889</v>
      </c>
      <c r="G216" s="22">
        <v>0</v>
      </c>
      <c r="H216" s="22">
        <v>176075</v>
      </c>
      <c r="I216" s="22">
        <v>3038914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355982</v>
      </c>
      <c r="F219" s="22">
        <v>0</v>
      </c>
      <c r="G219" s="22">
        <v>0</v>
      </c>
      <c r="H219" s="22">
        <v>0</v>
      </c>
      <c r="I219" s="22">
        <v>355982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481101</v>
      </c>
      <c r="F221" s="22">
        <v>0</v>
      </c>
      <c r="G221" s="22">
        <v>0</v>
      </c>
      <c r="H221" s="22">
        <v>0</v>
      </c>
      <c r="I221" s="22">
        <v>481101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30000</v>
      </c>
      <c r="I226" s="22">
        <v>30000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783751</v>
      </c>
      <c r="F229" s="22">
        <v>0</v>
      </c>
      <c r="G229" s="22">
        <v>0</v>
      </c>
      <c r="H229" s="22">
        <v>0</v>
      </c>
      <c r="I229" s="22">
        <v>783751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766020</v>
      </c>
      <c r="F230" s="22">
        <v>0</v>
      </c>
      <c r="G230" s="22">
        <v>0</v>
      </c>
      <c r="H230" s="22">
        <v>179475</v>
      </c>
      <c r="I230" s="22">
        <v>945495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256809</v>
      </c>
      <c r="F231" s="22">
        <v>0</v>
      </c>
      <c r="G231" s="22">
        <v>0</v>
      </c>
      <c r="H231" s="22">
        <v>0</v>
      </c>
      <c r="I231" s="22">
        <v>256809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354718</v>
      </c>
      <c r="F235" s="22">
        <v>0</v>
      </c>
      <c r="G235" s="22">
        <v>0</v>
      </c>
      <c r="H235" s="22">
        <v>269217</v>
      </c>
      <c r="I235" s="22">
        <v>623935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292290</v>
      </c>
      <c r="F238" s="22">
        <v>0</v>
      </c>
      <c r="G238" s="22">
        <v>0</v>
      </c>
      <c r="H238" s="22">
        <v>0</v>
      </c>
      <c r="I238" s="22">
        <v>292290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210685</v>
      </c>
      <c r="F239" s="22">
        <v>0</v>
      </c>
      <c r="G239" s="22">
        <v>0</v>
      </c>
      <c r="H239" s="22">
        <v>0</v>
      </c>
      <c r="I239" s="22">
        <v>210685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8805</v>
      </c>
      <c r="F241" s="22">
        <v>0</v>
      </c>
      <c r="G241" s="22">
        <v>0</v>
      </c>
      <c r="H241" s="22">
        <v>0</v>
      </c>
      <c r="I241" s="22">
        <v>8805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307300</v>
      </c>
      <c r="I245" s="22">
        <v>307300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495119</v>
      </c>
      <c r="F247" s="22">
        <v>0</v>
      </c>
      <c r="G247" s="22">
        <v>0</v>
      </c>
      <c r="H247" s="22">
        <v>0</v>
      </c>
      <c r="I247" s="22">
        <v>495119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6836</v>
      </c>
      <c r="F248" s="22">
        <v>0</v>
      </c>
      <c r="G248" s="22">
        <v>0</v>
      </c>
      <c r="H248" s="22">
        <v>0</v>
      </c>
      <c r="I248" s="22">
        <v>6836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681334</v>
      </c>
      <c r="F249" s="22">
        <v>0</v>
      </c>
      <c r="G249" s="22">
        <v>0</v>
      </c>
      <c r="H249" s="22">
        <v>0</v>
      </c>
      <c r="I249" s="22">
        <v>681334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1019415</v>
      </c>
      <c r="F250" s="22">
        <v>0</v>
      </c>
      <c r="G250" s="22">
        <v>0</v>
      </c>
      <c r="H250" s="22">
        <v>0</v>
      </c>
      <c r="I250" s="22">
        <v>1019415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118774</v>
      </c>
      <c r="F251" s="22">
        <v>0</v>
      </c>
      <c r="G251" s="22">
        <v>0</v>
      </c>
      <c r="H251" s="22">
        <v>0</v>
      </c>
      <c r="I251" s="22">
        <v>118774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382453</v>
      </c>
      <c r="I253" s="22">
        <v>382453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25500</v>
      </c>
      <c r="F254" s="22">
        <v>0</v>
      </c>
      <c r="G254" s="22">
        <v>0</v>
      </c>
      <c r="H254" s="22">
        <v>195364</v>
      </c>
      <c r="I254" s="22">
        <v>220864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120348</v>
      </c>
      <c r="F255" s="22">
        <v>0</v>
      </c>
      <c r="G255" s="22">
        <v>0</v>
      </c>
      <c r="H255" s="22">
        <v>1169018</v>
      </c>
      <c r="I255" s="22">
        <v>1289366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438466</v>
      </c>
      <c r="F257" s="22">
        <v>0</v>
      </c>
      <c r="G257" s="22">
        <v>0</v>
      </c>
      <c r="H257" s="22">
        <v>0</v>
      </c>
      <c r="I257" s="22">
        <v>438466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32952</v>
      </c>
      <c r="F259" s="22">
        <v>0</v>
      </c>
      <c r="G259" s="22">
        <v>0</v>
      </c>
      <c r="H259" s="22">
        <v>0</v>
      </c>
      <c r="I259" s="22">
        <v>32952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1101347</v>
      </c>
      <c r="F260" s="22">
        <v>0</v>
      </c>
      <c r="G260" s="22">
        <v>0</v>
      </c>
      <c r="H260" s="22">
        <v>0</v>
      </c>
      <c r="I260" s="22">
        <v>1101347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507416</v>
      </c>
      <c r="F263" s="22">
        <v>0</v>
      </c>
      <c r="G263" s="22">
        <v>0</v>
      </c>
      <c r="H263" s="22">
        <v>0</v>
      </c>
      <c r="I263" s="22">
        <v>507416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377038</v>
      </c>
      <c r="F264" s="22">
        <v>0</v>
      </c>
      <c r="G264" s="22">
        <v>387134</v>
      </c>
      <c r="H264" s="22">
        <v>0</v>
      </c>
      <c r="I264" s="22">
        <v>764172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47556</v>
      </c>
      <c r="I266" s="22">
        <v>47556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435958</v>
      </c>
      <c r="H268" s="22">
        <v>156172</v>
      </c>
      <c r="I268" s="22">
        <v>592130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753033</v>
      </c>
      <c r="F305" s="22">
        <v>0</v>
      </c>
      <c r="G305" s="22">
        <v>0</v>
      </c>
      <c r="H305" s="22">
        <v>0</v>
      </c>
      <c r="I305" s="22">
        <v>753033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486375</v>
      </c>
      <c r="F310" s="22">
        <v>0</v>
      </c>
      <c r="G310" s="22">
        <v>0</v>
      </c>
      <c r="H310" s="22">
        <v>0</v>
      </c>
      <c r="I310" s="22">
        <v>486375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E3654-925B-44EA-BB3C-73833F5CA6DD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1180</v>
      </c>
      <c r="D1" s="20" t="s">
        <v>1191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1182</v>
      </c>
      <c r="F2" s="21" t="s">
        <v>1183</v>
      </c>
      <c r="G2" s="21" t="s">
        <v>1184</v>
      </c>
      <c r="H2" s="21" t="s">
        <v>57</v>
      </c>
      <c r="I2" s="21" t="s">
        <v>1172</v>
      </c>
    </row>
    <row r="3" spans="1:9" x14ac:dyDescent="0.25">
      <c r="A3" s="21"/>
      <c r="B3" s="21"/>
      <c r="C3" s="21"/>
      <c r="D3" s="21" t="s">
        <v>81</v>
      </c>
      <c r="E3" s="21" t="s">
        <v>1185</v>
      </c>
      <c r="F3" s="21" t="s">
        <v>1186</v>
      </c>
      <c r="G3" s="21" t="s">
        <v>1187</v>
      </c>
      <c r="H3" s="21" t="s">
        <v>1188</v>
      </c>
      <c r="I3" s="21" t="s">
        <v>1189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71864801</v>
      </c>
      <c r="F4" s="22">
        <v>26404</v>
      </c>
      <c r="G4" s="22">
        <v>872276</v>
      </c>
      <c r="H4" s="22">
        <v>731216</v>
      </c>
      <c r="I4" s="22">
        <v>73494697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40833075</v>
      </c>
      <c r="F5" s="22">
        <v>0</v>
      </c>
      <c r="G5" s="22">
        <v>0</v>
      </c>
      <c r="H5" s="22">
        <v>0</v>
      </c>
      <c r="I5" s="22">
        <v>40833075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3188926</v>
      </c>
      <c r="F6" s="22">
        <v>0</v>
      </c>
      <c r="G6" s="22">
        <v>0</v>
      </c>
      <c r="H6" s="22">
        <v>501805</v>
      </c>
      <c r="I6" s="22">
        <v>3690731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2625309000</v>
      </c>
      <c r="F7" s="22">
        <v>2477000</v>
      </c>
      <c r="G7" s="22">
        <v>434000</v>
      </c>
      <c r="H7" s="22">
        <v>66873000</v>
      </c>
      <c r="I7" s="22">
        <v>2695093000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30686955</v>
      </c>
      <c r="F8" s="22">
        <v>0</v>
      </c>
      <c r="G8" s="22">
        <v>0</v>
      </c>
      <c r="H8" s="22">
        <v>258702</v>
      </c>
      <c r="I8" s="22">
        <v>30945657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3489818</v>
      </c>
      <c r="F9" s="22">
        <v>0</v>
      </c>
      <c r="G9" s="22">
        <v>0</v>
      </c>
      <c r="H9" s="22">
        <v>4101664</v>
      </c>
      <c r="I9" s="22">
        <v>7591482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42897719</v>
      </c>
      <c r="F10" s="22">
        <v>0</v>
      </c>
      <c r="G10" s="22">
        <v>0</v>
      </c>
      <c r="H10" s="22">
        <v>0</v>
      </c>
      <c r="I10" s="22">
        <v>42897719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3356229000</v>
      </c>
      <c r="F11" s="22">
        <v>2391000</v>
      </c>
      <c r="G11" s="22">
        <v>27083000</v>
      </c>
      <c r="H11" s="22">
        <v>554626000</v>
      </c>
      <c r="I11" s="22">
        <v>3940329000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24873000</v>
      </c>
      <c r="F12" s="22">
        <v>0</v>
      </c>
      <c r="G12" s="22">
        <v>0</v>
      </c>
      <c r="H12" s="22">
        <v>99000</v>
      </c>
      <c r="I12" s="22">
        <v>24972000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109728805</v>
      </c>
      <c r="F13" s="22">
        <v>0</v>
      </c>
      <c r="G13" s="22">
        <v>0</v>
      </c>
      <c r="H13" s="22">
        <v>28836457</v>
      </c>
      <c r="I13" s="22">
        <v>138565262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19745285</v>
      </c>
      <c r="F14" s="22">
        <v>0</v>
      </c>
      <c r="G14" s="22">
        <v>0</v>
      </c>
      <c r="H14" s="22">
        <v>550000</v>
      </c>
      <c r="I14" s="22">
        <v>20295285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78372246</v>
      </c>
      <c r="F15" s="22">
        <v>0</v>
      </c>
      <c r="G15" s="22">
        <v>0</v>
      </c>
      <c r="H15" s="22">
        <v>1187016</v>
      </c>
      <c r="I15" s="22">
        <v>79559262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213058000</v>
      </c>
      <c r="F16" s="22">
        <v>0</v>
      </c>
      <c r="G16" s="22">
        <v>0</v>
      </c>
      <c r="H16" s="22">
        <v>626000</v>
      </c>
      <c r="I16" s="22">
        <v>213684000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54750063</v>
      </c>
      <c r="F17" s="22">
        <v>0</v>
      </c>
      <c r="G17" s="22">
        <v>0</v>
      </c>
      <c r="H17" s="22">
        <v>0</v>
      </c>
      <c r="I17" s="22">
        <v>54750063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398581000</v>
      </c>
      <c r="F18" s="22">
        <v>0</v>
      </c>
      <c r="G18" s="22">
        <v>0</v>
      </c>
      <c r="H18" s="22">
        <v>20000000</v>
      </c>
      <c r="I18" s="22">
        <v>418581000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300583641</v>
      </c>
      <c r="F19" s="22">
        <v>0</v>
      </c>
      <c r="G19" s="22">
        <v>0</v>
      </c>
      <c r="H19" s="22">
        <v>0</v>
      </c>
      <c r="I19" s="22">
        <v>300583641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16299302</v>
      </c>
      <c r="F20" s="22">
        <v>0</v>
      </c>
      <c r="G20" s="22">
        <v>0</v>
      </c>
      <c r="H20" s="22">
        <v>21811524</v>
      </c>
      <c r="I20" s="22">
        <v>38110826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91254399</v>
      </c>
      <c r="F21" s="22">
        <v>0</v>
      </c>
      <c r="G21" s="22">
        <v>0</v>
      </c>
      <c r="H21" s="22">
        <v>0</v>
      </c>
      <c r="I21" s="22">
        <v>91254399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9931756</v>
      </c>
      <c r="I22" s="22">
        <v>9931756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11023584</v>
      </c>
      <c r="F23" s="22">
        <v>49243</v>
      </c>
      <c r="G23" s="22">
        <v>0</v>
      </c>
      <c r="H23" s="22">
        <v>0</v>
      </c>
      <c r="I23" s="22">
        <v>11072827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1404595</v>
      </c>
      <c r="F24" s="22">
        <v>0</v>
      </c>
      <c r="G24" s="22">
        <v>0</v>
      </c>
      <c r="H24" s="22">
        <v>0</v>
      </c>
      <c r="I24" s="22">
        <v>1404595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11363671</v>
      </c>
      <c r="F25" s="22">
        <v>0</v>
      </c>
      <c r="G25" s="22">
        <v>0</v>
      </c>
      <c r="H25" s="22">
        <v>0</v>
      </c>
      <c r="I25" s="22">
        <v>11363671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133070148</v>
      </c>
      <c r="F26" s="22">
        <v>0</v>
      </c>
      <c r="G26" s="22">
        <v>0</v>
      </c>
      <c r="H26" s="22">
        <v>0</v>
      </c>
      <c r="I26" s="22">
        <v>133070148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45676921</v>
      </c>
      <c r="H27" s="22">
        <v>0</v>
      </c>
      <c r="I27" s="22">
        <v>45676921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288130</v>
      </c>
      <c r="F28" s="22">
        <v>0</v>
      </c>
      <c r="G28" s="22">
        <v>0</v>
      </c>
      <c r="H28" s="22">
        <v>0</v>
      </c>
      <c r="I28" s="22">
        <v>288130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4021764</v>
      </c>
      <c r="F30" s="22">
        <v>0</v>
      </c>
      <c r="G30" s="22">
        <v>0</v>
      </c>
      <c r="H30" s="22">
        <v>0</v>
      </c>
      <c r="I30" s="22">
        <v>4021764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2587681</v>
      </c>
      <c r="F31" s="22">
        <v>0</v>
      </c>
      <c r="G31" s="22">
        <v>0</v>
      </c>
      <c r="H31" s="22">
        <v>0</v>
      </c>
      <c r="I31" s="22">
        <v>2587681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1528284</v>
      </c>
      <c r="F32" s="22">
        <v>0</v>
      </c>
      <c r="G32" s="22">
        <v>0</v>
      </c>
      <c r="H32" s="22">
        <v>0</v>
      </c>
      <c r="I32" s="22">
        <v>1528284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817776</v>
      </c>
      <c r="F33" s="22">
        <v>0</v>
      </c>
      <c r="G33" s="22">
        <v>0</v>
      </c>
      <c r="H33" s="22">
        <v>0</v>
      </c>
      <c r="I33" s="22">
        <v>817776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10385487</v>
      </c>
      <c r="F35" s="22">
        <v>0</v>
      </c>
      <c r="G35" s="22">
        <v>0</v>
      </c>
      <c r="H35" s="22">
        <v>0</v>
      </c>
      <c r="I35" s="22">
        <v>10385487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7700019</v>
      </c>
      <c r="F36" s="22">
        <v>0</v>
      </c>
      <c r="G36" s="22">
        <v>0</v>
      </c>
      <c r="H36" s="22">
        <v>181425</v>
      </c>
      <c r="I36" s="22">
        <v>7881444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8879656</v>
      </c>
      <c r="F37" s="22">
        <v>0</v>
      </c>
      <c r="G37" s="22">
        <v>0</v>
      </c>
      <c r="H37" s="22">
        <v>2934229</v>
      </c>
      <c r="I37" s="22">
        <v>11813885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1106593</v>
      </c>
      <c r="F38" s="22">
        <v>0</v>
      </c>
      <c r="G38" s="22">
        <v>0</v>
      </c>
      <c r="H38" s="22">
        <v>0</v>
      </c>
      <c r="I38" s="22">
        <v>1106593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1073673</v>
      </c>
      <c r="F40" s="22">
        <v>0</v>
      </c>
      <c r="G40" s="22">
        <v>0</v>
      </c>
      <c r="H40" s="22">
        <v>0</v>
      </c>
      <c r="I40" s="22">
        <v>1073673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6226572</v>
      </c>
      <c r="F41" s="22">
        <v>0</v>
      </c>
      <c r="G41" s="22">
        <v>0</v>
      </c>
      <c r="H41" s="22">
        <v>0</v>
      </c>
      <c r="I41" s="22">
        <v>6226572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147111</v>
      </c>
      <c r="I43" s="22">
        <v>147111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13095228</v>
      </c>
      <c r="F44" s="22">
        <v>0</v>
      </c>
      <c r="G44" s="22">
        <v>0</v>
      </c>
      <c r="H44" s="22">
        <v>0</v>
      </c>
      <c r="I44" s="22">
        <v>13095228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5783730</v>
      </c>
      <c r="F45" s="22">
        <v>0</v>
      </c>
      <c r="G45" s="22">
        <v>0</v>
      </c>
      <c r="H45" s="22">
        <v>0</v>
      </c>
      <c r="I45" s="22">
        <v>5783730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37868883</v>
      </c>
      <c r="F46" s="22">
        <v>0</v>
      </c>
      <c r="G46" s="22">
        <v>0</v>
      </c>
      <c r="H46" s="22">
        <v>0</v>
      </c>
      <c r="I46" s="22">
        <v>37868883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1915906</v>
      </c>
      <c r="F47" s="22">
        <v>0</v>
      </c>
      <c r="G47" s="22">
        <v>0</v>
      </c>
      <c r="H47" s="22">
        <v>0</v>
      </c>
      <c r="I47" s="22">
        <v>1915906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7866051</v>
      </c>
      <c r="F49" s="22">
        <v>0</v>
      </c>
      <c r="G49" s="22">
        <v>0</v>
      </c>
      <c r="H49" s="22">
        <v>1229421</v>
      </c>
      <c r="I49" s="22">
        <v>9095472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4657672</v>
      </c>
      <c r="F51" s="22">
        <v>0</v>
      </c>
      <c r="G51" s="22">
        <v>0</v>
      </c>
      <c r="H51" s="22">
        <v>0</v>
      </c>
      <c r="I51" s="22">
        <v>4657672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37541446</v>
      </c>
      <c r="F52" s="22">
        <v>0</v>
      </c>
      <c r="G52" s="22">
        <v>0</v>
      </c>
      <c r="H52" s="22">
        <v>0</v>
      </c>
      <c r="I52" s="22">
        <v>37541446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2658614</v>
      </c>
      <c r="F53" s="22">
        <v>0</v>
      </c>
      <c r="G53" s="22">
        <v>0</v>
      </c>
      <c r="H53" s="22">
        <v>0</v>
      </c>
      <c r="I53" s="22">
        <v>2658614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14330744</v>
      </c>
      <c r="F54" s="22">
        <v>0</v>
      </c>
      <c r="G54" s="22">
        <v>0</v>
      </c>
      <c r="H54" s="22">
        <v>0</v>
      </c>
      <c r="I54" s="22">
        <v>14330744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11204827</v>
      </c>
      <c r="F56" s="22">
        <v>0</v>
      </c>
      <c r="G56" s="22">
        <v>0</v>
      </c>
      <c r="H56" s="22">
        <v>0</v>
      </c>
      <c r="I56" s="22">
        <v>11204827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3648373</v>
      </c>
      <c r="F57" s="22">
        <v>0</v>
      </c>
      <c r="G57" s="22">
        <v>0</v>
      </c>
      <c r="H57" s="22">
        <v>0</v>
      </c>
      <c r="I57" s="22">
        <v>3648373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9845540</v>
      </c>
      <c r="I58" s="22">
        <v>9845540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3725326</v>
      </c>
      <c r="F59" s="22">
        <v>0</v>
      </c>
      <c r="G59" s="22">
        <v>0</v>
      </c>
      <c r="H59" s="22">
        <v>950000</v>
      </c>
      <c r="I59" s="22">
        <v>4675326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22421981</v>
      </c>
      <c r="F60" s="22">
        <v>0</v>
      </c>
      <c r="G60" s="22">
        <v>0</v>
      </c>
      <c r="H60" s="22">
        <v>504362</v>
      </c>
      <c r="I60" s="22">
        <v>22926343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38982819</v>
      </c>
      <c r="F62" s="22">
        <v>0</v>
      </c>
      <c r="G62" s="22">
        <v>0</v>
      </c>
      <c r="H62" s="22">
        <v>934278</v>
      </c>
      <c r="I62" s="22">
        <v>39917097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2945667</v>
      </c>
      <c r="F64" s="22">
        <v>0</v>
      </c>
      <c r="G64" s="22">
        <v>0</v>
      </c>
      <c r="H64" s="22">
        <v>126000</v>
      </c>
      <c r="I64" s="22">
        <v>3071667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879329</v>
      </c>
      <c r="I65" s="22">
        <v>879329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38980</v>
      </c>
      <c r="I67" s="22">
        <v>38980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20243389</v>
      </c>
      <c r="F68" s="22">
        <v>0</v>
      </c>
      <c r="G68" s="22">
        <v>0</v>
      </c>
      <c r="H68" s="22">
        <v>0</v>
      </c>
      <c r="I68" s="22">
        <v>20243389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10572760</v>
      </c>
      <c r="F69" s="22">
        <v>0</v>
      </c>
      <c r="G69" s="22">
        <v>0</v>
      </c>
      <c r="H69" s="22">
        <v>47883136</v>
      </c>
      <c r="I69" s="22">
        <v>58455896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956189</v>
      </c>
      <c r="F72" s="22">
        <v>0</v>
      </c>
      <c r="G72" s="22">
        <v>0</v>
      </c>
      <c r="H72" s="22">
        <v>0</v>
      </c>
      <c r="I72" s="22">
        <v>956189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86750</v>
      </c>
      <c r="I73" s="22">
        <v>86750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7135853</v>
      </c>
      <c r="F74" s="22">
        <v>0</v>
      </c>
      <c r="G74" s="22">
        <v>0</v>
      </c>
      <c r="H74" s="22">
        <v>0</v>
      </c>
      <c r="I74" s="22">
        <v>7135853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3070492</v>
      </c>
      <c r="F75" s="22">
        <v>0</v>
      </c>
      <c r="G75" s="22">
        <v>0</v>
      </c>
      <c r="H75" s="22">
        <v>0</v>
      </c>
      <c r="I75" s="22">
        <v>3070492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8151970</v>
      </c>
      <c r="F76" s="22">
        <v>0</v>
      </c>
      <c r="G76" s="22">
        <v>0</v>
      </c>
      <c r="H76" s="22">
        <v>0</v>
      </c>
      <c r="I76" s="22">
        <v>8151970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27590449</v>
      </c>
      <c r="F77" s="22">
        <v>0</v>
      </c>
      <c r="G77" s="22">
        <v>0</v>
      </c>
      <c r="H77" s="22">
        <v>0</v>
      </c>
      <c r="I77" s="22">
        <v>27590449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1013962</v>
      </c>
      <c r="F78" s="22">
        <v>0</v>
      </c>
      <c r="G78" s="22">
        <v>0</v>
      </c>
      <c r="H78" s="22">
        <v>0</v>
      </c>
      <c r="I78" s="22">
        <v>1013962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158470</v>
      </c>
      <c r="F79" s="22">
        <v>0</v>
      </c>
      <c r="G79" s="22">
        <v>0</v>
      </c>
      <c r="H79" s="22">
        <v>0</v>
      </c>
      <c r="I79" s="22">
        <v>158470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250688</v>
      </c>
      <c r="F80" s="22">
        <v>0</v>
      </c>
      <c r="G80" s="22">
        <v>0</v>
      </c>
      <c r="H80" s="22">
        <v>0</v>
      </c>
      <c r="I80" s="22">
        <v>250688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6939018</v>
      </c>
      <c r="F81" s="22">
        <v>0</v>
      </c>
      <c r="G81" s="22">
        <v>0</v>
      </c>
      <c r="H81" s="22">
        <v>0</v>
      </c>
      <c r="I81" s="22">
        <v>6939018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1252044</v>
      </c>
      <c r="F82" s="22">
        <v>0</v>
      </c>
      <c r="G82" s="22">
        <v>0</v>
      </c>
      <c r="H82" s="22">
        <v>0</v>
      </c>
      <c r="I82" s="22">
        <v>1252044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500000</v>
      </c>
      <c r="I84" s="22">
        <v>500000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7206351</v>
      </c>
      <c r="F85" s="22">
        <v>0</v>
      </c>
      <c r="G85" s="22">
        <v>0</v>
      </c>
      <c r="H85" s="22">
        <v>0</v>
      </c>
      <c r="I85" s="22">
        <v>7206351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10238343</v>
      </c>
      <c r="F86" s="22">
        <v>0</v>
      </c>
      <c r="G86" s="22">
        <v>0</v>
      </c>
      <c r="H86" s="22">
        <v>0</v>
      </c>
      <c r="I86" s="22">
        <v>10238343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3220615</v>
      </c>
      <c r="F87" s="22">
        <v>0</v>
      </c>
      <c r="G87" s="22">
        <v>0</v>
      </c>
      <c r="H87" s="22">
        <v>0</v>
      </c>
      <c r="I87" s="22">
        <v>3220615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458831</v>
      </c>
      <c r="F88" s="22">
        <v>0</v>
      </c>
      <c r="G88" s="22">
        <v>0</v>
      </c>
      <c r="H88" s="22">
        <v>0</v>
      </c>
      <c r="I88" s="22">
        <v>458831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6796445</v>
      </c>
      <c r="F89" s="22">
        <v>0</v>
      </c>
      <c r="G89" s="22">
        <v>0</v>
      </c>
      <c r="H89" s="22">
        <v>0</v>
      </c>
      <c r="I89" s="22">
        <v>6796445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1624450</v>
      </c>
      <c r="F90" s="22">
        <v>0</v>
      </c>
      <c r="G90" s="22">
        <v>0</v>
      </c>
      <c r="H90" s="22">
        <v>0</v>
      </c>
      <c r="I90" s="22">
        <v>1624450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6085219</v>
      </c>
      <c r="F91" s="22">
        <v>0</v>
      </c>
      <c r="G91" s="22">
        <v>0</v>
      </c>
      <c r="H91" s="22">
        <v>0</v>
      </c>
      <c r="I91" s="22">
        <v>6085219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18732682</v>
      </c>
      <c r="F92" s="22">
        <v>0</v>
      </c>
      <c r="G92" s="22">
        <v>0</v>
      </c>
      <c r="H92" s="22">
        <v>908714</v>
      </c>
      <c r="I92" s="22">
        <v>19641396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4049388</v>
      </c>
      <c r="F93" s="22">
        <v>0</v>
      </c>
      <c r="G93" s="22">
        <v>0</v>
      </c>
      <c r="H93" s="22">
        <v>0</v>
      </c>
      <c r="I93" s="22">
        <v>4049388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187999</v>
      </c>
      <c r="F95" s="22">
        <v>0</v>
      </c>
      <c r="G95" s="22">
        <v>0</v>
      </c>
      <c r="H95" s="22">
        <v>0</v>
      </c>
      <c r="I95" s="22">
        <v>187999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6842065</v>
      </c>
      <c r="F96" s="22">
        <v>0</v>
      </c>
      <c r="G96" s="22">
        <v>0</v>
      </c>
      <c r="H96" s="22">
        <v>0</v>
      </c>
      <c r="I96" s="22">
        <v>6842065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333486</v>
      </c>
      <c r="I97" s="22">
        <v>333486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21181847</v>
      </c>
      <c r="F98" s="22">
        <v>0</v>
      </c>
      <c r="G98" s="22">
        <v>0</v>
      </c>
      <c r="H98" s="22">
        <v>0</v>
      </c>
      <c r="I98" s="22">
        <v>21181847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1386724</v>
      </c>
      <c r="F99" s="22">
        <v>0</v>
      </c>
      <c r="G99" s="22">
        <v>0</v>
      </c>
      <c r="H99" s="22">
        <v>0</v>
      </c>
      <c r="I99" s="22">
        <v>1386724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13258908</v>
      </c>
      <c r="F100" s="22">
        <v>0</v>
      </c>
      <c r="G100" s="22">
        <v>0</v>
      </c>
      <c r="H100" s="22">
        <v>0</v>
      </c>
      <c r="I100" s="22">
        <v>13258908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2438160</v>
      </c>
      <c r="F101" s="22">
        <v>0</v>
      </c>
      <c r="G101" s="22">
        <v>0</v>
      </c>
      <c r="H101" s="22">
        <v>43828</v>
      </c>
      <c r="I101" s="22">
        <v>2481988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416094</v>
      </c>
      <c r="F102" s="22">
        <v>0</v>
      </c>
      <c r="G102" s="22">
        <v>0</v>
      </c>
      <c r="H102" s="22">
        <v>0</v>
      </c>
      <c r="I102" s="22">
        <v>416094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1249578</v>
      </c>
      <c r="F103" s="22">
        <v>0</v>
      </c>
      <c r="G103" s="22">
        <v>0</v>
      </c>
      <c r="H103" s="22">
        <v>0</v>
      </c>
      <c r="I103" s="22">
        <v>1249578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422474</v>
      </c>
      <c r="F104" s="22">
        <v>0</v>
      </c>
      <c r="G104" s="22">
        <v>0</v>
      </c>
      <c r="H104" s="22">
        <v>0</v>
      </c>
      <c r="I104" s="22">
        <v>422474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3816260</v>
      </c>
      <c r="F105" s="22">
        <v>0</v>
      </c>
      <c r="G105" s="22">
        <v>0</v>
      </c>
      <c r="H105" s="22">
        <v>0</v>
      </c>
      <c r="I105" s="22">
        <v>3816260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36764371</v>
      </c>
      <c r="F106" s="22">
        <v>0</v>
      </c>
      <c r="G106" s="22">
        <v>0</v>
      </c>
      <c r="H106" s="22">
        <v>5755756</v>
      </c>
      <c r="I106" s="22">
        <v>42520127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2447248</v>
      </c>
      <c r="I107" s="22">
        <v>2447248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1619772</v>
      </c>
      <c r="F108" s="22">
        <v>0</v>
      </c>
      <c r="G108" s="22">
        <v>0</v>
      </c>
      <c r="H108" s="22">
        <v>2037348</v>
      </c>
      <c r="I108" s="22">
        <v>3657120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771605</v>
      </c>
      <c r="F109" s="22">
        <v>0</v>
      </c>
      <c r="G109" s="22">
        <v>260000</v>
      </c>
      <c r="H109" s="22">
        <v>0</v>
      </c>
      <c r="I109" s="22">
        <v>1031605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5368991</v>
      </c>
      <c r="F110" s="22">
        <v>0</v>
      </c>
      <c r="G110" s="22">
        <v>0</v>
      </c>
      <c r="H110" s="22">
        <v>0</v>
      </c>
      <c r="I110" s="22">
        <v>5368991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16475015</v>
      </c>
      <c r="F111" s="22">
        <v>0</v>
      </c>
      <c r="G111" s="22">
        <v>0</v>
      </c>
      <c r="H111" s="22">
        <v>1198421</v>
      </c>
      <c r="I111" s="22">
        <v>17673436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3491712</v>
      </c>
      <c r="F112" s="22">
        <v>0</v>
      </c>
      <c r="G112" s="22">
        <v>0</v>
      </c>
      <c r="H112" s="22">
        <v>0</v>
      </c>
      <c r="I112" s="22">
        <v>3491712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38400451</v>
      </c>
      <c r="F113" s="22">
        <v>0</v>
      </c>
      <c r="G113" s="22">
        <v>0</v>
      </c>
      <c r="H113" s="22">
        <v>6308671</v>
      </c>
      <c r="I113" s="22">
        <v>44709122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7516370</v>
      </c>
      <c r="F115" s="22">
        <v>0</v>
      </c>
      <c r="G115" s="22">
        <v>0</v>
      </c>
      <c r="H115" s="22">
        <v>0</v>
      </c>
      <c r="I115" s="22">
        <v>7516370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1847185</v>
      </c>
      <c r="F116" s="22">
        <v>0</v>
      </c>
      <c r="G116" s="22">
        <v>0</v>
      </c>
      <c r="H116" s="22">
        <v>0</v>
      </c>
      <c r="I116" s="22">
        <v>1847185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18720226</v>
      </c>
      <c r="I117" s="22">
        <v>18720226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1825021</v>
      </c>
      <c r="F118" s="22">
        <v>0</v>
      </c>
      <c r="G118" s="22">
        <v>606225</v>
      </c>
      <c r="H118" s="22">
        <v>220539</v>
      </c>
      <c r="I118" s="22">
        <v>2651785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9075842</v>
      </c>
      <c r="F119" s="22">
        <v>0</v>
      </c>
      <c r="G119" s="22">
        <v>0</v>
      </c>
      <c r="H119" s="22">
        <v>5309184</v>
      </c>
      <c r="I119" s="22">
        <v>14385026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6367676</v>
      </c>
      <c r="F120" s="22">
        <v>0</v>
      </c>
      <c r="G120" s="22">
        <v>0</v>
      </c>
      <c r="H120" s="22">
        <v>0</v>
      </c>
      <c r="I120" s="22">
        <v>6367676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164638</v>
      </c>
      <c r="F121" s="22">
        <v>0</v>
      </c>
      <c r="G121" s="22">
        <v>0</v>
      </c>
      <c r="H121" s="22">
        <v>805529</v>
      </c>
      <c r="I121" s="22">
        <v>970167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9983666</v>
      </c>
      <c r="F122" s="22">
        <v>0</v>
      </c>
      <c r="G122" s="22">
        <v>0</v>
      </c>
      <c r="H122" s="22">
        <v>513047</v>
      </c>
      <c r="I122" s="22">
        <v>10496713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460894</v>
      </c>
      <c r="F123" s="22">
        <v>0</v>
      </c>
      <c r="G123" s="22">
        <v>0</v>
      </c>
      <c r="H123" s="22">
        <v>450000</v>
      </c>
      <c r="I123" s="22">
        <v>910894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1231071</v>
      </c>
      <c r="F124" s="22">
        <v>0</v>
      </c>
      <c r="G124" s="22">
        <v>0</v>
      </c>
      <c r="H124" s="22">
        <v>0</v>
      </c>
      <c r="I124" s="22">
        <v>1231071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106534</v>
      </c>
      <c r="F125" s="22">
        <v>0</v>
      </c>
      <c r="G125" s="22">
        <v>0</v>
      </c>
      <c r="H125" s="22">
        <v>0</v>
      </c>
      <c r="I125" s="22">
        <v>106534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6232791</v>
      </c>
      <c r="F126" s="22">
        <v>0</v>
      </c>
      <c r="G126" s="22">
        <v>0</v>
      </c>
      <c r="H126" s="22">
        <v>0</v>
      </c>
      <c r="I126" s="22">
        <v>6232791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4888470</v>
      </c>
      <c r="F127" s="22">
        <v>0</v>
      </c>
      <c r="G127" s="22">
        <v>0</v>
      </c>
      <c r="H127" s="22">
        <v>0</v>
      </c>
      <c r="I127" s="22">
        <v>4888470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413219</v>
      </c>
      <c r="F128" s="22">
        <v>0</v>
      </c>
      <c r="G128" s="22">
        <v>0</v>
      </c>
      <c r="H128" s="22">
        <v>230477</v>
      </c>
      <c r="I128" s="22">
        <v>643696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229826</v>
      </c>
      <c r="I129" s="22">
        <v>229826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24513</v>
      </c>
      <c r="F130" s="22">
        <v>0</v>
      </c>
      <c r="G130" s="22">
        <v>0</v>
      </c>
      <c r="H130" s="22">
        <v>0</v>
      </c>
      <c r="I130" s="22">
        <v>24513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1582016</v>
      </c>
      <c r="I131" s="22">
        <v>1582016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5592782</v>
      </c>
      <c r="F132" s="22">
        <v>0</v>
      </c>
      <c r="G132" s="22">
        <v>0</v>
      </c>
      <c r="H132" s="22">
        <v>0</v>
      </c>
      <c r="I132" s="22">
        <v>5592782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3766745</v>
      </c>
      <c r="F133" s="22">
        <v>23486</v>
      </c>
      <c r="G133" s="22">
        <v>0</v>
      </c>
      <c r="H133" s="22">
        <v>1066631</v>
      </c>
      <c r="I133" s="22">
        <v>4856862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181466</v>
      </c>
      <c r="F135" s="22">
        <v>0</v>
      </c>
      <c r="G135" s="22">
        <v>0</v>
      </c>
      <c r="H135" s="22">
        <v>292444</v>
      </c>
      <c r="I135" s="22">
        <v>473910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313238</v>
      </c>
      <c r="F136" s="22">
        <v>0</v>
      </c>
      <c r="G136" s="22">
        <v>0</v>
      </c>
      <c r="H136" s="22">
        <v>291675</v>
      </c>
      <c r="I136" s="22">
        <v>604913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2448536</v>
      </c>
      <c r="F137" s="22">
        <v>0</v>
      </c>
      <c r="G137" s="22">
        <v>0</v>
      </c>
      <c r="H137" s="22">
        <v>0</v>
      </c>
      <c r="I137" s="22">
        <v>2448536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602511</v>
      </c>
      <c r="F138" s="22">
        <v>0</v>
      </c>
      <c r="G138" s="22">
        <v>0</v>
      </c>
      <c r="H138" s="22">
        <v>0</v>
      </c>
      <c r="I138" s="22">
        <v>602511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1115440</v>
      </c>
      <c r="F139" s="22">
        <v>0</v>
      </c>
      <c r="G139" s="22">
        <v>0</v>
      </c>
      <c r="H139" s="22">
        <v>41349</v>
      </c>
      <c r="I139" s="22">
        <v>1156789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1273704</v>
      </c>
      <c r="I140" s="22">
        <v>1273704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2638292</v>
      </c>
      <c r="F141" s="22">
        <v>0</v>
      </c>
      <c r="G141" s="22">
        <v>0</v>
      </c>
      <c r="H141" s="22">
        <v>0</v>
      </c>
      <c r="I141" s="22">
        <v>2638292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128600</v>
      </c>
      <c r="F142" s="22">
        <v>0</v>
      </c>
      <c r="G142" s="22">
        <v>0</v>
      </c>
      <c r="H142" s="22">
        <v>0</v>
      </c>
      <c r="I142" s="22">
        <v>128600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1543769</v>
      </c>
      <c r="F144" s="22">
        <v>0</v>
      </c>
      <c r="G144" s="22">
        <v>0</v>
      </c>
      <c r="H144" s="22">
        <v>0</v>
      </c>
      <c r="I144" s="22">
        <v>1543769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18243168</v>
      </c>
      <c r="F145" s="22">
        <v>0</v>
      </c>
      <c r="G145" s="22">
        <v>0</v>
      </c>
      <c r="H145" s="22">
        <v>0</v>
      </c>
      <c r="I145" s="22">
        <v>18243168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1465018</v>
      </c>
      <c r="F146" s="22">
        <v>0</v>
      </c>
      <c r="G146" s="22">
        <v>0</v>
      </c>
      <c r="H146" s="22">
        <v>26739</v>
      </c>
      <c r="I146" s="22">
        <v>1491757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742969</v>
      </c>
      <c r="F147" s="22">
        <v>0</v>
      </c>
      <c r="G147" s="22">
        <v>0</v>
      </c>
      <c r="H147" s="22">
        <v>0</v>
      </c>
      <c r="I147" s="22">
        <v>742969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169295</v>
      </c>
      <c r="F148" s="22">
        <v>0</v>
      </c>
      <c r="G148" s="22">
        <v>0</v>
      </c>
      <c r="H148" s="22">
        <v>0</v>
      </c>
      <c r="I148" s="22">
        <v>169295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22890654</v>
      </c>
      <c r="F149" s="22">
        <v>0</v>
      </c>
      <c r="G149" s="22">
        <v>0</v>
      </c>
      <c r="H149" s="22">
        <v>0</v>
      </c>
      <c r="I149" s="22">
        <v>22890654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19715088</v>
      </c>
      <c r="F150" s="22">
        <v>0</v>
      </c>
      <c r="G150" s="22">
        <v>0</v>
      </c>
      <c r="H150" s="22">
        <v>9629839</v>
      </c>
      <c r="I150" s="22">
        <v>29344927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1308943</v>
      </c>
      <c r="F151" s="22">
        <v>0</v>
      </c>
      <c r="G151" s="22">
        <v>0</v>
      </c>
      <c r="H151" s="22">
        <v>0</v>
      </c>
      <c r="I151" s="22">
        <v>1308943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3988257</v>
      </c>
      <c r="F152" s="22">
        <v>0</v>
      </c>
      <c r="G152" s="22">
        <v>0</v>
      </c>
      <c r="H152" s="22">
        <v>25550</v>
      </c>
      <c r="I152" s="22">
        <v>4013807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23711294</v>
      </c>
      <c r="F153" s="22">
        <v>0</v>
      </c>
      <c r="G153" s="22">
        <v>0</v>
      </c>
      <c r="H153" s="22">
        <v>1024561</v>
      </c>
      <c r="I153" s="22">
        <v>24735855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2321116</v>
      </c>
      <c r="F154" s="22">
        <v>0</v>
      </c>
      <c r="G154" s="22">
        <v>0</v>
      </c>
      <c r="H154" s="22">
        <v>343002</v>
      </c>
      <c r="I154" s="22">
        <v>2664118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1713612</v>
      </c>
      <c r="F155" s="22">
        <v>0</v>
      </c>
      <c r="G155" s="22">
        <v>0</v>
      </c>
      <c r="H155" s="22">
        <v>374732</v>
      </c>
      <c r="I155" s="22">
        <v>2088344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1648137</v>
      </c>
      <c r="F156" s="22">
        <v>0</v>
      </c>
      <c r="G156" s="22">
        <v>0</v>
      </c>
      <c r="H156" s="22">
        <v>1850000</v>
      </c>
      <c r="I156" s="22">
        <v>3498137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5409592</v>
      </c>
      <c r="F157" s="22">
        <v>0</v>
      </c>
      <c r="G157" s="22">
        <v>0</v>
      </c>
      <c r="H157" s="22">
        <v>8232501</v>
      </c>
      <c r="I157" s="22">
        <v>13642093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596543</v>
      </c>
      <c r="I158" s="22">
        <v>596543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661443</v>
      </c>
      <c r="F159" s="22">
        <v>0</v>
      </c>
      <c r="G159" s="22">
        <v>0</v>
      </c>
      <c r="H159" s="22">
        <v>0</v>
      </c>
      <c r="I159" s="22">
        <v>661443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909825</v>
      </c>
      <c r="F160" s="22">
        <v>0</v>
      </c>
      <c r="G160" s="22">
        <v>0</v>
      </c>
      <c r="H160" s="22">
        <v>6958077</v>
      </c>
      <c r="I160" s="22">
        <v>7867902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4620773</v>
      </c>
      <c r="F161" s="22">
        <v>0</v>
      </c>
      <c r="G161" s="22">
        <v>0</v>
      </c>
      <c r="H161" s="22">
        <v>0</v>
      </c>
      <c r="I161" s="22">
        <v>4620773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3948409</v>
      </c>
      <c r="F162" s="22">
        <v>0</v>
      </c>
      <c r="G162" s="22">
        <v>0</v>
      </c>
      <c r="H162" s="22">
        <v>0</v>
      </c>
      <c r="I162" s="22">
        <v>3948409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1008360</v>
      </c>
      <c r="F163" s="22">
        <v>0</v>
      </c>
      <c r="G163" s="22">
        <v>0</v>
      </c>
      <c r="H163" s="22">
        <v>381028</v>
      </c>
      <c r="I163" s="22">
        <v>1389388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9332020</v>
      </c>
      <c r="F164" s="22">
        <v>0</v>
      </c>
      <c r="G164" s="22">
        <v>0</v>
      </c>
      <c r="H164" s="22">
        <v>0</v>
      </c>
      <c r="I164" s="22">
        <v>9332020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1197185</v>
      </c>
      <c r="F165" s="22">
        <v>0</v>
      </c>
      <c r="G165" s="22">
        <v>0</v>
      </c>
      <c r="H165" s="22">
        <v>0</v>
      </c>
      <c r="I165" s="22">
        <v>1197185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4123872</v>
      </c>
      <c r="F166" s="22">
        <v>0</v>
      </c>
      <c r="G166" s="22">
        <v>0</v>
      </c>
      <c r="H166" s="22">
        <v>0</v>
      </c>
      <c r="I166" s="22">
        <v>4123872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23389480</v>
      </c>
      <c r="F167" s="22">
        <v>0</v>
      </c>
      <c r="G167" s="22">
        <v>0</v>
      </c>
      <c r="H167" s="22">
        <v>0</v>
      </c>
      <c r="I167" s="22">
        <v>23389480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501207</v>
      </c>
      <c r="F168" s="22">
        <v>0</v>
      </c>
      <c r="G168" s="22">
        <v>0</v>
      </c>
      <c r="H168" s="22">
        <v>0</v>
      </c>
      <c r="I168" s="22">
        <v>501207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677550</v>
      </c>
      <c r="F169" s="22">
        <v>0</v>
      </c>
      <c r="G169" s="22">
        <v>0</v>
      </c>
      <c r="H169" s="22">
        <v>0</v>
      </c>
      <c r="I169" s="22">
        <v>677550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7971118</v>
      </c>
      <c r="F170" s="22">
        <v>0</v>
      </c>
      <c r="G170" s="22">
        <v>289435</v>
      </c>
      <c r="H170" s="22">
        <v>330836</v>
      </c>
      <c r="I170" s="22">
        <v>8591389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240715</v>
      </c>
      <c r="I171" s="22">
        <v>240715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4016317</v>
      </c>
      <c r="F172" s="22">
        <v>0</v>
      </c>
      <c r="G172" s="22">
        <v>0</v>
      </c>
      <c r="H172" s="22">
        <v>0</v>
      </c>
      <c r="I172" s="22">
        <v>4016317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29802858</v>
      </c>
      <c r="F173" s="22">
        <v>0</v>
      </c>
      <c r="G173" s="22">
        <v>0</v>
      </c>
      <c r="H173" s="22">
        <v>1801260</v>
      </c>
      <c r="I173" s="22">
        <v>31604118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2263795</v>
      </c>
      <c r="F174" s="22">
        <v>1017103</v>
      </c>
      <c r="G174" s="22">
        <v>0</v>
      </c>
      <c r="H174" s="22">
        <v>15437826</v>
      </c>
      <c r="I174" s="22">
        <v>18718724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5042168</v>
      </c>
      <c r="F175" s="22">
        <v>0</v>
      </c>
      <c r="G175" s="22">
        <v>0</v>
      </c>
      <c r="H175" s="22">
        <v>0</v>
      </c>
      <c r="I175" s="22">
        <v>5042168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444769</v>
      </c>
      <c r="F176" s="22">
        <v>0</v>
      </c>
      <c r="G176" s="22">
        <v>0</v>
      </c>
      <c r="H176" s="22">
        <v>0</v>
      </c>
      <c r="I176" s="22">
        <v>444769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27518651</v>
      </c>
      <c r="F177" s="22">
        <v>0</v>
      </c>
      <c r="G177" s="22">
        <v>0</v>
      </c>
      <c r="H177" s="22">
        <v>0</v>
      </c>
      <c r="I177" s="22">
        <v>27518651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10619811</v>
      </c>
      <c r="F178" s="22">
        <v>0</v>
      </c>
      <c r="G178" s="22">
        <v>0</v>
      </c>
      <c r="H178" s="22">
        <v>2492422</v>
      </c>
      <c r="I178" s="22">
        <v>13112233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2583884</v>
      </c>
      <c r="F179" s="22">
        <v>0</v>
      </c>
      <c r="G179" s="22">
        <v>0</v>
      </c>
      <c r="H179" s="22">
        <v>0</v>
      </c>
      <c r="I179" s="22">
        <v>2583884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7355139</v>
      </c>
      <c r="F180" s="22">
        <v>0</v>
      </c>
      <c r="G180" s="22">
        <v>0</v>
      </c>
      <c r="H180" s="22">
        <v>0</v>
      </c>
      <c r="I180" s="22">
        <v>7355139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4316613</v>
      </c>
      <c r="F181" s="22">
        <v>0</v>
      </c>
      <c r="G181" s="22">
        <v>0</v>
      </c>
      <c r="H181" s="22">
        <v>0</v>
      </c>
      <c r="I181" s="22">
        <v>4316613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476956</v>
      </c>
      <c r="F182" s="22">
        <v>0</v>
      </c>
      <c r="G182" s="22">
        <v>0</v>
      </c>
      <c r="H182" s="22">
        <v>155009</v>
      </c>
      <c r="I182" s="22">
        <v>631965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3442320</v>
      </c>
      <c r="F183" s="22">
        <v>0</v>
      </c>
      <c r="G183" s="22">
        <v>0</v>
      </c>
      <c r="H183" s="22">
        <v>0</v>
      </c>
      <c r="I183" s="22">
        <v>3442320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1210790</v>
      </c>
      <c r="F184" s="22">
        <v>0</v>
      </c>
      <c r="G184" s="22">
        <v>0</v>
      </c>
      <c r="H184" s="22">
        <v>0</v>
      </c>
      <c r="I184" s="22">
        <v>1210790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458975</v>
      </c>
      <c r="F185" s="22">
        <v>0</v>
      </c>
      <c r="G185" s="22">
        <v>0</v>
      </c>
      <c r="H185" s="22">
        <v>141894</v>
      </c>
      <c r="I185" s="22">
        <v>600869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360655</v>
      </c>
      <c r="F186" s="22">
        <v>0</v>
      </c>
      <c r="G186" s="22">
        <v>0</v>
      </c>
      <c r="H186" s="22">
        <v>0</v>
      </c>
      <c r="I186" s="22">
        <v>360655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10773023</v>
      </c>
      <c r="F187" s="22">
        <v>0</v>
      </c>
      <c r="G187" s="22">
        <v>0</v>
      </c>
      <c r="H187" s="22">
        <v>0</v>
      </c>
      <c r="I187" s="22">
        <v>10773023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9692343</v>
      </c>
      <c r="F188" s="22">
        <v>0</v>
      </c>
      <c r="G188" s="22">
        <v>0</v>
      </c>
      <c r="H188" s="22">
        <v>0</v>
      </c>
      <c r="I188" s="22">
        <v>9692343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1348336</v>
      </c>
      <c r="F189" s="22">
        <v>0</v>
      </c>
      <c r="G189" s="22">
        <v>0</v>
      </c>
      <c r="H189" s="22">
        <v>390920</v>
      </c>
      <c r="I189" s="22">
        <v>1739256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4554155</v>
      </c>
      <c r="I190" s="22">
        <v>4554155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2750000</v>
      </c>
      <c r="I191" s="22">
        <v>2750000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588744</v>
      </c>
      <c r="F192" s="22">
        <v>0</v>
      </c>
      <c r="G192" s="22">
        <v>0</v>
      </c>
      <c r="H192" s="22">
        <v>61999</v>
      </c>
      <c r="I192" s="22">
        <v>650743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7622261</v>
      </c>
      <c r="F193" s="22">
        <v>0</v>
      </c>
      <c r="G193" s="22">
        <v>0</v>
      </c>
      <c r="H193" s="22">
        <v>567673</v>
      </c>
      <c r="I193" s="22">
        <v>8189934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11318758</v>
      </c>
      <c r="F194" s="22">
        <v>0</v>
      </c>
      <c r="G194" s="22">
        <v>0</v>
      </c>
      <c r="H194" s="22">
        <v>0</v>
      </c>
      <c r="I194" s="22">
        <v>11318758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1906729</v>
      </c>
      <c r="F195" s="22">
        <v>0</v>
      </c>
      <c r="G195" s="22">
        <v>0</v>
      </c>
      <c r="H195" s="22">
        <v>0</v>
      </c>
      <c r="I195" s="22">
        <v>1906729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2578405</v>
      </c>
      <c r="F197" s="22">
        <v>0</v>
      </c>
      <c r="G197" s="22">
        <v>0</v>
      </c>
      <c r="H197" s="22">
        <v>0</v>
      </c>
      <c r="I197" s="22">
        <v>2578405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127500</v>
      </c>
      <c r="I198" s="22">
        <v>127500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286283</v>
      </c>
      <c r="F200" s="22">
        <v>0</v>
      </c>
      <c r="G200" s="22">
        <v>0</v>
      </c>
      <c r="H200" s="22">
        <v>0</v>
      </c>
      <c r="I200" s="22">
        <v>286283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68616</v>
      </c>
      <c r="F201" s="22">
        <v>0</v>
      </c>
      <c r="G201" s="22">
        <v>0</v>
      </c>
      <c r="H201" s="22">
        <v>0</v>
      </c>
      <c r="I201" s="22">
        <v>68616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136297</v>
      </c>
      <c r="I202" s="22">
        <v>136297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1216644</v>
      </c>
      <c r="I203" s="22">
        <v>1216644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3707012</v>
      </c>
      <c r="F206" s="22">
        <v>0</v>
      </c>
      <c r="G206" s="22">
        <v>0</v>
      </c>
      <c r="H206" s="22">
        <v>0</v>
      </c>
      <c r="I206" s="22">
        <v>3707012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204043</v>
      </c>
      <c r="I208" s="22">
        <v>204043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148496</v>
      </c>
      <c r="F210" s="22">
        <v>0</v>
      </c>
      <c r="G210" s="22">
        <v>0</v>
      </c>
      <c r="H210" s="22">
        <v>0</v>
      </c>
      <c r="I210" s="22">
        <v>148496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347738</v>
      </c>
      <c r="F213" s="22">
        <v>0</v>
      </c>
      <c r="G213" s="22">
        <v>0</v>
      </c>
      <c r="H213" s="22">
        <v>0</v>
      </c>
      <c r="I213" s="22">
        <v>347738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15008</v>
      </c>
      <c r="F214" s="22">
        <v>0</v>
      </c>
      <c r="G214" s="22">
        <v>0</v>
      </c>
      <c r="H214" s="22">
        <v>0</v>
      </c>
      <c r="I214" s="22">
        <v>15008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2788950</v>
      </c>
      <c r="F216" s="22">
        <v>73889</v>
      </c>
      <c r="G216" s="22">
        <v>0</v>
      </c>
      <c r="H216" s="22">
        <v>421977</v>
      </c>
      <c r="I216" s="22">
        <v>3284816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355982</v>
      </c>
      <c r="F219" s="22">
        <v>0</v>
      </c>
      <c r="G219" s="22">
        <v>0</v>
      </c>
      <c r="H219" s="22">
        <v>0</v>
      </c>
      <c r="I219" s="22">
        <v>355982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481101</v>
      </c>
      <c r="F221" s="22">
        <v>0</v>
      </c>
      <c r="G221" s="22">
        <v>0</v>
      </c>
      <c r="H221" s="22">
        <v>0</v>
      </c>
      <c r="I221" s="22">
        <v>481101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234896</v>
      </c>
      <c r="F223" s="22">
        <v>0</v>
      </c>
      <c r="G223" s="22">
        <v>0</v>
      </c>
      <c r="H223" s="22">
        <v>0</v>
      </c>
      <c r="I223" s="22">
        <v>234896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30000</v>
      </c>
      <c r="I226" s="22">
        <v>30000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783751</v>
      </c>
      <c r="F229" s="22">
        <v>0</v>
      </c>
      <c r="G229" s="22">
        <v>0</v>
      </c>
      <c r="H229" s="22">
        <v>0</v>
      </c>
      <c r="I229" s="22">
        <v>783751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766020</v>
      </c>
      <c r="F230" s="22">
        <v>0</v>
      </c>
      <c r="G230" s="22">
        <v>0</v>
      </c>
      <c r="H230" s="22">
        <v>179475</v>
      </c>
      <c r="I230" s="22">
        <v>945495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256809</v>
      </c>
      <c r="F231" s="22">
        <v>0</v>
      </c>
      <c r="G231" s="22">
        <v>0</v>
      </c>
      <c r="H231" s="22">
        <v>0</v>
      </c>
      <c r="I231" s="22">
        <v>256809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354718</v>
      </c>
      <c r="F235" s="22">
        <v>0</v>
      </c>
      <c r="G235" s="22">
        <v>0</v>
      </c>
      <c r="H235" s="22">
        <v>269217</v>
      </c>
      <c r="I235" s="22">
        <v>623935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292290</v>
      </c>
      <c r="F238" s="22">
        <v>0</v>
      </c>
      <c r="G238" s="22">
        <v>0</v>
      </c>
      <c r="H238" s="22">
        <v>0</v>
      </c>
      <c r="I238" s="22">
        <v>292290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210685</v>
      </c>
      <c r="F239" s="22">
        <v>0</v>
      </c>
      <c r="G239" s="22">
        <v>0</v>
      </c>
      <c r="H239" s="22">
        <v>0</v>
      </c>
      <c r="I239" s="22">
        <v>210685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8805</v>
      </c>
      <c r="F241" s="22">
        <v>0</v>
      </c>
      <c r="G241" s="22">
        <v>0</v>
      </c>
      <c r="H241" s="22">
        <v>0</v>
      </c>
      <c r="I241" s="22">
        <v>8805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307300</v>
      </c>
      <c r="I245" s="22">
        <v>307300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209684</v>
      </c>
      <c r="I246" s="22">
        <v>209684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495119</v>
      </c>
      <c r="F247" s="22">
        <v>0</v>
      </c>
      <c r="G247" s="22">
        <v>0</v>
      </c>
      <c r="H247" s="22">
        <v>0</v>
      </c>
      <c r="I247" s="22">
        <v>495119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6836</v>
      </c>
      <c r="F248" s="22">
        <v>0</v>
      </c>
      <c r="G248" s="22">
        <v>0</v>
      </c>
      <c r="H248" s="22">
        <v>0</v>
      </c>
      <c r="I248" s="22">
        <v>6836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681334</v>
      </c>
      <c r="F249" s="22">
        <v>0</v>
      </c>
      <c r="G249" s="22">
        <v>0</v>
      </c>
      <c r="H249" s="22">
        <v>0</v>
      </c>
      <c r="I249" s="22">
        <v>681334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1019415</v>
      </c>
      <c r="F250" s="22">
        <v>0</v>
      </c>
      <c r="G250" s="22">
        <v>0</v>
      </c>
      <c r="H250" s="22">
        <v>0</v>
      </c>
      <c r="I250" s="22">
        <v>1019415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118774</v>
      </c>
      <c r="F251" s="22">
        <v>0</v>
      </c>
      <c r="G251" s="22">
        <v>0</v>
      </c>
      <c r="H251" s="22">
        <v>0</v>
      </c>
      <c r="I251" s="22">
        <v>118774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386680</v>
      </c>
      <c r="I253" s="22">
        <v>386680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218318</v>
      </c>
      <c r="F254" s="22">
        <v>0</v>
      </c>
      <c r="G254" s="22">
        <v>0</v>
      </c>
      <c r="H254" s="22">
        <v>195364</v>
      </c>
      <c r="I254" s="22">
        <v>413682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120348</v>
      </c>
      <c r="F255" s="22">
        <v>0</v>
      </c>
      <c r="G255" s="22">
        <v>0</v>
      </c>
      <c r="H255" s="22">
        <v>1169018</v>
      </c>
      <c r="I255" s="22">
        <v>1289366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438466</v>
      </c>
      <c r="F257" s="22">
        <v>0</v>
      </c>
      <c r="G257" s="22">
        <v>0</v>
      </c>
      <c r="H257" s="22">
        <v>0</v>
      </c>
      <c r="I257" s="22">
        <v>438466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32952</v>
      </c>
      <c r="F259" s="22">
        <v>0</v>
      </c>
      <c r="G259" s="22">
        <v>0</v>
      </c>
      <c r="H259" s="22">
        <v>0</v>
      </c>
      <c r="I259" s="22">
        <v>32952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1101347</v>
      </c>
      <c r="F260" s="22">
        <v>0</v>
      </c>
      <c r="G260" s="22">
        <v>0</v>
      </c>
      <c r="H260" s="22">
        <v>0</v>
      </c>
      <c r="I260" s="22">
        <v>1101347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804442</v>
      </c>
      <c r="I261" s="22">
        <v>804442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507416</v>
      </c>
      <c r="F263" s="22">
        <v>0</v>
      </c>
      <c r="G263" s="22">
        <v>0</v>
      </c>
      <c r="H263" s="22">
        <v>0</v>
      </c>
      <c r="I263" s="22">
        <v>507416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377038</v>
      </c>
      <c r="F264" s="22">
        <v>0</v>
      </c>
      <c r="G264" s="22">
        <v>387134</v>
      </c>
      <c r="H264" s="22">
        <v>0</v>
      </c>
      <c r="I264" s="22">
        <v>764172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47556</v>
      </c>
      <c r="I266" s="22">
        <v>47556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435958</v>
      </c>
      <c r="H268" s="22">
        <v>156172</v>
      </c>
      <c r="I268" s="22">
        <v>592130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97645</v>
      </c>
      <c r="I302" s="22">
        <v>97645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753033</v>
      </c>
      <c r="F305" s="22">
        <v>0</v>
      </c>
      <c r="G305" s="22">
        <v>0</v>
      </c>
      <c r="H305" s="22">
        <v>0</v>
      </c>
      <c r="I305" s="22">
        <v>753033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486375</v>
      </c>
      <c r="F310" s="22">
        <v>0</v>
      </c>
      <c r="G310" s="22">
        <v>0</v>
      </c>
      <c r="H310" s="22">
        <v>0</v>
      </c>
      <c r="I310" s="22">
        <v>486375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60269</v>
      </c>
      <c r="I320" s="22">
        <v>60269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C8EE3-92C3-4B00-943F-93C4CDFAE105}">
  <dimension ref="A1:R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8" width="15.7109375" customWidth="1"/>
  </cols>
  <sheetData>
    <row r="1" spans="1:18" ht="24" customHeight="1" x14ac:dyDescent="0.3">
      <c r="A1" s="4" t="str">
        <f>HYPERLINK("#'Index'!A1", "&lt;&lt; Index")</f>
        <v>&lt;&lt; Index</v>
      </c>
      <c r="B1" s="20" t="s">
        <v>1192</v>
      </c>
      <c r="D1" s="20" t="s">
        <v>1193</v>
      </c>
    </row>
    <row r="2" spans="1:1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1194</v>
      </c>
      <c r="F2" s="21" t="s">
        <v>1195</v>
      </c>
      <c r="G2" s="21" t="s">
        <v>1196</v>
      </c>
      <c r="H2" s="21" t="s">
        <v>1197</v>
      </c>
      <c r="I2" s="21" t="s">
        <v>1198</v>
      </c>
      <c r="J2" s="21" t="s">
        <v>1199</v>
      </c>
      <c r="K2" s="21" t="s">
        <v>1200</v>
      </c>
      <c r="L2" s="21" t="s">
        <v>1194</v>
      </c>
      <c r="M2" s="21" t="s">
        <v>1195</v>
      </c>
      <c r="N2" s="21" t="s">
        <v>1196</v>
      </c>
      <c r="O2" s="21" t="s">
        <v>1197</v>
      </c>
      <c r="P2" s="21" t="s">
        <v>1198</v>
      </c>
      <c r="Q2" s="21" t="s">
        <v>1199</v>
      </c>
      <c r="R2" s="21" t="s">
        <v>1201</v>
      </c>
    </row>
    <row r="3" spans="1:18" x14ac:dyDescent="0.25">
      <c r="A3" s="21"/>
      <c r="B3" s="21"/>
      <c r="C3" s="21"/>
      <c r="D3" s="21" t="s">
        <v>81</v>
      </c>
      <c r="E3" s="21" t="s">
        <v>1202</v>
      </c>
      <c r="F3" s="21" t="s">
        <v>1203</v>
      </c>
      <c r="G3" s="21" t="s">
        <v>1204</v>
      </c>
      <c r="H3" s="21" t="s">
        <v>1205</v>
      </c>
      <c r="I3" s="21" t="s">
        <v>1206</v>
      </c>
      <c r="J3" s="21" t="s">
        <v>1207</v>
      </c>
      <c r="K3" s="21" t="s">
        <v>1208</v>
      </c>
      <c r="L3" s="21" t="s">
        <v>1209</v>
      </c>
      <c r="M3" s="21" t="s">
        <v>1210</v>
      </c>
      <c r="N3" s="21" t="s">
        <v>1211</v>
      </c>
      <c r="O3" s="21" t="s">
        <v>1212</v>
      </c>
      <c r="P3" s="21" t="s">
        <v>1213</v>
      </c>
      <c r="Q3" s="21" t="s">
        <v>1214</v>
      </c>
      <c r="R3" s="21" t="s">
        <v>1215</v>
      </c>
    </row>
    <row r="4" spans="1:1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</row>
    <row r="5" spans="1:1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</row>
    <row r="6" spans="1:1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501805</v>
      </c>
      <c r="K6" s="22">
        <v>501805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</row>
    <row r="7" spans="1:1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</row>
    <row r="8" spans="1:1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549723</v>
      </c>
      <c r="F8" s="22">
        <v>524747</v>
      </c>
      <c r="G8" s="22">
        <v>518586</v>
      </c>
      <c r="H8" s="22">
        <v>506376</v>
      </c>
      <c r="I8" s="22">
        <v>501391</v>
      </c>
      <c r="J8" s="22">
        <v>3164308</v>
      </c>
      <c r="K8" s="22">
        <v>5765131</v>
      </c>
      <c r="L8" s="22">
        <v>163581</v>
      </c>
      <c r="M8" s="22">
        <v>147783</v>
      </c>
      <c r="N8" s="22">
        <v>132987</v>
      </c>
      <c r="O8" s="22">
        <v>118297</v>
      </c>
      <c r="P8" s="22">
        <v>103748</v>
      </c>
      <c r="Q8" s="22">
        <v>395274</v>
      </c>
      <c r="R8" s="22">
        <v>1061670</v>
      </c>
    </row>
    <row r="9" spans="1:1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990907</v>
      </c>
      <c r="F9" s="22">
        <v>997220</v>
      </c>
      <c r="G9" s="22">
        <v>1003777</v>
      </c>
      <c r="H9" s="22">
        <v>986756</v>
      </c>
      <c r="I9" s="22">
        <v>968209</v>
      </c>
      <c r="J9" s="22">
        <v>907734</v>
      </c>
      <c r="K9" s="22">
        <v>5854603</v>
      </c>
      <c r="L9" s="22">
        <v>289065</v>
      </c>
      <c r="M9" s="22">
        <v>231910</v>
      </c>
      <c r="N9" s="22">
        <v>174512</v>
      </c>
      <c r="O9" s="22">
        <v>116861</v>
      </c>
      <c r="P9" s="22">
        <v>60737</v>
      </c>
      <c r="Q9" s="22">
        <v>90824</v>
      </c>
      <c r="R9" s="22">
        <v>963909</v>
      </c>
    </row>
    <row r="10" spans="1:1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</row>
    <row r="11" spans="1:1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</row>
    <row r="12" spans="1:1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</row>
    <row r="13" spans="1:1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</row>
    <row r="14" spans="1:1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</row>
    <row r="15" spans="1:1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742534</v>
      </c>
      <c r="F15" s="22">
        <v>770873</v>
      </c>
      <c r="G15" s="22">
        <v>798695</v>
      </c>
      <c r="H15" s="22">
        <v>792839</v>
      </c>
      <c r="I15" s="22">
        <v>826101</v>
      </c>
      <c r="J15" s="22">
        <v>9186308</v>
      </c>
      <c r="K15" s="22">
        <v>13117350</v>
      </c>
      <c r="L15" s="22">
        <v>478987</v>
      </c>
      <c r="M15" s="22">
        <v>450603</v>
      </c>
      <c r="N15" s="22">
        <v>421058</v>
      </c>
      <c r="O15" s="22">
        <v>390579</v>
      </c>
      <c r="P15" s="22">
        <v>359529</v>
      </c>
      <c r="Q15" s="22">
        <v>2442742</v>
      </c>
      <c r="R15" s="22">
        <v>4543498</v>
      </c>
    </row>
    <row r="16" spans="1:1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</row>
    <row r="17" spans="1:1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</row>
    <row r="18" spans="1:1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20000000</v>
      </c>
      <c r="K18" s="22">
        <v>20000000</v>
      </c>
      <c r="L18" s="22">
        <v>225000</v>
      </c>
      <c r="M18" s="22">
        <v>225000</v>
      </c>
      <c r="N18" s="22">
        <v>225000</v>
      </c>
      <c r="O18" s="22">
        <v>225000</v>
      </c>
      <c r="P18" s="22">
        <v>225000</v>
      </c>
      <c r="Q18" s="22">
        <v>1125000</v>
      </c>
      <c r="R18" s="22">
        <v>2250000</v>
      </c>
    </row>
    <row r="19" spans="1:1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2922672</v>
      </c>
      <c r="F19" s="22">
        <v>2992565</v>
      </c>
      <c r="G19" s="22">
        <v>3064161</v>
      </c>
      <c r="H19" s="22">
        <v>2161067</v>
      </c>
      <c r="I19" s="22">
        <v>1696573</v>
      </c>
      <c r="J19" s="22">
        <v>21670059</v>
      </c>
      <c r="K19" s="22">
        <v>34507097</v>
      </c>
      <c r="L19" s="22">
        <v>875522</v>
      </c>
      <c r="M19" s="22">
        <v>805630</v>
      </c>
      <c r="N19" s="22">
        <v>734034</v>
      </c>
      <c r="O19" s="22">
        <v>665426</v>
      </c>
      <c r="P19" s="22">
        <v>612391</v>
      </c>
      <c r="Q19" s="22">
        <v>6417099</v>
      </c>
      <c r="R19" s="22">
        <v>10110102</v>
      </c>
    </row>
    <row r="20" spans="1:1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0</v>
      </c>
      <c r="G20" s="22">
        <v>0</v>
      </c>
      <c r="H20" s="22">
        <v>451909</v>
      </c>
      <c r="I20" s="22">
        <v>0</v>
      </c>
      <c r="J20" s="22">
        <v>0</v>
      </c>
      <c r="K20" s="22">
        <v>451909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</row>
    <row r="21" spans="1:1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</row>
    <row r="22" spans="1:1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</row>
    <row r="23" spans="1:1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</row>
    <row r="24" spans="1:1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</row>
    <row r="25" spans="1:1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</row>
    <row r="26" spans="1:1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22242</v>
      </c>
      <c r="F26" s="22">
        <v>23193</v>
      </c>
      <c r="G26" s="22">
        <v>24186</v>
      </c>
      <c r="H26" s="22">
        <v>25221</v>
      </c>
      <c r="I26" s="22">
        <v>26302</v>
      </c>
      <c r="J26" s="22">
        <v>437748</v>
      </c>
      <c r="K26" s="22">
        <v>558892</v>
      </c>
      <c r="L26" s="22">
        <v>24634</v>
      </c>
      <c r="M26" s="22">
        <v>23682</v>
      </c>
      <c r="N26" s="22">
        <v>22690</v>
      </c>
      <c r="O26" s="22">
        <v>21654</v>
      </c>
      <c r="P26" s="22">
        <v>20574</v>
      </c>
      <c r="Q26" s="22">
        <v>183353</v>
      </c>
      <c r="R26" s="22">
        <v>296587</v>
      </c>
    </row>
    <row r="27" spans="1:1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</row>
    <row r="28" spans="1:1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13034</v>
      </c>
      <c r="F28" s="22">
        <v>13510</v>
      </c>
      <c r="G28" s="22">
        <v>14004</v>
      </c>
      <c r="H28" s="22">
        <v>15414</v>
      </c>
      <c r="I28" s="22">
        <v>15595</v>
      </c>
      <c r="J28" s="22">
        <v>216573</v>
      </c>
      <c r="K28" s="22">
        <v>288130</v>
      </c>
      <c r="L28" s="22">
        <v>10310</v>
      </c>
      <c r="M28" s="22">
        <v>9835</v>
      </c>
      <c r="N28" s="22">
        <v>9341</v>
      </c>
      <c r="O28" s="22">
        <v>8830</v>
      </c>
      <c r="P28" s="22">
        <v>8300</v>
      </c>
      <c r="Q28" s="22">
        <v>50445</v>
      </c>
      <c r="R28" s="22">
        <v>97061</v>
      </c>
    </row>
    <row r="29" spans="1:1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</row>
    <row r="30" spans="1:1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167303</v>
      </c>
      <c r="F30" s="22">
        <v>172158</v>
      </c>
      <c r="G30" s="22">
        <v>177154</v>
      </c>
      <c r="H30" s="22">
        <v>182294</v>
      </c>
      <c r="I30" s="22">
        <v>187584</v>
      </c>
      <c r="J30" s="22">
        <v>3135271</v>
      </c>
      <c r="K30" s="22">
        <v>4021764</v>
      </c>
      <c r="L30" s="22">
        <v>114671</v>
      </c>
      <c r="M30" s="22">
        <v>109816</v>
      </c>
      <c r="N30" s="22">
        <v>104820</v>
      </c>
      <c r="O30" s="22">
        <v>99680</v>
      </c>
      <c r="P30" s="22">
        <v>94390</v>
      </c>
      <c r="Q30" s="22">
        <v>671380</v>
      </c>
      <c r="R30" s="22">
        <v>1194757</v>
      </c>
    </row>
    <row r="31" spans="1:1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152585</v>
      </c>
      <c r="F31" s="22">
        <v>159167</v>
      </c>
      <c r="G31" s="22">
        <v>166033</v>
      </c>
      <c r="H31" s="22">
        <v>173195</v>
      </c>
      <c r="I31" s="22">
        <v>180666</v>
      </c>
      <c r="J31" s="22">
        <v>1756035</v>
      </c>
      <c r="K31" s="22">
        <v>2587681</v>
      </c>
      <c r="L31" s="22">
        <v>108835</v>
      </c>
      <c r="M31" s="22">
        <v>102253</v>
      </c>
      <c r="N31" s="22">
        <v>95387</v>
      </c>
      <c r="O31" s="22">
        <v>88225</v>
      </c>
      <c r="P31" s="22">
        <v>80754</v>
      </c>
      <c r="Q31" s="22">
        <v>335318</v>
      </c>
      <c r="R31" s="22">
        <v>810772</v>
      </c>
    </row>
    <row r="32" spans="1:1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</row>
    <row r="33" spans="1:1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</row>
    <row r="34" spans="1:1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</row>
    <row r="35" spans="1:1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</row>
    <row r="36" spans="1:1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</row>
    <row r="37" spans="1:1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200565</v>
      </c>
      <c r="F37" s="22">
        <v>205703</v>
      </c>
      <c r="G37" s="22">
        <v>210975</v>
      </c>
      <c r="H37" s="22">
        <v>216382</v>
      </c>
      <c r="I37" s="22">
        <v>221929</v>
      </c>
      <c r="J37" s="22">
        <v>2430846</v>
      </c>
      <c r="K37" s="22">
        <v>3486400</v>
      </c>
      <c r="L37" s="22">
        <v>88192</v>
      </c>
      <c r="M37" s="22">
        <v>83053</v>
      </c>
      <c r="N37" s="22">
        <v>77781</v>
      </c>
      <c r="O37" s="22">
        <v>72374</v>
      </c>
      <c r="P37" s="22">
        <v>66827</v>
      </c>
      <c r="Q37" s="22">
        <v>334028</v>
      </c>
      <c r="R37" s="22">
        <v>722255</v>
      </c>
    </row>
    <row r="38" spans="1:1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</row>
    <row r="39" spans="1:1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</row>
    <row r="40" spans="1:1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416738</v>
      </c>
      <c r="F40" s="22">
        <v>433600</v>
      </c>
      <c r="G40" s="22">
        <v>223335</v>
      </c>
      <c r="H40" s="22">
        <v>0</v>
      </c>
      <c r="I40" s="22">
        <v>0</v>
      </c>
      <c r="J40" s="22">
        <v>0</v>
      </c>
      <c r="K40" s="22">
        <v>1073673</v>
      </c>
      <c r="L40" s="22">
        <v>38879</v>
      </c>
      <c r="M40" s="22">
        <v>22017</v>
      </c>
      <c r="N40" s="22">
        <v>4473</v>
      </c>
      <c r="O40" s="22">
        <v>0</v>
      </c>
      <c r="P40" s="22">
        <v>0</v>
      </c>
      <c r="Q40" s="22">
        <v>0</v>
      </c>
      <c r="R40" s="22">
        <v>65369</v>
      </c>
    </row>
    <row r="41" spans="1:1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</row>
    <row r="42" spans="1:1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</row>
    <row r="43" spans="1:1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</row>
    <row r="44" spans="1:1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</row>
    <row r="45" spans="1:1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</row>
    <row r="46" spans="1:1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961110</v>
      </c>
      <c r="F46" s="22">
        <v>969200</v>
      </c>
      <c r="G46" s="22">
        <v>0</v>
      </c>
      <c r="H46" s="22">
        <v>0</v>
      </c>
      <c r="I46" s="22">
        <v>0</v>
      </c>
      <c r="J46" s="22">
        <v>0</v>
      </c>
      <c r="K46" s="22">
        <v>1930310</v>
      </c>
      <c r="L46" s="22">
        <v>14201</v>
      </c>
      <c r="M46" s="22">
        <v>6110</v>
      </c>
      <c r="N46" s="22">
        <v>0</v>
      </c>
      <c r="O46" s="22">
        <v>0</v>
      </c>
      <c r="P46" s="22">
        <v>0</v>
      </c>
      <c r="Q46" s="22">
        <v>0</v>
      </c>
      <c r="R46" s="22">
        <v>20311</v>
      </c>
    </row>
    <row r="47" spans="1:1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</row>
    <row r="48" spans="1:1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</row>
    <row r="49" spans="1:1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177047</v>
      </c>
      <c r="F49" s="22">
        <v>184997</v>
      </c>
      <c r="G49" s="22">
        <v>193315</v>
      </c>
      <c r="H49" s="22">
        <v>202019</v>
      </c>
      <c r="I49" s="22">
        <v>211126</v>
      </c>
      <c r="J49" s="22">
        <v>1505515</v>
      </c>
      <c r="K49" s="22">
        <v>2474019</v>
      </c>
      <c r="L49" s="22">
        <v>98543</v>
      </c>
      <c r="M49" s="22">
        <v>90593</v>
      </c>
      <c r="N49" s="22">
        <v>82274</v>
      </c>
      <c r="O49" s="22">
        <v>73571</v>
      </c>
      <c r="P49" s="22">
        <v>64464</v>
      </c>
      <c r="Q49" s="22">
        <v>265634</v>
      </c>
      <c r="R49" s="22">
        <v>675079</v>
      </c>
    </row>
    <row r="50" spans="1:1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</row>
    <row r="51" spans="1:1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</row>
    <row r="52" spans="1:1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583947</v>
      </c>
      <c r="F52" s="22">
        <v>606253</v>
      </c>
      <c r="G52" s="22">
        <v>629429</v>
      </c>
      <c r="H52" s="22">
        <v>653511</v>
      </c>
      <c r="I52" s="22">
        <v>678533</v>
      </c>
      <c r="J52" s="22">
        <v>6128567</v>
      </c>
      <c r="K52" s="22">
        <v>9280240</v>
      </c>
      <c r="L52" s="22">
        <v>334079</v>
      </c>
      <c r="M52" s="22">
        <v>311774</v>
      </c>
      <c r="N52" s="22">
        <v>288597</v>
      </c>
      <c r="O52" s="22">
        <v>264516</v>
      </c>
      <c r="P52" s="22">
        <v>239493</v>
      </c>
      <c r="Q52" s="22">
        <v>1187496</v>
      </c>
      <c r="R52" s="22">
        <v>2625955</v>
      </c>
    </row>
    <row r="53" spans="1:1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479270</v>
      </c>
      <c r="F53" s="22">
        <v>494662</v>
      </c>
      <c r="G53" s="22">
        <v>405360</v>
      </c>
      <c r="H53" s="22">
        <v>416430</v>
      </c>
      <c r="I53" s="22">
        <v>283805</v>
      </c>
      <c r="J53" s="22">
        <v>348878</v>
      </c>
      <c r="K53" s="22">
        <v>2428405</v>
      </c>
      <c r="L53" s="22">
        <v>72995</v>
      </c>
      <c r="M53" s="22">
        <v>57604</v>
      </c>
      <c r="N53" s="22">
        <v>42971</v>
      </c>
      <c r="O53" s="22">
        <v>31901</v>
      </c>
      <c r="P53" s="22">
        <v>20483</v>
      </c>
      <c r="Q53" s="22">
        <v>21158</v>
      </c>
      <c r="R53" s="22">
        <v>247112</v>
      </c>
    </row>
    <row r="54" spans="1:1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</row>
    <row r="55" spans="1:1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</row>
    <row r="56" spans="1:1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878243</v>
      </c>
      <c r="F56" s="22">
        <v>914851</v>
      </c>
      <c r="G56" s="22">
        <v>818675</v>
      </c>
      <c r="H56" s="22">
        <v>402862</v>
      </c>
      <c r="I56" s="22">
        <v>420885</v>
      </c>
      <c r="J56" s="22">
        <v>543982</v>
      </c>
      <c r="K56" s="22">
        <v>3979498</v>
      </c>
      <c r="L56" s="22">
        <v>161472</v>
      </c>
      <c r="M56" s="22">
        <v>124864</v>
      </c>
      <c r="N56" s="22">
        <v>86657</v>
      </c>
      <c r="O56" s="22">
        <v>58003</v>
      </c>
      <c r="P56" s="22">
        <v>39980</v>
      </c>
      <c r="Q56" s="22">
        <v>23291</v>
      </c>
      <c r="R56" s="22">
        <v>494267</v>
      </c>
    </row>
    <row r="57" spans="1:1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</row>
    <row r="58" spans="1:1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</row>
    <row r="59" spans="1:1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100000</v>
      </c>
      <c r="F59" s="22">
        <v>100000</v>
      </c>
      <c r="G59" s="22">
        <v>100000</v>
      </c>
      <c r="H59" s="22">
        <v>100000</v>
      </c>
      <c r="I59" s="22">
        <v>100000</v>
      </c>
      <c r="J59" s="22">
        <v>450000</v>
      </c>
      <c r="K59" s="22">
        <v>950000</v>
      </c>
      <c r="L59" s="22">
        <v>18504</v>
      </c>
      <c r="M59" s="22">
        <v>16519</v>
      </c>
      <c r="N59" s="22">
        <v>14490</v>
      </c>
      <c r="O59" s="22">
        <v>12504</v>
      </c>
      <c r="P59" s="22">
        <v>10504</v>
      </c>
      <c r="Q59" s="22">
        <v>22521</v>
      </c>
      <c r="R59" s="22">
        <v>95042</v>
      </c>
    </row>
    <row r="60" spans="1:1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</row>
    <row r="61" spans="1:1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</row>
    <row r="62" spans="1:1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</row>
    <row r="63" spans="1:1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</row>
    <row r="64" spans="1:1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135410</v>
      </c>
      <c r="F64" s="22">
        <v>139424</v>
      </c>
      <c r="G64" s="22">
        <v>143555</v>
      </c>
      <c r="H64" s="22">
        <v>147810</v>
      </c>
      <c r="I64" s="22">
        <v>152191</v>
      </c>
      <c r="J64" s="22">
        <v>831341</v>
      </c>
      <c r="K64" s="22">
        <v>1549731</v>
      </c>
      <c r="L64" s="22">
        <v>44605</v>
      </c>
      <c r="M64" s="22">
        <v>40592</v>
      </c>
      <c r="N64" s="22">
        <v>36460</v>
      </c>
      <c r="O64" s="22">
        <v>32205</v>
      </c>
      <c r="P64" s="22">
        <v>27824</v>
      </c>
      <c r="Q64" s="22">
        <v>68735</v>
      </c>
      <c r="R64" s="22">
        <v>250421</v>
      </c>
    </row>
    <row r="65" spans="1:1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</row>
    <row r="66" spans="1:1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</row>
    <row r="67" spans="1:1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</row>
    <row r="68" spans="1:1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</row>
    <row r="69" spans="1:1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69353</v>
      </c>
      <c r="F69" s="22">
        <v>31900</v>
      </c>
      <c r="G69" s="22">
        <v>33450</v>
      </c>
      <c r="H69" s="22">
        <v>35075</v>
      </c>
      <c r="I69" s="22">
        <v>36780</v>
      </c>
      <c r="J69" s="22">
        <v>194716</v>
      </c>
      <c r="K69" s="22">
        <v>401274</v>
      </c>
      <c r="L69" s="22">
        <v>19033</v>
      </c>
      <c r="M69" s="22">
        <v>15510</v>
      </c>
      <c r="N69" s="22">
        <v>13960</v>
      </c>
      <c r="O69" s="22">
        <v>12335</v>
      </c>
      <c r="P69" s="22">
        <v>10630</v>
      </c>
      <c r="Q69" s="22">
        <v>25633</v>
      </c>
      <c r="R69" s="22">
        <v>97101</v>
      </c>
    </row>
    <row r="70" spans="1:1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</row>
    <row r="71" spans="1:1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</row>
    <row r="72" spans="1:1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</row>
    <row r="73" spans="1:1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86750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86750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</row>
    <row r="74" spans="1:1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162835</v>
      </c>
      <c r="F74" s="22">
        <v>68962</v>
      </c>
      <c r="G74" s="22">
        <v>72282</v>
      </c>
      <c r="H74" s="22">
        <v>75762</v>
      </c>
      <c r="I74" s="22">
        <v>79410</v>
      </c>
      <c r="J74" s="22">
        <v>458217</v>
      </c>
      <c r="K74" s="22">
        <v>917468</v>
      </c>
      <c r="L74" s="22">
        <v>43964</v>
      </c>
      <c r="M74" s="22">
        <v>35095</v>
      </c>
      <c r="N74" s="22">
        <v>31775</v>
      </c>
      <c r="O74" s="22">
        <v>28295</v>
      </c>
      <c r="P74" s="22">
        <v>24647</v>
      </c>
      <c r="Q74" s="22">
        <v>62065</v>
      </c>
      <c r="R74" s="22">
        <v>225841</v>
      </c>
    </row>
    <row r="75" spans="1:1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102056</v>
      </c>
      <c r="F75" s="22">
        <v>104414</v>
      </c>
      <c r="G75" s="22">
        <v>106826</v>
      </c>
      <c r="H75" s="22">
        <v>109294</v>
      </c>
      <c r="I75" s="22">
        <v>111819</v>
      </c>
      <c r="J75" s="22">
        <v>1865839</v>
      </c>
      <c r="K75" s="22">
        <v>2400248</v>
      </c>
      <c r="L75" s="22">
        <v>54551</v>
      </c>
      <c r="M75" s="22">
        <v>52193</v>
      </c>
      <c r="N75" s="22">
        <v>47781</v>
      </c>
      <c r="O75" s="22">
        <v>47313</v>
      </c>
      <c r="P75" s="22">
        <v>44788</v>
      </c>
      <c r="Q75" s="22">
        <v>348738</v>
      </c>
      <c r="R75" s="22">
        <v>595364</v>
      </c>
    </row>
    <row r="76" spans="1:1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349072</v>
      </c>
      <c r="F76" s="22">
        <v>358438</v>
      </c>
      <c r="G76" s="22">
        <v>368057</v>
      </c>
      <c r="H76" s="22">
        <v>377935</v>
      </c>
      <c r="I76" s="22">
        <v>388080</v>
      </c>
      <c r="J76" s="22">
        <v>5975590</v>
      </c>
      <c r="K76" s="22">
        <v>7817172</v>
      </c>
      <c r="L76" s="22">
        <v>205260</v>
      </c>
      <c r="M76" s="22">
        <v>195894</v>
      </c>
      <c r="N76" s="22">
        <v>186275</v>
      </c>
      <c r="O76" s="22">
        <v>176397</v>
      </c>
      <c r="P76" s="22">
        <v>166252</v>
      </c>
      <c r="Q76" s="22">
        <v>1109326</v>
      </c>
      <c r="R76" s="22">
        <v>2039404</v>
      </c>
    </row>
    <row r="77" spans="1:1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445204</v>
      </c>
      <c r="F77" s="22">
        <v>458562</v>
      </c>
      <c r="G77" s="22">
        <v>472325</v>
      </c>
      <c r="H77" s="22">
        <v>486504</v>
      </c>
      <c r="I77" s="22">
        <v>501113</v>
      </c>
      <c r="J77" s="22">
        <v>3553985</v>
      </c>
      <c r="K77" s="22">
        <v>5917693</v>
      </c>
      <c r="L77" s="22">
        <v>172410</v>
      </c>
      <c r="M77" s="22">
        <v>159052</v>
      </c>
      <c r="N77" s="22">
        <v>145289</v>
      </c>
      <c r="O77" s="22">
        <v>131110</v>
      </c>
      <c r="P77" s="22">
        <v>116501</v>
      </c>
      <c r="Q77" s="22">
        <v>461435</v>
      </c>
      <c r="R77" s="22">
        <v>1185797</v>
      </c>
    </row>
    <row r="78" spans="1:1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</row>
    <row r="79" spans="1:1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77309</v>
      </c>
      <c r="F79" s="22">
        <v>81161</v>
      </c>
      <c r="G79" s="22">
        <v>0</v>
      </c>
      <c r="H79" s="22">
        <v>0</v>
      </c>
      <c r="I79" s="22">
        <v>0</v>
      </c>
      <c r="J79" s="22">
        <v>0</v>
      </c>
      <c r="K79" s="22">
        <v>158470</v>
      </c>
      <c r="L79" s="22">
        <v>6861</v>
      </c>
      <c r="M79" s="22">
        <v>3009</v>
      </c>
      <c r="N79" s="22">
        <v>0</v>
      </c>
      <c r="O79" s="22">
        <v>0</v>
      </c>
      <c r="P79" s="22">
        <v>0</v>
      </c>
      <c r="Q79" s="22">
        <v>0</v>
      </c>
      <c r="R79" s="22">
        <v>9870</v>
      </c>
    </row>
    <row r="80" spans="1:1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46142</v>
      </c>
      <c r="F80" s="22">
        <v>47904</v>
      </c>
      <c r="G80" s="22">
        <v>49734</v>
      </c>
      <c r="H80" s="22">
        <v>29356</v>
      </c>
      <c r="I80" s="22">
        <v>7716</v>
      </c>
      <c r="J80" s="22">
        <v>69836</v>
      </c>
      <c r="K80" s="22">
        <v>250688</v>
      </c>
      <c r="L80" s="22">
        <v>8188</v>
      </c>
      <c r="M80" s="22">
        <v>6426</v>
      </c>
      <c r="N80" s="22">
        <v>4596</v>
      </c>
      <c r="O80" s="22">
        <v>2695</v>
      </c>
      <c r="P80" s="22">
        <v>2056</v>
      </c>
      <c r="Q80" s="22">
        <v>8339</v>
      </c>
      <c r="R80" s="22">
        <v>32300</v>
      </c>
    </row>
    <row r="81" spans="1:1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362459</v>
      </c>
      <c r="F81" s="22">
        <v>371217</v>
      </c>
      <c r="G81" s="22">
        <v>380212</v>
      </c>
      <c r="H81" s="22">
        <v>306855</v>
      </c>
      <c r="I81" s="22">
        <v>220387</v>
      </c>
      <c r="J81" s="22">
        <v>1069497</v>
      </c>
      <c r="K81" s="22">
        <v>2710627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</row>
    <row r="82" spans="1:1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133960</v>
      </c>
      <c r="F82" s="22">
        <v>137327</v>
      </c>
      <c r="G82" s="22">
        <v>140779</v>
      </c>
      <c r="H82" s="22">
        <v>144318</v>
      </c>
      <c r="I82" s="22">
        <v>147946</v>
      </c>
      <c r="J82" s="22">
        <v>547714</v>
      </c>
      <c r="K82" s="22">
        <v>1252044</v>
      </c>
      <c r="L82" s="22">
        <v>30445</v>
      </c>
      <c r="M82" s="22">
        <v>27077</v>
      </c>
      <c r="N82" s="22">
        <v>23626</v>
      </c>
      <c r="O82" s="22">
        <v>20087</v>
      </c>
      <c r="P82" s="22">
        <v>16459</v>
      </c>
      <c r="Q82" s="22">
        <v>27703</v>
      </c>
      <c r="R82" s="22">
        <v>145397</v>
      </c>
    </row>
    <row r="83" spans="1:1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</row>
    <row r="84" spans="1:1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</row>
    <row r="85" spans="1:1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306550</v>
      </c>
      <c r="F85" s="22">
        <v>317133</v>
      </c>
      <c r="G85" s="22">
        <v>328082</v>
      </c>
      <c r="H85" s="22">
        <v>339409</v>
      </c>
      <c r="I85" s="22">
        <v>351127</v>
      </c>
      <c r="J85" s="22">
        <v>3520299</v>
      </c>
      <c r="K85" s="22">
        <v>5162600</v>
      </c>
      <c r="L85" s="22">
        <v>173739</v>
      </c>
      <c r="M85" s="22">
        <v>163156</v>
      </c>
      <c r="N85" s="22">
        <v>152207</v>
      </c>
      <c r="O85" s="22">
        <v>140880</v>
      </c>
      <c r="P85" s="22">
        <v>129162</v>
      </c>
      <c r="Q85" s="22">
        <v>594035</v>
      </c>
      <c r="R85" s="22">
        <v>1353179</v>
      </c>
    </row>
    <row r="86" spans="1:1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305863</v>
      </c>
      <c r="F86" s="22">
        <v>319435</v>
      </c>
      <c r="G86" s="22">
        <v>333609</v>
      </c>
      <c r="H86" s="22">
        <v>348411</v>
      </c>
      <c r="I86" s="22">
        <v>363871</v>
      </c>
      <c r="J86" s="22">
        <v>3822566</v>
      </c>
      <c r="K86" s="22">
        <v>5493755</v>
      </c>
      <c r="L86" s="22">
        <v>237801</v>
      </c>
      <c r="M86" s="22">
        <v>224230</v>
      </c>
      <c r="N86" s="22">
        <v>210056</v>
      </c>
      <c r="O86" s="22">
        <v>195253</v>
      </c>
      <c r="P86" s="22">
        <v>179794</v>
      </c>
      <c r="Q86" s="22">
        <v>798579</v>
      </c>
      <c r="R86" s="22">
        <v>1845713</v>
      </c>
    </row>
    <row r="87" spans="1:1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467569</v>
      </c>
      <c r="F87" s="22">
        <v>478588</v>
      </c>
      <c r="G87" s="22">
        <v>489874</v>
      </c>
      <c r="H87" s="22">
        <v>501431</v>
      </c>
      <c r="I87" s="22">
        <v>513267</v>
      </c>
      <c r="J87" s="22">
        <v>583746</v>
      </c>
      <c r="K87" s="22">
        <v>3034475</v>
      </c>
      <c r="L87" s="22">
        <v>67442</v>
      </c>
      <c r="M87" s="22">
        <v>56422</v>
      </c>
      <c r="N87" s="22">
        <v>45136</v>
      </c>
      <c r="O87" s="22">
        <v>33579</v>
      </c>
      <c r="P87" s="22">
        <v>21743</v>
      </c>
      <c r="Q87" s="22">
        <v>16808</v>
      </c>
      <c r="R87" s="22">
        <v>241130</v>
      </c>
    </row>
    <row r="88" spans="1:1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129253</v>
      </c>
      <c r="F88" s="22">
        <v>130718</v>
      </c>
      <c r="G88" s="22">
        <v>132199</v>
      </c>
      <c r="H88" s="22">
        <v>66661</v>
      </c>
      <c r="I88" s="22">
        <v>0</v>
      </c>
      <c r="J88" s="22">
        <v>0</v>
      </c>
      <c r="K88" s="22">
        <v>458831</v>
      </c>
      <c r="L88" s="22">
        <v>4821</v>
      </c>
      <c r="M88" s="22">
        <v>3356</v>
      </c>
      <c r="N88" s="22">
        <v>1875</v>
      </c>
      <c r="O88" s="22">
        <v>377</v>
      </c>
      <c r="P88" s="22">
        <v>0</v>
      </c>
      <c r="Q88" s="22">
        <v>0</v>
      </c>
      <c r="R88" s="22">
        <v>10429</v>
      </c>
    </row>
    <row r="89" spans="1:1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141529</v>
      </c>
      <c r="F89" s="22">
        <v>148535</v>
      </c>
      <c r="G89" s="22">
        <v>155887</v>
      </c>
      <c r="H89" s="22">
        <v>163603</v>
      </c>
      <c r="I89" s="22">
        <v>171701</v>
      </c>
      <c r="J89" s="22">
        <v>994719</v>
      </c>
      <c r="K89" s="22">
        <v>1775974</v>
      </c>
      <c r="L89" s="22">
        <v>85136</v>
      </c>
      <c r="M89" s="22">
        <v>78130</v>
      </c>
      <c r="N89" s="22">
        <v>70778</v>
      </c>
      <c r="O89" s="22">
        <v>63062</v>
      </c>
      <c r="P89" s="22">
        <v>54964</v>
      </c>
      <c r="Q89" s="22">
        <v>138607</v>
      </c>
      <c r="R89" s="22">
        <v>490677</v>
      </c>
    </row>
    <row r="90" spans="1:1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</row>
    <row r="91" spans="1:1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</row>
    <row r="92" spans="1:1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</row>
    <row r="93" spans="1:1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</row>
    <row r="94" spans="1:1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</row>
    <row r="95" spans="1:1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</row>
    <row r="96" spans="1:1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</row>
    <row r="97" spans="1:1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144427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144427</v>
      </c>
      <c r="L97" s="22">
        <v>2812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2812</v>
      </c>
    </row>
    <row r="98" spans="1:1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</row>
    <row r="99" spans="1:1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</row>
    <row r="100" spans="1:1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</row>
    <row r="101" spans="1:1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</row>
    <row r="102" spans="1:1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</row>
    <row r="103" spans="1:1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</row>
    <row r="104" spans="1:1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</row>
    <row r="105" spans="1:1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</row>
    <row r="106" spans="1:1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6291</v>
      </c>
      <c r="I106" s="22">
        <v>12581</v>
      </c>
      <c r="J106" s="22">
        <v>251621</v>
      </c>
      <c r="K106" s="22">
        <v>270493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</row>
    <row r="107" spans="1:1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</row>
    <row r="108" spans="1:1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</row>
    <row r="109" spans="1:1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</row>
    <row r="110" spans="1:1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</row>
    <row r="111" spans="1:1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84108</v>
      </c>
      <c r="F111" s="22">
        <v>84108</v>
      </c>
      <c r="G111" s="22">
        <v>84108</v>
      </c>
      <c r="H111" s="22">
        <v>84108</v>
      </c>
      <c r="I111" s="22">
        <v>84108</v>
      </c>
      <c r="J111" s="22">
        <v>777881</v>
      </c>
      <c r="K111" s="22">
        <v>1198421</v>
      </c>
      <c r="L111" s="22">
        <v>64948</v>
      </c>
      <c r="M111" s="22">
        <v>63286</v>
      </c>
      <c r="N111" s="22">
        <v>58189</v>
      </c>
      <c r="O111" s="22">
        <v>53269</v>
      </c>
      <c r="P111" s="22">
        <v>48348</v>
      </c>
      <c r="Q111" s="22">
        <v>217262</v>
      </c>
      <c r="R111" s="22">
        <v>505302</v>
      </c>
    </row>
    <row r="112" spans="1:1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33355</v>
      </c>
      <c r="F112" s="22">
        <v>34404</v>
      </c>
      <c r="G112" s="22">
        <v>35486</v>
      </c>
      <c r="H112" s="22">
        <v>36603</v>
      </c>
      <c r="I112" s="22">
        <v>37755</v>
      </c>
      <c r="J112" s="22">
        <v>701683</v>
      </c>
      <c r="K112" s="22">
        <v>879286</v>
      </c>
      <c r="L112" s="22">
        <v>27332</v>
      </c>
      <c r="M112" s="22">
        <v>25613</v>
      </c>
      <c r="N112" s="22">
        <v>24596</v>
      </c>
      <c r="O112" s="22">
        <v>23546</v>
      </c>
      <c r="P112" s="22">
        <v>13896</v>
      </c>
      <c r="Q112" s="22">
        <v>188212</v>
      </c>
      <c r="R112" s="22">
        <v>303195</v>
      </c>
    </row>
    <row r="113" spans="1:1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</row>
    <row r="114" spans="1:1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</row>
    <row r="115" spans="1:1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</row>
    <row r="116" spans="1:1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</row>
    <row r="117" spans="1:1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</row>
    <row r="118" spans="1:1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</row>
    <row r="119" spans="1:1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</row>
    <row r="120" spans="1:1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</row>
    <row r="121" spans="1:1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</row>
    <row r="122" spans="1:1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</row>
    <row r="123" spans="1:1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</row>
    <row r="124" spans="1:1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</row>
    <row r="125" spans="1:1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</row>
    <row r="126" spans="1:1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118630</v>
      </c>
      <c r="F126" s="22">
        <v>122591</v>
      </c>
      <c r="G126" s="22">
        <v>54532</v>
      </c>
      <c r="H126" s="22">
        <v>57118</v>
      </c>
      <c r="I126" s="22">
        <v>59827</v>
      </c>
      <c r="J126" s="22">
        <v>512954</v>
      </c>
      <c r="K126" s="22">
        <v>925652</v>
      </c>
      <c r="L126" s="22">
        <v>39071</v>
      </c>
      <c r="M126" s="22">
        <v>36715</v>
      </c>
      <c r="N126" s="22">
        <v>31415</v>
      </c>
      <c r="O126" s="22">
        <v>27830</v>
      </c>
      <c r="P126" s="22">
        <v>26121</v>
      </c>
      <c r="Q126" s="22">
        <v>96589</v>
      </c>
      <c r="R126" s="22">
        <v>257741</v>
      </c>
    </row>
    <row r="127" spans="1:1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</row>
    <row r="128" spans="1:1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</row>
    <row r="129" spans="1:1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</row>
    <row r="130" spans="1:1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</row>
    <row r="131" spans="1:1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303193</v>
      </c>
      <c r="F131" s="22">
        <v>346165</v>
      </c>
      <c r="G131" s="22">
        <v>199144</v>
      </c>
      <c r="H131" s="22">
        <v>208175</v>
      </c>
      <c r="I131" s="22">
        <v>86485</v>
      </c>
      <c r="J131" s="22">
        <v>438854</v>
      </c>
      <c r="K131" s="22">
        <v>1582016</v>
      </c>
      <c r="L131" s="22">
        <v>65464</v>
      </c>
      <c r="M131" s="22">
        <v>49493</v>
      </c>
      <c r="N131" s="22">
        <v>34811</v>
      </c>
      <c r="O131" s="22">
        <v>25781</v>
      </c>
      <c r="P131" s="22">
        <v>30093</v>
      </c>
      <c r="Q131" s="22">
        <v>14847</v>
      </c>
      <c r="R131" s="22">
        <v>220489</v>
      </c>
    </row>
    <row r="132" spans="1:1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</row>
    <row r="133" spans="1:1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128304</v>
      </c>
      <c r="F133" s="22">
        <v>133727</v>
      </c>
      <c r="G133" s="22">
        <v>139578</v>
      </c>
      <c r="H133" s="22">
        <v>80775</v>
      </c>
      <c r="I133" s="22">
        <v>83132</v>
      </c>
      <c r="J133" s="22">
        <v>501115</v>
      </c>
      <c r="K133" s="22">
        <v>1066631</v>
      </c>
      <c r="L133" s="22">
        <v>36213</v>
      </c>
      <c r="M133" s="22">
        <v>30458</v>
      </c>
      <c r="N133" s="22">
        <v>24607</v>
      </c>
      <c r="O133" s="22">
        <v>18454</v>
      </c>
      <c r="P133" s="22">
        <v>16615</v>
      </c>
      <c r="Q133" s="22">
        <v>36882</v>
      </c>
      <c r="R133" s="22">
        <v>163229</v>
      </c>
    </row>
    <row r="134" spans="1:1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</row>
    <row r="135" spans="1:1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</row>
    <row r="136" spans="1:1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48330</v>
      </c>
      <c r="F136" s="22">
        <v>49973</v>
      </c>
      <c r="G136" s="22">
        <v>38580</v>
      </c>
      <c r="H136" s="22">
        <v>20803</v>
      </c>
      <c r="I136" s="22">
        <v>13042</v>
      </c>
      <c r="J136" s="22">
        <v>110112</v>
      </c>
      <c r="K136" s="22">
        <v>280840</v>
      </c>
      <c r="L136" s="22">
        <v>8545</v>
      </c>
      <c r="M136" s="22">
        <v>6901</v>
      </c>
      <c r="N136" s="22">
        <v>5182</v>
      </c>
      <c r="O136" s="22">
        <v>3852</v>
      </c>
      <c r="P136" s="22">
        <v>3316</v>
      </c>
      <c r="Q136" s="22">
        <v>12568</v>
      </c>
      <c r="R136" s="22">
        <v>40364</v>
      </c>
    </row>
    <row r="137" spans="1:1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</row>
    <row r="138" spans="1:1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</row>
    <row r="139" spans="1:1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</row>
    <row r="140" spans="1:1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</row>
    <row r="141" spans="1:1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</row>
    <row r="142" spans="1:1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26160</v>
      </c>
      <c r="F142" s="22">
        <v>27485</v>
      </c>
      <c r="G142" s="22">
        <v>28876</v>
      </c>
      <c r="H142" s="22">
        <v>30339</v>
      </c>
      <c r="I142" s="22">
        <v>15740</v>
      </c>
      <c r="J142" s="22">
        <v>0</v>
      </c>
      <c r="K142" s="22">
        <v>128600</v>
      </c>
      <c r="L142" s="22">
        <v>6107</v>
      </c>
      <c r="M142" s="22">
        <v>4783</v>
      </c>
      <c r="N142" s="22">
        <v>3391</v>
      </c>
      <c r="O142" s="22">
        <v>1929</v>
      </c>
      <c r="P142" s="22">
        <v>393</v>
      </c>
      <c r="Q142" s="22">
        <v>0</v>
      </c>
      <c r="R142" s="22">
        <v>16603</v>
      </c>
    </row>
    <row r="143" spans="1:1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</row>
    <row r="144" spans="1:1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</row>
    <row r="145" spans="1:1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</row>
    <row r="146" spans="1:1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</row>
    <row r="147" spans="1:1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23235</v>
      </c>
      <c r="F147" s="22">
        <v>23734</v>
      </c>
      <c r="G147" s="22">
        <v>24514</v>
      </c>
      <c r="H147" s="22">
        <v>25181</v>
      </c>
      <c r="I147" s="22">
        <v>25866</v>
      </c>
      <c r="J147" s="22">
        <v>499414</v>
      </c>
      <c r="K147" s="22">
        <v>621944</v>
      </c>
      <c r="L147" s="22">
        <v>18317</v>
      </c>
      <c r="M147" s="22">
        <v>17819</v>
      </c>
      <c r="N147" s="22">
        <v>17038</v>
      </c>
      <c r="O147" s="22">
        <v>16371</v>
      </c>
      <c r="P147" s="22">
        <v>15686</v>
      </c>
      <c r="Q147" s="22">
        <v>83505</v>
      </c>
      <c r="R147" s="22">
        <v>168736</v>
      </c>
    </row>
    <row r="148" spans="1:1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</row>
    <row r="149" spans="1:1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1384073</v>
      </c>
      <c r="K149" s="22">
        <v>1384073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</row>
    <row r="150" spans="1:1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332880</v>
      </c>
      <c r="F150" s="22">
        <v>344166</v>
      </c>
      <c r="G150" s="22">
        <v>355834</v>
      </c>
      <c r="H150" s="22">
        <v>367898</v>
      </c>
      <c r="I150" s="22">
        <v>380371</v>
      </c>
      <c r="J150" s="22">
        <v>8318322</v>
      </c>
      <c r="K150" s="22">
        <v>10099471</v>
      </c>
      <c r="L150" s="22">
        <v>320981</v>
      </c>
      <c r="M150" s="22">
        <v>309695</v>
      </c>
      <c r="N150" s="22">
        <v>298027</v>
      </c>
      <c r="O150" s="22">
        <v>285963</v>
      </c>
      <c r="P150" s="22">
        <v>273491</v>
      </c>
      <c r="Q150" s="22">
        <v>2286158</v>
      </c>
      <c r="R150" s="22">
        <v>3774315</v>
      </c>
    </row>
    <row r="151" spans="1:1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</row>
    <row r="152" spans="1:1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12516</v>
      </c>
      <c r="F152" s="22">
        <v>13034</v>
      </c>
      <c r="G152" s="22">
        <v>0</v>
      </c>
      <c r="H152" s="22">
        <v>0</v>
      </c>
      <c r="I152" s="22">
        <v>0</v>
      </c>
      <c r="J152" s="22">
        <v>0</v>
      </c>
      <c r="K152" s="22">
        <v>25550</v>
      </c>
      <c r="L152" s="22">
        <v>532</v>
      </c>
      <c r="M152" s="22">
        <v>268</v>
      </c>
      <c r="N152" s="22">
        <v>0</v>
      </c>
      <c r="O152" s="22">
        <v>0</v>
      </c>
      <c r="P152" s="22">
        <v>0</v>
      </c>
      <c r="Q152" s="22">
        <v>0</v>
      </c>
      <c r="R152" s="22">
        <v>800</v>
      </c>
    </row>
    <row r="153" spans="1:1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</row>
    <row r="154" spans="1:1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</row>
    <row r="155" spans="1:1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</row>
    <row r="156" spans="1:1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</row>
    <row r="157" spans="1:1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</row>
    <row r="158" spans="1:1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54444</v>
      </c>
      <c r="F158" s="22">
        <v>58234</v>
      </c>
      <c r="G158" s="22">
        <v>62289</v>
      </c>
      <c r="H158" s="22">
        <v>51719</v>
      </c>
      <c r="I158" s="22">
        <v>0</v>
      </c>
      <c r="J158" s="22">
        <v>0</v>
      </c>
      <c r="K158" s="22">
        <v>226686</v>
      </c>
      <c r="L158" s="22">
        <v>15784</v>
      </c>
      <c r="M158" s="22">
        <v>11993</v>
      </c>
      <c r="N158" s="22">
        <v>7938</v>
      </c>
      <c r="O158" s="22">
        <v>3601</v>
      </c>
      <c r="P158" s="22">
        <v>0</v>
      </c>
      <c r="Q158" s="22">
        <v>0</v>
      </c>
      <c r="R158" s="22">
        <v>39316</v>
      </c>
    </row>
    <row r="159" spans="1:1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</row>
    <row r="160" spans="1:1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</row>
    <row r="161" spans="1:1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</row>
    <row r="162" spans="1:1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</row>
    <row r="163" spans="1:1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</row>
    <row r="164" spans="1:1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49601</v>
      </c>
      <c r="F164" s="22">
        <v>51744</v>
      </c>
      <c r="G164" s="22">
        <v>53980</v>
      </c>
      <c r="H164" s="22">
        <v>56313</v>
      </c>
      <c r="I164" s="22">
        <v>58747</v>
      </c>
      <c r="J164" s="22">
        <v>158219</v>
      </c>
      <c r="K164" s="22">
        <v>428604</v>
      </c>
      <c r="L164" s="22">
        <v>17802</v>
      </c>
      <c r="M164" s="22">
        <v>15658</v>
      </c>
      <c r="N164" s="22">
        <v>13422</v>
      </c>
      <c r="O164" s="22">
        <v>11089</v>
      </c>
      <c r="P164" s="22">
        <v>8656</v>
      </c>
      <c r="Q164" s="22">
        <v>10295</v>
      </c>
      <c r="R164" s="22">
        <v>76922</v>
      </c>
    </row>
    <row r="165" spans="1:1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</row>
    <row r="166" spans="1:1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</row>
    <row r="167" spans="1:1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</row>
    <row r="168" spans="1:1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</row>
    <row r="169" spans="1:1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46074</v>
      </c>
      <c r="F169" s="22">
        <v>47896</v>
      </c>
      <c r="G169" s="22">
        <v>49793</v>
      </c>
      <c r="H169" s="22">
        <v>51770</v>
      </c>
      <c r="I169" s="22">
        <v>53829</v>
      </c>
      <c r="J169" s="22">
        <v>266042</v>
      </c>
      <c r="K169" s="22">
        <v>515404</v>
      </c>
      <c r="L169" s="22">
        <v>19617</v>
      </c>
      <c r="M169" s="22">
        <v>17796</v>
      </c>
      <c r="N169" s="22">
        <v>15898</v>
      </c>
      <c r="O169" s="22">
        <v>13921</v>
      </c>
      <c r="P169" s="22">
        <v>11862</v>
      </c>
      <c r="Q169" s="22">
        <v>39615</v>
      </c>
      <c r="R169" s="22">
        <v>118709</v>
      </c>
    </row>
    <row r="170" spans="1:1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73779</v>
      </c>
      <c r="F170" s="22">
        <v>36395</v>
      </c>
      <c r="G170" s="22">
        <v>38136</v>
      </c>
      <c r="H170" s="22">
        <v>39959</v>
      </c>
      <c r="I170" s="22">
        <v>41870</v>
      </c>
      <c r="J170" s="22">
        <v>0</v>
      </c>
      <c r="K170" s="22">
        <v>230139</v>
      </c>
      <c r="L170" s="22">
        <v>10919</v>
      </c>
      <c r="M170" s="22">
        <v>6965</v>
      </c>
      <c r="N170" s="22">
        <v>5224</v>
      </c>
      <c r="O170" s="22">
        <v>3401</v>
      </c>
      <c r="P170" s="22">
        <v>1490</v>
      </c>
      <c r="Q170" s="22">
        <v>0</v>
      </c>
      <c r="R170" s="22">
        <v>27999</v>
      </c>
    </row>
    <row r="171" spans="1:1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11000</v>
      </c>
      <c r="F171" s="22">
        <v>11000</v>
      </c>
      <c r="G171" s="22">
        <v>11000</v>
      </c>
      <c r="H171" s="22">
        <v>11000</v>
      </c>
      <c r="I171" s="22">
        <v>11000</v>
      </c>
      <c r="J171" s="22">
        <v>88000</v>
      </c>
      <c r="K171" s="22">
        <v>143000</v>
      </c>
      <c r="L171" s="22">
        <v>3933</v>
      </c>
      <c r="M171" s="22">
        <v>3630</v>
      </c>
      <c r="N171" s="22">
        <v>3327</v>
      </c>
      <c r="O171" s="22">
        <v>3025</v>
      </c>
      <c r="P171" s="22">
        <v>2722</v>
      </c>
      <c r="Q171" s="22">
        <v>0</v>
      </c>
      <c r="R171" s="22">
        <v>16637</v>
      </c>
    </row>
    <row r="172" spans="1:1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</row>
    <row r="173" spans="1:1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</row>
    <row r="174" spans="1:1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412587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412587</v>
      </c>
      <c r="L174" s="22">
        <v>10433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10433</v>
      </c>
    </row>
    <row r="175" spans="1:1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</row>
    <row r="176" spans="1:1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</row>
    <row r="177" spans="1:1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</row>
    <row r="178" spans="1:1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233823</v>
      </c>
      <c r="F178" s="22">
        <v>240661</v>
      </c>
      <c r="G178" s="22">
        <v>247699</v>
      </c>
      <c r="H178" s="22">
        <v>254943</v>
      </c>
      <c r="I178" s="22">
        <v>262399</v>
      </c>
      <c r="J178" s="22">
        <v>3854600</v>
      </c>
      <c r="K178" s="22">
        <v>5094125</v>
      </c>
      <c r="L178" s="22">
        <v>71964</v>
      </c>
      <c r="M178" s="22">
        <v>65126</v>
      </c>
      <c r="N178" s="22">
        <v>58088</v>
      </c>
      <c r="O178" s="22">
        <v>50844</v>
      </c>
      <c r="P178" s="22">
        <v>43387</v>
      </c>
      <c r="Q178" s="22">
        <v>407367</v>
      </c>
      <c r="R178" s="22">
        <v>696776</v>
      </c>
    </row>
    <row r="179" spans="1:1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</row>
    <row r="180" spans="1:1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</row>
    <row r="181" spans="1:1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</row>
    <row r="182" spans="1:1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14882</v>
      </c>
      <c r="F182" s="22">
        <v>15361</v>
      </c>
      <c r="G182" s="22">
        <v>15835</v>
      </c>
      <c r="H182" s="22">
        <v>16334</v>
      </c>
      <c r="I182" s="22">
        <v>16849</v>
      </c>
      <c r="J182" s="22">
        <v>397695</v>
      </c>
      <c r="K182" s="22">
        <v>476956</v>
      </c>
      <c r="L182" s="22">
        <v>14799</v>
      </c>
      <c r="M182" s="22">
        <v>14330</v>
      </c>
      <c r="N182" s="22">
        <v>13846</v>
      </c>
      <c r="O182" s="22">
        <v>13347</v>
      </c>
      <c r="P182" s="22">
        <v>12832</v>
      </c>
      <c r="Q182" s="22">
        <v>121718</v>
      </c>
      <c r="R182" s="22">
        <v>190872</v>
      </c>
    </row>
    <row r="183" spans="1:1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18400</v>
      </c>
      <c r="F183" s="22">
        <v>18924</v>
      </c>
      <c r="G183" s="22">
        <v>19464</v>
      </c>
      <c r="H183" s="22">
        <v>20019</v>
      </c>
      <c r="I183" s="22">
        <v>20590</v>
      </c>
      <c r="J183" s="22">
        <v>205210</v>
      </c>
      <c r="K183" s="22">
        <v>302607</v>
      </c>
      <c r="L183" s="22">
        <v>7931</v>
      </c>
      <c r="M183" s="22">
        <v>7406</v>
      </c>
      <c r="N183" s="22">
        <v>6867</v>
      </c>
      <c r="O183" s="22">
        <v>6312</v>
      </c>
      <c r="P183" s="22">
        <v>5741</v>
      </c>
      <c r="Q183" s="22">
        <v>23329</v>
      </c>
      <c r="R183" s="22">
        <v>57586</v>
      </c>
    </row>
    <row r="184" spans="1:1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</row>
    <row r="185" spans="1:1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</row>
    <row r="186" spans="1:1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</row>
    <row r="187" spans="1:1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</row>
    <row r="188" spans="1:1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278515</v>
      </c>
      <c r="F188" s="22">
        <v>287252</v>
      </c>
      <c r="G188" s="22">
        <v>296267</v>
      </c>
      <c r="H188" s="22">
        <v>305567</v>
      </c>
      <c r="I188" s="22">
        <v>315164</v>
      </c>
      <c r="J188" s="22">
        <v>867270</v>
      </c>
      <c r="K188" s="22">
        <v>2350035</v>
      </c>
      <c r="L188" s="22">
        <v>68741</v>
      </c>
      <c r="M188" s="22">
        <v>60004</v>
      </c>
      <c r="N188" s="22">
        <v>50989</v>
      </c>
      <c r="O188" s="22">
        <v>41688</v>
      </c>
      <c r="P188" s="22">
        <v>32092</v>
      </c>
      <c r="Q188" s="22">
        <v>98418</v>
      </c>
      <c r="R188" s="22">
        <v>351931</v>
      </c>
    </row>
    <row r="189" spans="1:1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</row>
    <row r="190" spans="1:1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</row>
    <row r="191" spans="1:1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</row>
    <row r="192" spans="1:1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</row>
    <row r="193" spans="1:1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</row>
    <row r="194" spans="1:1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275892</v>
      </c>
      <c r="F194" s="22">
        <v>284534</v>
      </c>
      <c r="G194" s="22">
        <v>293467</v>
      </c>
      <c r="H194" s="22">
        <v>247061</v>
      </c>
      <c r="I194" s="22">
        <v>199226</v>
      </c>
      <c r="J194" s="22">
        <v>1949273</v>
      </c>
      <c r="K194" s="22">
        <v>3249453</v>
      </c>
      <c r="L194" s="22">
        <v>106641</v>
      </c>
      <c r="M194" s="22">
        <v>98000</v>
      </c>
      <c r="N194" s="22">
        <v>89067</v>
      </c>
      <c r="O194" s="22">
        <v>79831</v>
      </c>
      <c r="P194" s="22">
        <v>72025</v>
      </c>
      <c r="Q194" s="22">
        <v>427116</v>
      </c>
      <c r="R194" s="22">
        <v>872680</v>
      </c>
    </row>
    <row r="195" spans="1:1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</row>
    <row r="196" spans="1:1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</row>
    <row r="197" spans="1:1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</row>
    <row r="198" spans="1:1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42500</v>
      </c>
      <c r="F198" s="22">
        <v>42500</v>
      </c>
      <c r="G198" s="22">
        <v>42500</v>
      </c>
      <c r="H198" s="22">
        <v>0</v>
      </c>
      <c r="I198" s="22">
        <v>0</v>
      </c>
      <c r="J198" s="22">
        <v>0</v>
      </c>
      <c r="K198" s="22">
        <v>127500</v>
      </c>
      <c r="L198" s="22">
        <v>7196</v>
      </c>
      <c r="M198" s="22">
        <v>4455</v>
      </c>
      <c r="N198" s="22">
        <v>1713</v>
      </c>
      <c r="O198" s="22">
        <v>0</v>
      </c>
      <c r="P198" s="22">
        <v>0</v>
      </c>
      <c r="Q198" s="22">
        <v>0</v>
      </c>
      <c r="R198" s="22">
        <v>13364</v>
      </c>
    </row>
    <row r="199" spans="1:1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</row>
    <row r="200" spans="1:1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</row>
    <row r="201" spans="1:1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</row>
    <row r="202" spans="1:1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5601</v>
      </c>
      <c r="F202" s="22">
        <v>5763</v>
      </c>
      <c r="G202" s="22">
        <v>5930</v>
      </c>
      <c r="H202" s="22">
        <v>6103</v>
      </c>
      <c r="I202" s="22">
        <v>6280</v>
      </c>
      <c r="J202" s="22">
        <v>106620</v>
      </c>
      <c r="K202" s="22">
        <v>136297</v>
      </c>
      <c r="L202" s="22">
        <v>3926</v>
      </c>
      <c r="M202" s="22">
        <v>3764</v>
      </c>
      <c r="N202" s="22">
        <v>3596</v>
      </c>
      <c r="O202" s="22">
        <v>3424</v>
      </c>
      <c r="P202" s="22">
        <v>3247</v>
      </c>
      <c r="Q202" s="22">
        <v>23740</v>
      </c>
      <c r="R202" s="22">
        <v>41697</v>
      </c>
    </row>
    <row r="203" spans="1:1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45394</v>
      </c>
      <c r="F203" s="22">
        <v>49544</v>
      </c>
      <c r="G203" s="22">
        <v>34248</v>
      </c>
      <c r="H203" s="22">
        <v>18556</v>
      </c>
      <c r="I203" s="22">
        <v>19005</v>
      </c>
      <c r="J203" s="22">
        <v>22304</v>
      </c>
      <c r="K203" s="22">
        <v>189051</v>
      </c>
      <c r="L203" s="22">
        <v>3733</v>
      </c>
      <c r="M203" s="22">
        <v>2692</v>
      </c>
      <c r="N203" s="22">
        <v>1696</v>
      </c>
      <c r="O203" s="22">
        <v>1164</v>
      </c>
      <c r="P203" s="22">
        <v>715</v>
      </c>
      <c r="Q203" s="22">
        <v>256</v>
      </c>
      <c r="R203" s="22">
        <v>10256</v>
      </c>
    </row>
    <row r="204" spans="1:1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</row>
    <row r="205" spans="1:1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</row>
    <row r="206" spans="1:1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79541</v>
      </c>
      <c r="F206" s="22">
        <v>80442</v>
      </c>
      <c r="G206" s="22">
        <v>81353</v>
      </c>
      <c r="H206" s="22">
        <v>41022</v>
      </c>
      <c r="I206" s="22">
        <v>0</v>
      </c>
      <c r="J206" s="22">
        <v>0</v>
      </c>
      <c r="K206" s="22">
        <v>282358</v>
      </c>
      <c r="L206" s="22">
        <v>2967</v>
      </c>
      <c r="M206" s="22">
        <v>2065</v>
      </c>
      <c r="N206" s="22">
        <v>1154</v>
      </c>
      <c r="O206" s="22">
        <v>232</v>
      </c>
      <c r="P206" s="22">
        <v>0</v>
      </c>
      <c r="Q206" s="22">
        <v>0</v>
      </c>
      <c r="R206" s="22">
        <v>6418</v>
      </c>
    </row>
    <row r="207" spans="1:1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</row>
    <row r="208" spans="1:1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7468</v>
      </c>
      <c r="F208" s="22">
        <v>5100</v>
      </c>
      <c r="G208" s="22">
        <v>0</v>
      </c>
      <c r="H208" s="22">
        <v>0</v>
      </c>
      <c r="I208" s="22">
        <v>0</v>
      </c>
      <c r="J208" s="22">
        <v>0</v>
      </c>
      <c r="K208" s="22">
        <v>12568</v>
      </c>
      <c r="L208" s="22">
        <v>737</v>
      </c>
      <c r="M208" s="22">
        <v>297</v>
      </c>
      <c r="N208" s="22">
        <v>0</v>
      </c>
      <c r="O208" s="22">
        <v>0</v>
      </c>
      <c r="P208" s="22">
        <v>0</v>
      </c>
      <c r="Q208" s="22">
        <v>0</v>
      </c>
      <c r="R208" s="22">
        <v>1034</v>
      </c>
    </row>
    <row r="209" spans="1:1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</row>
    <row r="210" spans="1:1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</row>
    <row r="211" spans="1:1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</row>
    <row r="212" spans="1:1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</row>
    <row r="213" spans="1:1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</row>
    <row r="214" spans="1:1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</row>
    <row r="215" spans="1:1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</row>
    <row r="216" spans="1:1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9599</v>
      </c>
      <c r="F216" s="22">
        <v>9878</v>
      </c>
      <c r="G216" s="22">
        <v>10165</v>
      </c>
      <c r="H216" s="22">
        <v>10461</v>
      </c>
      <c r="I216" s="22">
        <v>10766</v>
      </c>
      <c r="J216" s="22">
        <v>195033</v>
      </c>
      <c r="K216" s="22">
        <v>245902</v>
      </c>
      <c r="L216" s="22">
        <v>7350</v>
      </c>
      <c r="M216" s="22">
        <v>7071</v>
      </c>
      <c r="N216" s="22">
        <v>6783</v>
      </c>
      <c r="O216" s="22">
        <v>6487</v>
      </c>
      <c r="P216" s="22">
        <v>6183</v>
      </c>
      <c r="Q216" s="22">
        <v>49538</v>
      </c>
      <c r="R216" s="22">
        <v>83412</v>
      </c>
    </row>
    <row r="217" spans="1:1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</row>
    <row r="218" spans="1:1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</row>
    <row r="219" spans="1:1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</row>
    <row r="220" spans="1:1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</row>
    <row r="221" spans="1:1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</row>
    <row r="222" spans="1:1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</row>
    <row r="223" spans="1:1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25342</v>
      </c>
      <c r="F223" s="22">
        <v>26398</v>
      </c>
      <c r="G223" s="22">
        <v>27498</v>
      </c>
      <c r="H223" s="22">
        <v>28643</v>
      </c>
      <c r="I223" s="22">
        <v>29837</v>
      </c>
      <c r="J223" s="22">
        <v>97178</v>
      </c>
      <c r="K223" s="22">
        <v>234896</v>
      </c>
      <c r="L223" s="22">
        <v>9429</v>
      </c>
      <c r="M223" s="22">
        <v>8373</v>
      </c>
      <c r="N223" s="22">
        <v>7273</v>
      </c>
      <c r="O223" s="22">
        <v>6174</v>
      </c>
      <c r="P223" s="22">
        <v>4934</v>
      </c>
      <c r="Q223" s="22">
        <v>7087</v>
      </c>
      <c r="R223" s="22">
        <v>43270</v>
      </c>
    </row>
    <row r="224" spans="1:1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</row>
    <row r="225" spans="1:1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</row>
    <row r="226" spans="1:1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</row>
    <row r="227" spans="1:1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</row>
    <row r="228" spans="1:1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</row>
    <row r="229" spans="1:1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</row>
    <row r="230" spans="1:1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</row>
    <row r="231" spans="1:1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</row>
    <row r="232" spans="1:1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</row>
    <row r="233" spans="1:1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</row>
    <row r="234" spans="1:1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</row>
    <row r="235" spans="1:1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</row>
    <row r="236" spans="1:1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</row>
    <row r="237" spans="1:1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</row>
    <row r="238" spans="1:1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</row>
    <row r="239" spans="1:1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</row>
    <row r="240" spans="1:1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</row>
    <row r="241" spans="1:1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</row>
    <row r="242" spans="1:1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</row>
    <row r="243" spans="1:1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</row>
    <row r="244" spans="1:1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</row>
    <row r="245" spans="1:1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</row>
    <row r="246" spans="1:1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13477</v>
      </c>
      <c r="F246" s="22">
        <v>13955</v>
      </c>
      <c r="G246" s="22">
        <v>14450</v>
      </c>
      <c r="H246" s="22">
        <v>14962</v>
      </c>
      <c r="I246" s="22">
        <v>0</v>
      </c>
      <c r="J246" s="22">
        <v>152840</v>
      </c>
      <c r="K246" s="22">
        <v>209684</v>
      </c>
      <c r="L246" s="22">
        <v>7357</v>
      </c>
      <c r="M246" s="22">
        <v>6879</v>
      </c>
      <c r="N246" s="22">
        <v>6384</v>
      </c>
      <c r="O246" s="22">
        <v>5872</v>
      </c>
      <c r="P246" s="22">
        <v>0</v>
      </c>
      <c r="Q246" s="22">
        <v>26439</v>
      </c>
      <c r="R246" s="22">
        <v>52931</v>
      </c>
    </row>
    <row r="247" spans="1:1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</row>
    <row r="248" spans="1:1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</row>
    <row r="249" spans="1:1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</row>
    <row r="250" spans="1:1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</row>
    <row r="251" spans="1:1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</row>
    <row r="252" spans="1:1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</row>
    <row r="253" spans="1:1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563</v>
      </c>
      <c r="F253" s="22">
        <v>576</v>
      </c>
      <c r="G253" s="22">
        <v>590</v>
      </c>
      <c r="H253" s="22">
        <v>603</v>
      </c>
      <c r="I253" s="22">
        <v>617</v>
      </c>
      <c r="J253" s="22">
        <v>1278</v>
      </c>
      <c r="K253" s="22">
        <v>4227</v>
      </c>
      <c r="L253" s="22">
        <v>97</v>
      </c>
      <c r="M253" s="22">
        <v>84</v>
      </c>
      <c r="N253" s="22">
        <v>71</v>
      </c>
      <c r="O253" s="22">
        <v>57</v>
      </c>
      <c r="P253" s="22">
        <v>44</v>
      </c>
      <c r="Q253" s="22">
        <v>44</v>
      </c>
      <c r="R253" s="22">
        <v>397</v>
      </c>
    </row>
    <row r="254" spans="1:1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6016</v>
      </c>
      <c r="F254" s="22">
        <v>6205</v>
      </c>
      <c r="G254" s="22">
        <v>6402</v>
      </c>
      <c r="H254" s="22">
        <v>6603</v>
      </c>
      <c r="I254" s="22">
        <v>6812</v>
      </c>
      <c r="J254" s="22">
        <v>160780</v>
      </c>
      <c r="K254" s="22">
        <v>192818</v>
      </c>
      <c r="L254" s="22">
        <v>5983</v>
      </c>
      <c r="M254" s="22">
        <v>5793</v>
      </c>
      <c r="N254" s="22">
        <v>5598</v>
      </c>
      <c r="O254" s="22">
        <v>5396</v>
      </c>
      <c r="P254" s="22">
        <v>5188</v>
      </c>
      <c r="Q254" s="22">
        <v>49207</v>
      </c>
      <c r="R254" s="22">
        <v>77165</v>
      </c>
    </row>
    <row r="255" spans="1:1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</row>
    <row r="256" spans="1:1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</row>
    <row r="257" spans="1:1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</row>
    <row r="258" spans="1:1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</row>
    <row r="259" spans="1:1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</row>
    <row r="260" spans="1:1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</row>
    <row r="261" spans="1:1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168914</v>
      </c>
      <c r="F261" s="22">
        <v>177275</v>
      </c>
      <c r="G261" s="22">
        <v>186050</v>
      </c>
      <c r="H261" s="22">
        <v>195259</v>
      </c>
      <c r="I261" s="22">
        <v>76944</v>
      </c>
      <c r="J261" s="22">
        <v>0</v>
      </c>
      <c r="K261" s="22">
        <v>804442</v>
      </c>
      <c r="L261" s="22">
        <v>37297</v>
      </c>
      <c r="M261" s="22">
        <v>28936</v>
      </c>
      <c r="N261" s="22">
        <v>20161</v>
      </c>
      <c r="O261" s="22">
        <v>10952</v>
      </c>
      <c r="P261" s="22">
        <v>1720</v>
      </c>
      <c r="Q261" s="22">
        <v>0</v>
      </c>
      <c r="R261" s="22">
        <v>99066</v>
      </c>
    </row>
    <row r="262" spans="1:1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</row>
    <row r="263" spans="1:1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</row>
    <row r="264" spans="1:1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</row>
    <row r="265" spans="1:1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</row>
    <row r="266" spans="1:1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</row>
    <row r="267" spans="1:1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</row>
    <row r="268" spans="1:1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</row>
    <row r="269" spans="1:1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</row>
    <row r="270" spans="1:1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</row>
    <row r="271" spans="1:1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</row>
    <row r="272" spans="1:1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</row>
    <row r="273" spans="1:1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</row>
    <row r="274" spans="1:1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</row>
    <row r="275" spans="1:1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</row>
    <row r="276" spans="1:1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</row>
    <row r="277" spans="1:1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</row>
    <row r="278" spans="1:1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</row>
    <row r="279" spans="1:1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</row>
    <row r="280" spans="1:1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</row>
    <row r="281" spans="1:1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</row>
    <row r="282" spans="1:1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</row>
    <row r="283" spans="1:1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</row>
    <row r="284" spans="1:1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</row>
    <row r="285" spans="1:1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</row>
    <row r="286" spans="1:1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</row>
    <row r="287" spans="1:1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</row>
    <row r="288" spans="1:1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</row>
    <row r="289" spans="1:1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</row>
    <row r="290" spans="1:1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</row>
    <row r="291" spans="1:1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</row>
    <row r="292" spans="1:1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</row>
    <row r="293" spans="1:1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</row>
    <row r="294" spans="1:1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</row>
    <row r="295" spans="1:1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</row>
    <row r="296" spans="1:1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</row>
    <row r="297" spans="1:1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</row>
    <row r="298" spans="1:1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</row>
    <row r="299" spans="1:1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</row>
    <row r="300" spans="1:1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</row>
    <row r="301" spans="1:1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</row>
    <row r="302" spans="1:1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3810</v>
      </c>
      <c r="F302" s="22">
        <v>3920</v>
      </c>
      <c r="G302" s="22">
        <v>4034</v>
      </c>
      <c r="H302" s="22">
        <v>4150</v>
      </c>
      <c r="I302" s="22">
        <v>4271</v>
      </c>
      <c r="J302" s="22">
        <v>77460</v>
      </c>
      <c r="K302" s="22">
        <v>97645</v>
      </c>
      <c r="L302" s="22">
        <v>2920</v>
      </c>
      <c r="M302" s="22">
        <v>2810</v>
      </c>
      <c r="N302" s="22">
        <v>2696</v>
      </c>
      <c r="O302" s="22">
        <v>2580</v>
      </c>
      <c r="P302" s="22">
        <v>2459</v>
      </c>
      <c r="Q302" s="22">
        <v>21523</v>
      </c>
      <c r="R302" s="22">
        <v>34988</v>
      </c>
    </row>
    <row r="303" spans="1:1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</row>
    <row r="304" spans="1:1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</row>
    <row r="305" spans="1:1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</row>
    <row r="306" spans="1:1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</row>
    <row r="307" spans="1:1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</row>
    <row r="308" spans="1:1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</row>
    <row r="309" spans="1:1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</row>
    <row r="310" spans="1:1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</row>
    <row r="311" spans="1:1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</row>
    <row r="312" spans="1:1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</row>
    <row r="313" spans="1:1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</row>
    <row r="314" spans="1:1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</row>
    <row r="315" spans="1:1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</row>
    <row r="316" spans="1:1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</row>
    <row r="317" spans="1:1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</row>
    <row r="318" spans="1:1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</row>
    <row r="319" spans="1:1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</row>
    <row r="320" spans="1:1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2531</v>
      </c>
      <c r="F320" s="22">
        <v>2610</v>
      </c>
      <c r="G320" s="22">
        <v>2691</v>
      </c>
      <c r="H320" s="22">
        <v>2774</v>
      </c>
      <c r="I320" s="22">
        <v>2860</v>
      </c>
      <c r="J320" s="22">
        <v>46803</v>
      </c>
      <c r="K320" s="22">
        <v>60269</v>
      </c>
      <c r="L320" s="22">
        <v>1875</v>
      </c>
      <c r="M320" s="22">
        <v>1796</v>
      </c>
      <c r="N320" s="22">
        <v>1715</v>
      </c>
      <c r="O320" s="22">
        <v>1632</v>
      </c>
      <c r="P320" s="22">
        <v>1546</v>
      </c>
      <c r="Q320" s="22">
        <v>11647</v>
      </c>
      <c r="R320" s="22">
        <v>20211</v>
      </c>
    </row>
    <row r="321" spans="1:1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</row>
    <row r="322" spans="1:1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</row>
    <row r="323" spans="1:1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</row>
    <row r="324" spans="1:1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</row>
    <row r="325" spans="1:1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</row>
    <row r="326" spans="1:1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</row>
    <row r="327" spans="1:1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</row>
    <row r="328" spans="1:1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</row>
    <row r="329" spans="1:1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</row>
    <row r="330" spans="1:1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CE6F1-A2EB-4F09-B40B-8728979CD851}">
  <dimension ref="A1:R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8" width="15.7109375" customWidth="1"/>
  </cols>
  <sheetData>
    <row r="1" spans="1:18" ht="24" customHeight="1" x14ac:dyDescent="0.3">
      <c r="A1" s="4" t="str">
        <f>HYPERLINK("#'Index'!A1", "&lt;&lt; Index")</f>
        <v>&lt;&lt; Index</v>
      </c>
      <c r="B1" s="20" t="s">
        <v>1192</v>
      </c>
      <c r="D1" s="20" t="s">
        <v>1216</v>
      </c>
    </row>
    <row r="2" spans="1:1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1194</v>
      </c>
      <c r="F2" s="21" t="s">
        <v>1195</v>
      </c>
      <c r="G2" s="21" t="s">
        <v>1196</v>
      </c>
      <c r="H2" s="21" t="s">
        <v>1197</v>
      </c>
      <c r="I2" s="21" t="s">
        <v>1198</v>
      </c>
      <c r="J2" s="21" t="s">
        <v>1199</v>
      </c>
      <c r="K2" s="21" t="s">
        <v>1200</v>
      </c>
      <c r="L2" s="21" t="s">
        <v>1194</v>
      </c>
      <c r="M2" s="21" t="s">
        <v>1195</v>
      </c>
      <c r="N2" s="21" t="s">
        <v>1196</v>
      </c>
      <c r="O2" s="21" t="s">
        <v>1197</v>
      </c>
      <c r="P2" s="21" t="s">
        <v>1198</v>
      </c>
      <c r="Q2" s="21" t="s">
        <v>1199</v>
      </c>
      <c r="R2" s="21" t="s">
        <v>1201</v>
      </c>
    </row>
    <row r="3" spans="1:18" x14ac:dyDescent="0.25">
      <c r="A3" s="21"/>
      <c r="B3" s="21"/>
      <c r="C3" s="21"/>
      <c r="D3" s="21" t="s">
        <v>81</v>
      </c>
      <c r="E3" s="21" t="s">
        <v>1202</v>
      </c>
      <c r="F3" s="21" t="s">
        <v>1203</v>
      </c>
      <c r="G3" s="21" t="s">
        <v>1204</v>
      </c>
      <c r="H3" s="21" t="s">
        <v>1205</v>
      </c>
      <c r="I3" s="21" t="s">
        <v>1206</v>
      </c>
      <c r="J3" s="21" t="s">
        <v>1207</v>
      </c>
      <c r="K3" s="21" t="s">
        <v>1208</v>
      </c>
      <c r="L3" s="21" t="s">
        <v>1209</v>
      </c>
      <c r="M3" s="21" t="s">
        <v>1210</v>
      </c>
      <c r="N3" s="21" t="s">
        <v>1211</v>
      </c>
      <c r="O3" s="21" t="s">
        <v>1212</v>
      </c>
      <c r="P3" s="21" t="s">
        <v>1213</v>
      </c>
      <c r="Q3" s="21" t="s">
        <v>1214</v>
      </c>
      <c r="R3" s="21" t="s">
        <v>1215</v>
      </c>
    </row>
    <row r="4" spans="1:1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6881914</v>
      </c>
      <c r="F4" s="22">
        <v>6586847</v>
      </c>
      <c r="G4" s="22">
        <v>6608956</v>
      </c>
      <c r="H4" s="22">
        <v>5684860</v>
      </c>
      <c r="I4" s="22">
        <v>5642029</v>
      </c>
      <c r="J4" s="22">
        <v>42090091</v>
      </c>
      <c r="K4" s="22">
        <v>73494697</v>
      </c>
      <c r="L4" s="22">
        <v>2220338</v>
      </c>
      <c r="M4" s="22">
        <v>2001169</v>
      </c>
      <c r="N4" s="22">
        <v>1791063</v>
      </c>
      <c r="O4" s="22">
        <v>1590195</v>
      </c>
      <c r="P4" s="22">
        <v>1423225</v>
      </c>
      <c r="Q4" s="22">
        <v>7728472</v>
      </c>
      <c r="R4" s="22">
        <v>16754462</v>
      </c>
    </row>
    <row r="5" spans="1:1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2317052</v>
      </c>
      <c r="F5" s="22">
        <v>2299274</v>
      </c>
      <c r="G5" s="22">
        <v>2372629</v>
      </c>
      <c r="H5" s="22">
        <v>2448498</v>
      </c>
      <c r="I5" s="22">
        <v>2526972</v>
      </c>
      <c r="J5" s="22">
        <v>28868650</v>
      </c>
      <c r="K5" s="22">
        <v>40833075</v>
      </c>
      <c r="L5" s="22">
        <v>1179912</v>
      </c>
      <c r="M5" s="22">
        <v>1103900</v>
      </c>
      <c r="N5" s="22">
        <v>1030544</v>
      </c>
      <c r="O5" s="22">
        <v>954676</v>
      </c>
      <c r="P5" s="22">
        <v>876202</v>
      </c>
      <c r="Q5" s="22">
        <v>5445730</v>
      </c>
      <c r="R5" s="22">
        <v>10590964</v>
      </c>
    </row>
    <row r="6" spans="1:1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571199</v>
      </c>
      <c r="F6" s="22">
        <v>431442</v>
      </c>
      <c r="G6" s="22">
        <v>278727</v>
      </c>
      <c r="H6" s="22">
        <v>252414</v>
      </c>
      <c r="I6" s="22">
        <v>262726</v>
      </c>
      <c r="J6" s="22">
        <v>1392418</v>
      </c>
      <c r="K6" s="22">
        <v>3188926</v>
      </c>
      <c r="L6" s="22">
        <v>134515</v>
      </c>
      <c r="M6" s="22">
        <v>105918</v>
      </c>
      <c r="N6" s="22">
        <v>90281</v>
      </c>
      <c r="O6" s="22">
        <v>79218</v>
      </c>
      <c r="P6" s="22">
        <v>68906</v>
      </c>
      <c r="Q6" s="22">
        <v>240275</v>
      </c>
      <c r="R6" s="22">
        <v>719113</v>
      </c>
    </row>
    <row r="7" spans="1:1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226066000</v>
      </c>
      <c r="F7" s="22">
        <v>216437000</v>
      </c>
      <c r="G7" s="22">
        <v>207418000</v>
      </c>
      <c r="H7" s="22">
        <v>205047000</v>
      </c>
      <c r="I7" s="22">
        <v>201390000</v>
      </c>
      <c r="J7" s="22">
        <v>1638735000</v>
      </c>
      <c r="K7" s="22">
        <v>2695093000</v>
      </c>
      <c r="L7" s="22">
        <v>88510000</v>
      </c>
      <c r="M7" s="22">
        <v>81051000</v>
      </c>
      <c r="N7" s="22">
        <v>74195000</v>
      </c>
      <c r="O7" s="22">
        <v>67435000</v>
      </c>
      <c r="P7" s="22">
        <v>60685000</v>
      </c>
      <c r="Q7" s="22">
        <v>345703000</v>
      </c>
      <c r="R7" s="22">
        <v>717579000</v>
      </c>
    </row>
    <row r="8" spans="1:1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1638504</v>
      </c>
      <c r="F8" s="22">
        <v>1597854</v>
      </c>
      <c r="G8" s="22">
        <v>1666011</v>
      </c>
      <c r="H8" s="22">
        <v>1737130</v>
      </c>
      <c r="I8" s="22">
        <v>1127815</v>
      </c>
      <c r="J8" s="22">
        <v>17413212</v>
      </c>
      <c r="K8" s="22">
        <v>25180526</v>
      </c>
      <c r="L8" s="22">
        <v>966871</v>
      </c>
      <c r="M8" s="22">
        <v>895114</v>
      </c>
      <c r="N8" s="22">
        <v>826745</v>
      </c>
      <c r="O8" s="22">
        <v>755415</v>
      </c>
      <c r="P8" s="22">
        <v>688370</v>
      </c>
      <c r="Q8" s="22">
        <v>7275821</v>
      </c>
      <c r="R8" s="22">
        <v>11408336</v>
      </c>
    </row>
    <row r="9" spans="1:1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1104658</v>
      </c>
      <c r="F9" s="22">
        <v>410529</v>
      </c>
      <c r="G9" s="22">
        <v>66366</v>
      </c>
      <c r="H9" s="22">
        <v>48850</v>
      </c>
      <c r="I9" s="22">
        <v>51719</v>
      </c>
      <c r="J9" s="22">
        <v>54757</v>
      </c>
      <c r="K9" s="22">
        <v>1736879</v>
      </c>
      <c r="L9" s="22">
        <v>67550</v>
      </c>
      <c r="M9" s="22">
        <v>30297</v>
      </c>
      <c r="N9" s="22">
        <v>13117</v>
      </c>
      <c r="O9" s="22">
        <v>9125</v>
      </c>
      <c r="P9" s="22">
        <v>6256</v>
      </c>
      <c r="Q9" s="22">
        <v>3217</v>
      </c>
      <c r="R9" s="22">
        <v>129562</v>
      </c>
    </row>
    <row r="10" spans="1:1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2863890</v>
      </c>
      <c r="F10" s="22">
        <v>2977053</v>
      </c>
      <c r="G10" s="22">
        <v>3094864</v>
      </c>
      <c r="H10" s="22">
        <v>2831041</v>
      </c>
      <c r="I10" s="22">
        <v>2449667</v>
      </c>
      <c r="J10" s="22">
        <v>28681204</v>
      </c>
      <c r="K10" s="22">
        <v>42897719</v>
      </c>
      <c r="L10" s="22">
        <v>1461806</v>
      </c>
      <c r="M10" s="22">
        <v>1348643</v>
      </c>
      <c r="N10" s="22">
        <v>1230832</v>
      </c>
      <c r="O10" s="22">
        <v>1112241</v>
      </c>
      <c r="P10" s="22">
        <v>1006617</v>
      </c>
      <c r="Q10" s="22">
        <v>6983201</v>
      </c>
      <c r="R10" s="22">
        <v>13143340</v>
      </c>
    </row>
    <row r="11" spans="1:1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284616000</v>
      </c>
      <c r="F11" s="22">
        <v>218290000</v>
      </c>
      <c r="G11" s="22">
        <v>220868000</v>
      </c>
      <c r="H11" s="22">
        <v>224680000</v>
      </c>
      <c r="I11" s="22">
        <v>217596000</v>
      </c>
      <c r="J11" s="22">
        <v>2774279000</v>
      </c>
      <c r="K11" s="22">
        <v>3940329000</v>
      </c>
      <c r="L11" s="22">
        <v>129933000</v>
      </c>
      <c r="M11" s="22">
        <v>132184000</v>
      </c>
      <c r="N11" s="22">
        <v>123945000</v>
      </c>
      <c r="O11" s="22">
        <v>115613000</v>
      </c>
      <c r="P11" s="22">
        <v>107280000</v>
      </c>
      <c r="Q11" s="22">
        <v>948671000</v>
      </c>
      <c r="R11" s="22">
        <v>1557626000</v>
      </c>
    </row>
    <row r="12" spans="1:1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3392000</v>
      </c>
      <c r="F12" s="22">
        <v>2133000</v>
      </c>
      <c r="G12" s="22">
        <v>2180000</v>
      </c>
      <c r="H12" s="22">
        <v>2250000</v>
      </c>
      <c r="I12" s="22">
        <v>2049000</v>
      </c>
      <c r="J12" s="22">
        <v>12968000</v>
      </c>
      <c r="K12" s="22">
        <v>24972000</v>
      </c>
      <c r="L12" s="22">
        <v>821000</v>
      </c>
      <c r="M12" s="22">
        <v>688000</v>
      </c>
      <c r="N12" s="22">
        <v>621000</v>
      </c>
      <c r="O12" s="22">
        <v>552000</v>
      </c>
      <c r="P12" s="22">
        <v>482000</v>
      </c>
      <c r="Q12" s="22">
        <v>1514000</v>
      </c>
      <c r="R12" s="22">
        <v>4678000</v>
      </c>
    </row>
    <row r="13" spans="1:1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7375094</v>
      </c>
      <c r="F13" s="22">
        <v>7199009</v>
      </c>
      <c r="G13" s="22">
        <v>6976810</v>
      </c>
      <c r="H13" s="22">
        <v>6653413</v>
      </c>
      <c r="I13" s="22">
        <v>6548713</v>
      </c>
      <c r="J13" s="22">
        <v>103812223</v>
      </c>
      <c r="K13" s="22">
        <v>138565262</v>
      </c>
      <c r="L13" s="22">
        <v>4682800</v>
      </c>
      <c r="M13" s="22">
        <v>4401714</v>
      </c>
      <c r="N13" s="22">
        <v>4140240</v>
      </c>
      <c r="O13" s="22">
        <v>3891221</v>
      </c>
      <c r="P13" s="22">
        <v>3658208</v>
      </c>
      <c r="Q13" s="22">
        <v>42513173</v>
      </c>
      <c r="R13" s="22">
        <v>63287356</v>
      </c>
    </row>
    <row r="14" spans="1:1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1125192</v>
      </c>
      <c r="F14" s="22">
        <v>1099488</v>
      </c>
      <c r="G14" s="22">
        <v>1135249</v>
      </c>
      <c r="H14" s="22">
        <v>1118328</v>
      </c>
      <c r="I14" s="22">
        <v>1154420</v>
      </c>
      <c r="J14" s="22">
        <v>14662608</v>
      </c>
      <c r="K14" s="22">
        <v>20295285</v>
      </c>
      <c r="L14" s="22">
        <v>578751</v>
      </c>
      <c r="M14" s="22">
        <v>601397</v>
      </c>
      <c r="N14" s="22">
        <v>562376</v>
      </c>
      <c r="O14" s="22">
        <v>522677</v>
      </c>
      <c r="P14" s="22">
        <v>489527</v>
      </c>
      <c r="Q14" s="22">
        <v>3959944</v>
      </c>
      <c r="R14" s="22">
        <v>6714672</v>
      </c>
    </row>
    <row r="15" spans="1:1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3761078</v>
      </c>
      <c r="F15" s="22">
        <v>3904623</v>
      </c>
      <c r="G15" s="22">
        <v>4045545</v>
      </c>
      <c r="H15" s="22">
        <v>4015882</v>
      </c>
      <c r="I15" s="22">
        <v>4184359</v>
      </c>
      <c r="J15" s="22">
        <v>46530425</v>
      </c>
      <c r="K15" s="22">
        <v>66441912</v>
      </c>
      <c r="L15" s="22">
        <v>2426160</v>
      </c>
      <c r="M15" s="22">
        <v>2282393</v>
      </c>
      <c r="N15" s="22">
        <v>2132740</v>
      </c>
      <c r="O15" s="22">
        <v>1978358</v>
      </c>
      <c r="P15" s="22">
        <v>1821084</v>
      </c>
      <c r="Q15" s="22">
        <v>12372958</v>
      </c>
      <c r="R15" s="22">
        <v>23013693</v>
      </c>
    </row>
    <row r="16" spans="1:1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19987800</v>
      </c>
      <c r="F16" s="22">
        <v>19317800</v>
      </c>
      <c r="G16" s="22">
        <v>19699800</v>
      </c>
      <c r="H16" s="22">
        <v>19818800</v>
      </c>
      <c r="I16" s="22">
        <v>19558800</v>
      </c>
      <c r="J16" s="22">
        <v>115301000</v>
      </c>
      <c r="K16" s="22">
        <v>213684000</v>
      </c>
      <c r="L16" s="22">
        <v>6220200</v>
      </c>
      <c r="M16" s="22">
        <v>5635200</v>
      </c>
      <c r="N16" s="22">
        <v>5093200</v>
      </c>
      <c r="O16" s="22">
        <v>4543200</v>
      </c>
      <c r="P16" s="22">
        <v>3993200</v>
      </c>
      <c r="Q16" s="22">
        <v>21180000</v>
      </c>
      <c r="R16" s="22">
        <v>46665000</v>
      </c>
    </row>
    <row r="17" spans="1:1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2857020</v>
      </c>
      <c r="F17" s="22">
        <v>3408613</v>
      </c>
      <c r="G17" s="22">
        <v>3505194</v>
      </c>
      <c r="H17" s="22">
        <v>3352492</v>
      </c>
      <c r="I17" s="22">
        <v>3025130</v>
      </c>
      <c r="J17" s="22">
        <v>38601614</v>
      </c>
      <c r="K17" s="22">
        <v>54750063</v>
      </c>
      <c r="L17" s="22">
        <v>1703173</v>
      </c>
      <c r="M17" s="22">
        <v>1689811</v>
      </c>
      <c r="N17" s="22">
        <v>1593230</v>
      </c>
      <c r="O17" s="22">
        <v>1493948</v>
      </c>
      <c r="P17" s="22">
        <v>1399660</v>
      </c>
      <c r="Q17" s="22">
        <v>14074784</v>
      </c>
      <c r="R17" s="22">
        <v>21954606</v>
      </c>
    </row>
    <row r="18" spans="1:1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28928000</v>
      </c>
      <c r="F18" s="22">
        <v>26536000</v>
      </c>
      <c r="G18" s="22">
        <v>24150000</v>
      </c>
      <c r="H18" s="22">
        <v>24104000</v>
      </c>
      <c r="I18" s="22">
        <v>26827000</v>
      </c>
      <c r="J18" s="22">
        <v>268036000</v>
      </c>
      <c r="K18" s="22">
        <v>398581000</v>
      </c>
      <c r="L18" s="22">
        <v>12933000</v>
      </c>
      <c r="M18" s="22">
        <v>11932000</v>
      </c>
      <c r="N18" s="22">
        <v>11055000</v>
      </c>
      <c r="O18" s="22">
        <v>10232000</v>
      </c>
      <c r="P18" s="22">
        <v>9381000</v>
      </c>
      <c r="Q18" s="22">
        <v>65327000</v>
      </c>
      <c r="R18" s="22">
        <v>120860000</v>
      </c>
    </row>
    <row r="19" spans="1:1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20194853</v>
      </c>
      <c r="F19" s="22">
        <v>18207343</v>
      </c>
      <c r="G19" s="22">
        <v>15479634</v>
      </c>
      <c r="H19" s="22">
        <v>14952874</v>
      </c>
      <c r="I19" s="22">
        <v>14831350</v>
      </c>
      <c r="J19" s="22">
        <v>182410490</v>
      </c>
      <c r="K19" s="22">
        <v>266076544</v>
      </c>
      <c r="L19" s="22">
        <v>9364912</v>
      </c>
      <c r="M19" s="22">
        <v>8644892</v>
      </c>
      <c r="N19" s="22">
        <v>8013714</v>
      </c>
      <c r="O19" s="22">
        <v>7441109</v>
      </c>
      <c r="P19" s="22">
        <v>6873687</v>
      </c>
      <c r="Q19" s="22">
        <v>53537148</v>
      </c>
      <c r="R19" s="22">
        <v>93875462</v>
      </c>
    </row>
    <row r="20" spans="1:1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2970715</v>
      </c>
      <c r="F20" s="22">
        <v>2824856</v>
      </c>
      <c r="G20" s="22">
        <v>3035112</v>
      </c>
      <c r="H20" s="22">
        <v>2167359</v>
      </c>
      <c r="I20" s="22">
        <v>2545331</v>
      </c>
      <c r="J20" s="22">
        <v>24115544</v>
      </c>
      <c r="K20" s="22">
        <v>37658917</v>
      </c>
      <c r="L20" s="22">
        <v>907456</v>
      </c>
      <c r="M20" s="22">
        <v>828792</v>
      </c>
      <c r="N20" s="22">
        <v>752570</v>
      </c>
      <c r="O20" s="22">
        <v>686232</v>
      </c>
      <c r="P20" s="22">
        <v>619057</v>
      </c>
      <c r="Q20" s="22">
        <v>2797097</v>
      </c>
      <c r="R20" s="22">
        <v>6591204</v>
      </c>
    </row>
    <row r="21" spans="1:1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9757622</v>
      </c>
      <c r="F21" s="22">
        <v>8904133</v>
      </c>
      <c r="G21" s="22">
        <v>6690058</v>
      </c>
      <c r="H21" s="22">
        <v>5117904</v>
      </c>
      <c r="I21" s="22">
        <v>4556747</v>
      </c>
      <c r="J21" s="22">
        <v>56227935</v>
      </c>
      <c r="K21" s="22">
        <v>91254399</v>
      </c>
      <c r="L21" s="22">
        <v>3338280</v>
      </c>
      <c r="M21" s="22">
        <v>2928642</v>
      </c>
      <c r="N21" s="22">
        <v>2601000</v>
      </c>
      <c r="O21" s="22">
        <v>2349010</v>
      </c>
      <c r="P21" s="22">
        <v>2155451</v>
      </c>
      <c r="Q21" s="22">
        <v>15785731</v>
      </c>
      <c r="R21" s="22">
        <v>29158114</v>
      </c>
    </row>
    <row r="22" spans="1:1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550113</v>
      </c>
      <c r="F22" s="22">
        <v>566614</v>
      </c>
      <c r="G22" s="22">
        <v>583643</v>
      </c>
      <c r="H22" s="22">
        <v>534449</v>
      </c>
      <c r="I22" s="22">
        <v>483730</v>
      </c>
      <c r="J22" s="22">
        <v>7213207</v>
      </c>
      <c r="K22" s="22">
        <v>9931756</v>
      </c>
      <c r="L22" s="22">
        <v>338674</v>
      </c>
      <c r="M22" s="22">
        <v>322173</v>
      </c>
      <c r="N22" s="22">
        <v>305144</v>
      </c>
      <c r="O22" s="22">
        <v>287568</v>
      </c>
      <c r="P22" s="22">
        <v>271517</v>
      </c>
      <c r="Q22" s="22">
        <v>3253380</v>
      </c>
      <c r="R22" s="22">
        <v>4778456</v>
      </c>
    </row>
    <row r="23" spans="1:1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706848</v>
      </c>
      <c r="F23" s="22">
        <v>575233</v>
      </c>
      <c r="G23" s="22">
        <v>486092</v>
      </c>
      <c r="H23" s="22">
        <v>499805</v>
      </c>
      <c r="I23" s="22">
        <v>513913</v>
      </c>
      <c r="J23" s="22">
        <v>8290936</v>
      </c>
      <c r="K23" s="22">
        <v>11072827</v>
      </c>
      <c r="L23" s="22">
        <v>337720</v>
      </c>
      <c r="M23" s="22">
        <v>315165</v>
      </c>
      <c r="N23" s="22">
        <v>299379</v>
      </c>
      <c r="O23" s="22">
        <v>285667</v>
      </c>
      <c r="P23" s="22">
        <v>271559</v>
      </c>
      <c r="Q23" s="22">
        <v>2881795</v>
      </c>
      <c r="R23" s="22">
        <v>4391285</v>
      </c>
    </row>
    <row r="24" spans="1:1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204595</v>
      </c>
      <c r="F24" s="22">
        <v>5630195</v>
      </c>
      <c r="G24" s="22">
        <v>5883236</v>
      </c>
      <c r="H24" s="22">
        <v>6147658</v>
      </c>
      <c r="I24" s="22">
        <v>3861966</v>
      </c>
      <c r="J24" s="22">
        <v>6937810</v>
      </c>
      <c r="K24" s="22">
        <v>28665460</v>
      </c>
      <c r="L24" s="22">
        <v>191931</v>
      </c>
      <c r="M24" s="22">
        <v>1221910</v>
      </c>
      <c r="N24" s="22">
        <v>968869</v>
      </c>
      <c r="O24" s="22">
        <v>704447</v>
      </c>
      <c r="P24" s="22">
        <v>428130</v>
      </c>
      <c r="Q24" s="22">
        <v>838580</v>
      </c>
      <c r="R24" s="22">
        <v>4353867</v>
      </c>
    </row>
    <row r="25" spans="1:1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1183120</v>
      </c>
      <c r="F25" s="22">
        <v>1214705</v>
      </c>
      <c r="G25" s="22">
        <v>1247257</v>
      </c>
      <c r="H25" s="22">
        <v>1280806</v>
      </c>
      <c r="I25" s="22">
        <v>1080849</v>
      </c>
      <c r="J25" s="22">
        <v>5356934</v>
      </c>
      <c r="K25" s="22">
        <v>11363671</v>
      </c>
      <c r="L25" s="22">
        <v>333736</v>
      </c>
      <c r="M25" s="22">
        <v>302151</v>
      </c>
      <c r="N25" s="22">
        <v>269599</v>
      </c>
      <c r="O25" s="22">
        <v>236049</v>
      </c>
      <c r="P25" s="22">
        <v>202102</v>
      </c>
      <c r="Q25" s="22">
        <v>551748</v>
      </c>
      <c r="R25" s="22">
        <v>1895385</v>
      </c>
    </row>
    <row r="26" spans="1:1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11054069</v>
      </c>
      <c r="F26" s="22">
        <v>10057663</v>
      </c>
      <c r="G26" s="22">
        <v>9763398</v>
      </c>
      <c r="H26" s="22">
        <v>9757884</v>
      </c>
      <c r="I26" s="22">
        <v>9717520</v>
      </c>
      <c r="J26" s="22">
        <v>82160722</v>
      </c>
      <c r="K26" s="22">
        <v>132511256</v>
      </c>
      <c r="L26" s="22">
        <v>4954390</v>
      </c>
      <c r="M26" s="22">
        <v>4532360</v>
      </c>
      <c r="N26" s="22">
        <v>4149701</v>
      </c>
      <c r="O26" s="22">
        <v>3777565</v>
      </c>
      <c r="P26" s="22">
        <v>3414243</v>
      </c>
      <c r="Q26" s="22">
        <v>15434530</v>
      </c>
      <c r="R26" s="22">
        <v>36262789</v>
      </c>
    </row>
    <row r="27" spans="1:1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14940261</v>
      </c>
      <c r="F27" s="22">
        <v>2060857</v>
      </c>
      <c r="G27" s="22">
        <v>2116528</v>
      </c>
      <c r="H27" s="22">
        <v>21042660</v>
      </c>
      <c r="I27" s="22">
        <v>933923</v>
      </c>
      <c r="J27" s="22">
        <v>4582692</v>
      </c>
      <c r="K27" s="22">
        <v>45676921</v>
      </c>
      <c r="L27" s="22">
        <v>993377</v>
      </c>
      <c r="M27" s="22">
        <v>772362</v>
      </c>
      <c r="N27" s="22">
        <v>718056</v>
      </c>
      <c r="O27" s="22">
        <v>416987</v>
      </c>
      <c r="P27" s="22">
        <v>131291</v>
      </c>
      <c r="Q27" s="22">
        <v>59575</v>
      </c>
      <c r="R27" s="22">
        <v>3091648</v>
      </c>
    </row>
    <row r="28" spans="1:1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</row>
    <row r="29" spans="1:1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</row>
    <row r="30" spans="1:1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</row>
    <row r="31" spans="1:1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</row>
    <row r="32" spans="1:1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559041</v>
      </c>
      <c r="F32" s="22">
        <v>547320</v>
      </c>
      <c r="G32" s="22">
        <v>59108</v>
      </c>
      <c r="H32" s="22">
        <v>61011</v>
      </c>
      <c r="I32" s="22">
        <v>62980</v>
      </c>
      <c r="J32" s="22">
        <v>238824</v>
      </c>
      <c r="K32" s="22">
        <v>1528284</v>
      </c>
      <c r="L32" s="22">
        <v>51262</v>
      </c>
      <c r="M32" s="22">
        <v>28800</v>
      </c>
      <c r="N32" s="22">
        <v>12312</v>
      </c>
      <c r="O32" s="22">
        <v>10410</v>
      </c>
      <c r="P32" s="22">
        <v>8440</v>
      </c>
      <c r="Q32" s="22">
        <v>15567</v>
      </c>
      <c r="R32" s="22">
        <v>126791</v>
      </c>
    </row>
    <row r="33" spans="1:1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89126</v>
      </c>
      <c r="F33" s="22">
        <v>92586</v>
      </c>
      <c r="G33" s="22">
        <v>96180</v>
      </c>
      <c r="H33" s="22">
        <v>99914</v>
      </c>
      <c r="I33" s="22">
        <v>103792</v>
      </c>
      <c r="J33" s="22">
        <v>336178</v>
      </c>
      <c r="K33" s="22">
        <v>817776</v>
      </c>
      <c r="L33" s="22">
        <v>30593</v>
      </c>
      <c r="M33" s="22">
        <v>27134</v>
      </c>
      <c r="N33" s="22">
        <v>23540</v>
      </c>
      <c r="O33" s="22">
        <v>19806</v>
      </c>
      <c r="P33" s="22">
        <v>15928</v>
      </c>
      <c r="Q33" s="22">
        <v>38905</v>
      </c>
      <c r="R33" s="22">
        <v>155906</v>
      </c>
    </row>
    <row r="34" spans="1:1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</row>
    <row r="35" spans="1:1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852201</v>
      </c>
      <c r="F35" s="22">
        <v>880629</v>
      </c>
      <c r="G35" s="22">
        <v>910073</v>
      </c>
      <c r="H35" s="22">
        <v>940573</v>
      </c>
      <c r="I35" s="22">
        <v>885712</v>
      </c>
      <c r="J35" s="22">
        <v>5916299</v>
      </c>
      <c r="K35" s="22">
        <v>10385487</v>
      </c>
      <c r="L35" s="22">
        <v>320795</v>
      </c>
      <c r="M35" s="22">
        <v>292367</v>
      </c>
      <c r="N35" s="22">
        <v>262923</v>
      </c>
      <c r="O35" s="22">
        <v>232423</v>
      </c>
      <c r="P35" s="22">
        <v>200825</v>
      </c>
      <c r="Q35" s="22">
        <v>602919</v>
      </c>
      <c r="R35" s="22">
        <v>1912252</v>
      </c>
    </row>
    <row r="36" spans="1:1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1139910</v>
      </c>
      <c r="F36" s="22">
        <v>950564</v>
      </c>
      <c r="G36" s="22">
        <v>975864</v>
      </c>
      <c r="H36" s="22">
        <v>1001850</v>
      </c>
      <c r="I36" s="22">
        <v>1028542</v>
      </c>
      <c r="J36" s="22">
        <v>2784714</v>
      </c>
      <c r="K36" s="22">
        <v>7881444</v>
      </c>
      <c r="L36" s="22">
        <v>199424</v>
      </c>
      <c r="M36" s="22">
        <v>171753</v>
      </c>
      <c r="N36" s="22">
        <v>146319</v>
      </c>
      <c r="O36" s="22">
        <v>120199</v>
      </c>
      <c r="P36" s="22">
        <v>93375</v>
      </c>
      <c r="Q36" s="22">
        <v>248762</v>
      </c>
      <c r="R36" s="22">
        <v>979832</v>
      </c>
    </row>
    <row r="37" spans="1:1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1456903</v>
      </c>
      <c r="F37" s="22">
        <v>1471370</v>
      </c>
      <c r="G37" s="22">
        <v>1248513</v>
      </c>
      <c r="H37" s="22">
        <v>520848</v>
      </c>
      <c r="I37" s="22">
        <v>524418</v>
      </c>
      <c r="J37" s="22">
        <v>3105433</v>
      </c>
      <c r="K37" s="22">
        <v>8327485</v>
      </c>
      <c r="L37" s="22">
        <v>254476</v>
      </c>
      <c r="M37" s="22">
        <v>220033</v>
      </c>
      <c r="N37" s="22">
        <v>186620</v>
      </c>
      <c r="O37" s="22">
        <v>158428</v>
      </c>
      <c r="P37" s="22">
        <v>134882</v>
      </c>
      <c r="Q37" s="22">
        <v>608934</v>
      </c>
      <c r="R37" s="22">
        <v>1563373</v>
      </c>
    </row>
    <row r="38" spans="1:1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171420</v>
      </c>
      <c r="F38" s="22">
        <v>176426</v>
      </c>
      <c r="G38" s="22">
        <v>181578</v>
      </c>
      <c r="H38" s="22">
        <v>186880</v>
      </c>
      <c r="I38" s="22">
        <v>192337</v>
      </c>
      <c r="J38" s="22">
        <v>197952</v>
      </c>
      <c r="K38" s="22">
        <v>1106593</v>
      </c>
      <c r="L38" s="22">
        <v>30847</v>
      </c>
      <c r="M38" s="22">
        <v>25841</v>
      </c>
      <c r="N38" s="22">
        <v>20689</v>
      </c>
      <c r="O38" s="22">
        <v>15387</v>
      </c>
      <c r="P38" s="22">
        <v>9931</v>
      </c>
      <c r="Q38" s="22">
        <v>4314</v>
      </c>
      <c r="R38" s="22">
        <v>107009</v>
      </c>
    </row>
    <row r="39" spans="1:1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</row>
    <row r="40" spans="1:1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</row>
    <row r="41" spans="1:1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816705</v>
      </c>
      <c r="F41" s="22">
        <v>839849</v>
      </c>
      <c r="G41" s="22">
        <v>863649</v>
      </c>
      <c r="H41" s="22">
        <v>888123</v>
      </c>
      <c r="I41" s="22">
        <v>913290</v>
      </c>
      <c r="J41" s="22">
        <v>1904956</v>
      </c>
      <c r="K41" s="22">
        <v>6226572</v>
      </c>
      <c r="L41" s="22">
        <v>169511</v>
      </c>
      <c r="M41" s="22">
        <v>146367</v>
      </c>
      <c r="N41" s="22">
        <v>122567</v>
      </c>
      <c r="O41" s="22">
        <v>98093</v>
      </c>
      <c r="P41" s="22">
        <v>72925</v>
      </c>
      <c r="Q41" s="22">
        <v>67475</v>
      </c>
      <c r="R41" s="22">
        <v>676938</v>
      </c>
    </row>
    <row r="42" spans="1:1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</row>
    <row r="43" spans="1:1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51921</v>
      </c>
      <c r="F43" s="22">
        <v>51921</v>
      </c>
      <c r="G43" s="22">
        <v>43269</v>
      </c>
      <c r="H43" s="22">
        <v>0</v>
      </c>
      <c r="I43" s="22">
        <v>0</v>
      </c>
      <c r="J43" s="22">
        <v>0</v>
      </c>
      <c r="K43" s="22">
        <v>147111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</row>
    <row r="44" spans="1:1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1720390</v>
      </c>
      <c r="F44" s="22">
        <v>1500613</v>
      </c>
      <c r="G44" s="22">
        <v>1537273</v>
      </c>
      <c r="H44" s="22">
        <v>1277790</v>
      </c>
      <c r="I44" s="22">
        <v>839387</v>
      </c>
      <c r="J44" s="22">
        <v>6219775</v>
      </c>
      <c r="K44" s="22">
        <v>13095228</v>
      </c>
      <c r="L44" s="22">
        <v>334685</v>
      </c>
      <c r="M44" s="22">
        <v>294002</v>
      </c>
      <c r="N44" s="22">
        <v>257341</v>
      </c>
      <c r="O44" s="22">
        <v>220180</v>
      </c>
      <c r="P44" s="22">
        <v>188062</v>
      </c>
      <c r="Q44" s="22">
        <v>812132</v>
      </c>
      <c r="R44" s="22">
        <v>2106402</v>
      </c>
    </row>
    <row r="45" spans="1:1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256138</v>
      </c>
      <c r="F45" s="22">
        <v>262525</v>
      </c>
      <c r="G45" s="22">
        <v>256383</v>
      </c>
      <c r="H45" s="22">
        <v>262306</v>
      </c>
      <c r="I45" s="22">
        <v>268368</v>
      </c>
      <c r="J45" s="22">
        <v>4478010</v>
      </c>
      <c r="K45" s="22">
        <v>5783730</v>
      </c>
      <c r="L45" s="22">
        <v>132426</v>
      </c>
      <c r="M45" s="22">
        <v>126039</v>
      </c>
      <c r="N45" s="22">
        <v>119475</v>
      </c>
      <c r="O45" s="22">
        <v>113552</v>
      </c>
      <c r="P45" s="22">
        <v>107492</v>
      </c>
      <c r="Q45" s="22">
        <v>783991</v>
      </c>
      <c r="R45" s="22">
        <v>1382975</v>
      </c>
    </row>
    <row r="46" spans="1:1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5703387</v>
      </c>
      <c r="F46" s="22">
        <v>5523614</v>
      </c>
      <c r="G46" s="22">
        <v>5532659</v>
      </c>
      <c r="H46" s="22">
        <v>5706051</v>
      </c>
      <c r="I46" s="22">
        <v>4764207</v>
      </c>
      <c r="J46" s="22">
        <v>8708655</v>
      </c>
      <c r="K46" s="22">
        <v>35938573</v>
      </c>
      <c r="L46" s="22">
        <v>1074532</v>
      </c>
      <c r="M46" s="22">
        <v>891342</v>
      </c>
      <c r="N46" s="22">
        <v>716156</v>
      </c>
      <c r="O46" s="22">
        <v>540176</v>
      </c>
      <c r="P46" s="22">
        <v>367996</v>
      </c>
      <c r="Q46" s="22">
        <v>769316</v>
      </c>
      <c r="R46" s="22">
        <v>4359518</v>
      </c>
    </row>
    <row r="47" spans="1:1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420016</v>
      </c>
      <c r="F47" s="22">
        <v>437518</v>
      </c>
      <c r="G47" s="22">
        <v>249989</v>
      </c>
      <c r="H47" s="22">
        <v>50712</v>
      </c>
      <c r="I47" s="22">
        <v>53260</v>
      </c>
      <c r="J47" s="22">
        <v>704411</v>
      </c>
      <c r="K47" s="22">
        <v>1915906</v>
      </c>
      <c r="L47" s="22">
        <v>81731</v>
      </c>
      <c r="M47" s="22">
        <v>64229</v>
      </c>
      <c r="N47" s="22">
        <v>45994</v>
      </c>
      <c r="O47" s="22">
        <v>39507</v>
      </c>
      <c r="P47" s="22">
        <v>36958</v>
      </c>
      <c r="Q47" s="22">
        <v>197773</v>
      </c>
      <c r="R47" s="22">
        <v>466192</v>
      </c>
    </row>
    <row r="48" spans="1:1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</row>
    <row r="49" spans="1:1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1318126</v>
      </c>
      <c r="F49" s="22">
        <v>1347966</v>
      </c>
      <c r="G49" s="22">
        <v>975326</v>
      </c>
      <c r="H49" s="22">
        <v>797152</v>
      </c>
      <c r="I49" s="22">
        <v>552092</v>
      </c>
      <c r="J49" s="22">
        <v>1630791</v>
      </c>
      <c r="K49" s="22">
        <v>6621453</v>
      </c>
      <c r="L49" s="22">
        <v>185957</v>
      </c>
      <c r="M49" s="22">
        <v>147199</v>
      </c>
      <c r="N49" s="22">
        <v>111939</v>
      </c>
      <c r="O49" s="22">
        <v>87092</v>
      </c>
      <c r="P49" s="22">
        <v>64509</v>
      </c>
      <c r="Q49" s="22">
        <v>127462</v>
      </c>
      <c r="R49" s="22">
        <v>724158</v>
      </c>
    </row>
    <row r="50" spans="1:1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</row>
    <row r="51" spans="1:1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266145</v>
      </c>
      <c r="F51" s="22">
        <v>273410</v>
      </c>
      <c r="G51" s="22">
        <v>280872</v>
      </c>
      <c r="H51" s="22">
        <v>288539</v>
      </c>
      <c r="I51" s="22">
        <v>296414</v>
      </c>
      <c r="J51" s="22">
        <v>3252292</v>
      </c>
      <c r="K51" s="22">
        <v>4657672</v>
      </c>
      <c r="L51" s="22">
        <v>124479</v>
      </c>
      <c r="M51" s="22">
        <v>117214</v>
      </c>
      <c r="N51" s="22">
        <v>109752</v>
      </c>
      <c r="O51" s="22">
        <v>102085</v>
      </c>
      <c r="P51" s="22">
        <v>94210</v>
      </c>
      <c r="Q51" s="22">
        <v>458633</v>
      </c>
      <c r="R51" s="22">
        <v>1006373</v>
      </c>
    </row>
    <row r="52" spans="1:1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2583860</v>
      </c>
      <c r="F52" s="22">
        <v>2676812</v>
      </c>
      <c r="G52" s="22">
        <v>2773268</v>
      </c>
      <c r="H52" s="22">
        <v>2859964</v>
      </c>
      <c r="I52" s="22">
        <v>1558915</v>
      </c>
      <c r="J52" s="22">
        <v>15808387</v>
      </c>
      <c r="K52" s="22">
        <v>28261206</v>
      </c>
      <c r="L52" s="22">
        <v>864631</v>
      </c>
      <c r="M52" s="22">
        <v>771679</v>
      </c>
      <c r="N52" s="22">
        <v>675223</v>
      </c>
      <c r="O52" s="22">
        <v>575277</v>
      </c>
      <c r="P52" s="22">
        <v>487187</v>
      </c>
      <c r="Q52" s="22">
        <v>2231110</v>
      </c>
      <c r="R52" s="22">
        <v>5605107</v>
      </c>
    </row>
    <row r="53" spans="1:1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112165</v>
      </c>
      <c r="F53" s="22">
        <v>118044</v>
      </c>
      <c r="G53" s="22">
        <v>0</v>
      </c>
      <c r="H53" s="22">
        <v>0</v>
      </c>
      <c r="I53" s="22">
        <v>0</v>
      </c>
      <c r="J53" s="22">
        <v>0</v>
      </c>
      <c r="K53" s="22">
        <v>230209</v>
      </c>
      <c r="L53" s="22">
        <v>10481</v>
      </c>
      <c r="M53" s="22">
        <v>4601</v>
      </c>
      <c r="N53" s="22">
        <v>0</v>
      </c>
      <c r="O53" s="22">
        <v>0</v>
      </c>
      <c r="P53" s="22">
        <v>0</v>
      </c>
      <c r="Q53" s="22">
        <v>0</v>
      </c>
      <c r="R53" s="22">
        <v>15082</v>
      </c>
    </row>
    <row r="54" spans="1:1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871754</v>
      </c>
      <c r="F54" s="22">
        <v>913973</v>
      </c>
      <c r="G54" s="22">
        <v>548359</v>
      </c>
      <c r="H54" s="22">
        <v>538248</v>
      </c>
      <c r="I54" s="22">
        <v>552873</v>
      </c>
      <c r="J54" s="22">
        <v>10905537</v>
      </c>
      <c r="K54" s="22">
        <v>14330744</v>
      </c>
      <c r="L54" s="22">
        <v>541396</v>
      </c>
      <c r="M54" s="22">
        <v>459062</v>
      </c>
      <c r="N54" s="22">
        <v>415277</v>
      </c>
      <c r="O54" s="22">
        <v>394521</v>
      </c>
      <c r="P54" s="22">
        <v>379901</v>
      </c>
      <c r="Q54" s="22">
        <v>4678978</v>
      </c>
      <c r="R54" s="22">
        <v>6869135</v>
      </c>
    </row>
    <row r="55" spans="1:1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</row>
    <row r="56" spans="1:1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340639</v>
      </c>
      <c r="F56" s="22">
        <v>348090</v>
      </c>
      <c r="G56" s="22">
        <v>355708</v>
      </c>
      <c r="H56" s="22">
        <v>363498</v>
      </c>
      <c r="I56" s="22">
        <v>371465</v>
      </c>
      <c r="J56" s="22">
        <v>5445929</v>
      </c>
      <c r="K56" s="22">
        <v>7225329</v>
      </c>
      <c r="L56" s="22">
        <v>155315</v>
      </c>
      <c r="M56" s="22">
        <v>147864</v>
      </c>
      <c r="N56" s="22">
        <v>140246</v>
      </c>
      <c r="O56" s="22">
        <v>132455</v>
      </c>
      <c r="P56" s="22">
        <v>124489</v>
      </c>
      <c r="Q56" s="22">
        <v>806671</v>
      </c>
      <c r="R56" s="22">
        <v>1507040</v>
      </c>
    </row>
    <row r="57" spans="1:1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665997</v>
      </c>
      <c r="F57" s="22">
        <v>106397</v>
      </c>
      <c r="G57" s="22">
        <v>110774</v>
      </c>
      <c r="H57" s="22">
        <v>115337</v>
      </c>
      <c r="I57" s="22">
        <v>120098</v>
      </c>
      <c r="J57" s="22">
        <v>2529770</v>
      </c>
      <c r="K57" s="22">
        <v>3648373</v>
      </c>
      <c r="L57" s="22">
        <v>147913</v>
      </c>
      <c r="M57" s="22">
        <v>132037</v>
      </c>
      <c r="N57" s="22">
        <v>127661</v>
      </c>
      <c r="O57" s="22">
        <v>123097</v>
      </c>
      <c r="P57" s="22">
        <v>118336</v>
      </c>
      <c r="Q57" s="22">
        <v>1187570</v>
      </c>
      <c r="R57" s="22">
        <v>1836614</v>
      </c>
    </row>
    <row r="58" spans="1:1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1232519</v>
      </c>
      <c r="F58" s="22">
        <v>1268959</v>
      </c>
      <c r="G58" s="22">
        <v>1306489</v>
      </c>
      <c r="H58" s="22">
        <v>1258203</v>
      </c>
      <c r="I58" s="22">
        <v>1294956</v>
      </c>
      <c r="J58" s="22">
        <v>3484414</v>
      </c>
      <c r="K58" s="22">
        <v>9845540</v>
      </c>
      <c r="L58" s="22">
        <v>276181</v>
      </c>
      <c r="M58" s="22">
        <v>239741</v>
      </c>
      <c r="N58" s="22">
        <v>202211</v>
      </c>
      <c r="O58" s="22">
        <v>164309</v>
      </c>
      <c r="P58" s="22">
        <v>127557</v>
      </c>
      <c r="Q58" s="22">
        <v>219945</v>
      </c>
      <c r="R58" s="22">
        <v>1229944</v>
      </c>
    </row>
    <row r="59" spans="1:1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1199093</v>
      </c>
      <c r="F59" s="22">
        <v>1241281</v>
      </c>
      <c r="G59" s="22">
        <v>1284952</v>
      </c>
      <c r="H59" s="22">
        <v>0</v>
      </c>
      <c r="I59" s="22">
        <v>0</v>
      </c>
      <c r="J59" s="22">
        <v>0</v>
      </c>
      <c r="K59" s="22">
        <v>3725326</v>
      </c>
      <c r="L59" s="22">
        <v>119574</v>
      </c>
      <c r="M59" s="22">
        <v>77385</v>
      </c>
      <c r="N59" s="22">
        <v>33711</v>
      </c>
      <c r="O59" s="22">
        <v>0</v>
      </c>
      <c r="P59" s="22">
        <v>0</v>
      </c>
      <c r="Q59" s="22">
        <v>0</v>
      </c>
      <c r="R59" s="22">
        <v>230670</v>
      </c>
    </row>
    <row r="60" spans="1:1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1373691</v>
      </c>
      <c r="F60" s="22">
        <v>895946</v>
      </c>
      <c r="G60" s="22">
        <v>923380</v>
      </c>
      <c r="H60" s="22">
        <v>951655</v>
      </c>
      <c r="I60" s="22">
        <v>980798</v>
      </c>
      <c r="J60" s="22">
        <v>17800873</v>
      </c>
      <c r="K60" s="22">
        <v>22926343</v>
      </c>
      <c r="L60" s="22">
        <v>684470</v>
      </c>
      <c r="M60" s="22">
        <v>644506</v>
      </c>
      <c r="N60" s="22">
        <v>617072</v>
      </c>
      <c r="O60" s="22">
        <v>588797</v>
      </c>
      <c r="P60" s="22">
        <v>559654</v>
      </c>
      <c r="Q60" s="22">
        <v>4359732</v>
      </c>
      <c r="R60" s="22">
        <v>7454231</v>
      </c>
    </row>
    <row r="61" spans="1:1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</row>
    <row r="62" spans="1:1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3255497</v>
      </c>
      <c r="F62" s="22">
        <v>2373860</v>
      </c>
      <c r="G62" s="22">
        <v>2366961</v>
      </c>
      <c r="H62" s="22">
        <v>2426212</v>
      </c>
      <c r="I62" s="22">
        <v>2487071</v>
      </c>
      <c r="J62" s="22">
        <v>27007496</v>
      </c>
      <c r="K62" s="22">
        <v>39917097</v>
      </c>
      <c r="L62" s="22">
        <v>1092443</v>
      </c>
      <c r="M62" s="22">
        <v>1015584</v>
      </c>
      <c r="N62" s="22">
        <v>955500</v>
      </c>
      <c r="O62" s="22">
        <v>896249</v>
      </c>
      <c r="P62" s="22">
        <v>835390</v>
      </c>
      <c r="Q62" s="22">
        <v>6691321</v>
      </c>
      <c r="R62" s="22">
        <v>11486487</v>
      </c>
    </row>
    <row r="63" spans="1:1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</row>
    <row r="64" spans="1:1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247973</v>
      </c>
      <c r="F64" s="22">
        <v>125587</v>
      </c>
      <c r="G64" s="22">
        <v>129309</v>
      </c>
      <c r="H64" s="22">
        <v>133141</v>
      </c>
      <c r="I64" s="22">
        <v>137087</v>
      </c>
      <c r="J64" s="22">
        <v>748839</v>
      </c>
      <c r="K64" s="22">
        <v>1521936</v>
      </c>
      <c r="L64" s="22">
        <v>43886</v>
      </c>
      <c r="M64" s="22">
        <v>36562</v>
      </c>
      <c r="N64" s="22">
        <v>32840</v>
      </c>
      <c r="O64" s="22">
        <v>29009</v>
      </c>
      <c r="P64" s="22">
        <v>25063</v>
      </c>
      <c r="Q64" s="22">
        <v>407247</v>
      </c>
      <c r="R64" s="22">
        <v>574607</v>
      </c>
    </row>
    <row r="65" spans="1:1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208789</v>
      </c>
      <c r="F65" s="22">
        <v>221452</v>
      </c>
      <c r="G65" s="22">
        <v>234882</v>
      </c>
      <c r="H65" s="22">
        <v>214206</v>
      </c>
      <c r="I65" s="22">
        <v>0</v>
      </c>
      <c r="J65" s="22">
        <v>0</v>
      </c>
      <c r="K65" s="22">
        <v>879329</v>
      </c>
      <c r="L65" s="22">
        <v>46314</v>
      </c>
      <c r="M65" s="22">
        <v>33651</v>
      </c>
      <c r="N65" s="22">
        <v>20221</v>
      </c>
      <c r="O65" s="22">
        <v>5863</v>
      </c>
      <c r="P65" s="22">
        <v>0</v>
      </c>
      <c r="Q65" s="22">
        <v>0</v>
      </c>
      <c r="R65" s="22">
        <v>106049</v>
      </c>
    </row>
    <row r="66" spans="1:1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</row>
    <row r="67" spans="1:1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9550</v>
      </c>
      <c r="F67" s="22">
        <v>9996</v>
      </c>
      <c r="G67" s="22">
        <v>10464</v>
      </c>
      <c r="H67" s="22">
        <v>8970</v>
      </c>
      <c r="I67" s="22">
        <v>0</v>
      </c>
      <c r="J67" s="22">
        <v>0</v>
      </c>
      <c r="K67" s="22">
        <v>38980</v>
      </c>
      <c r="L67" s="22">
        <v>1586</v>
      </c>
      <c r="M67" s="22">
        <v>1140</v>
      </c>
      <c r="N67" s="22">
        <v>672</v>
      </c>
      <c r="O67" s="22">
        <v>137</v>
      </c>
      <c r="P67" s="22">
        <v>0</v>
      </c>
      <c r="Q67" s="22">
        <v>0</v>
      </c>
      <c r="R67" s="22">
        <v>3535</v>
      </c>
    </row>
    <row r="68" spans="1:1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4875307</v>
      </c>
      <c r="F68" s="22">
        <v>4996964</v>
      </c>
      <c r="G68" s="22">
        <v>5121657</v>
      </c>
      <c r="H68" s="22">
        <v>5249461</v>
      </c>
      <c r="I68" s="22">
        <v>0</v>
      </c>
      <c r="J68" s="22">
        <v>0</v>
      </c>
      <c r="K68" s="22">
        <v>20243389</v>
      </c>
      <c r="L68" s="22">
        <v>471995</v>
      </c>
      <c r="M68" s="22">
        <v>350338</v>
      </c>
      <c r="N68" s="22">
        <v>225645</v>
      </c>
      <c r="O68" s="22">
        <v>97841</v>
      </c>
      <c r="P68" s="22">
        <v>0</v>
      </c>
      <c r="Q68" s="22">
        <v>0</v>
      </c>
      <c r="R68" s="22">
        <v>1145819</v>
      </c>
    </row>
    <row r="69" spans="1:1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4666280</v>
      </c>
      <c r="F69" s="22">
        <v>4571449</v>
      </c>
      <c r="G69" s="22">
        <v>4468651</v>
      </c>
      <c r="H69" s="22">
        <v>3128966</v>
      </c>
      <c r="I69" s="22">
        <v>3141086</v>
      </c>
      <c r="J69" s="22">
        <v>38078190</v>
      </c>
      <c r="K69" s="22">
        <v>58054622</v>
      </c>
      <c r="L69" s="22">
        <v>3354642</v>
      </c>
      <c r="M69" s="22">
        <v>3076965</v>
      </c>
      <c r="N69" s="22">
        <v>2806820</v>
      </c>
      <c r="O69" s="22">
        <v>2539953</v>
      </c>
      <c r="P69" s="22">
        <v>2355846</v>
      </c>
      <c r="Q69" s="22">
        <v>16183748</v>
      </c>
      <c r="R69" s="22">
        <v>30317974</v>
      </c>
    </row>
    <row r="70" spans="1:1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</row>
    <row r="71" spans="1:1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</row>
    <row r="72" spans="1:1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204148</v>
      </c>
      <c r="F72" s="22">
        <v>208823</v>
      </c>
      <c r="G72" s="22">
        <v>213605</v>
      </c>
      <c r="H72" s="22">
        <v>218497</v>
      </c>
      <c r="I72" s="22">
        <v>111116</v>
      </c>
      <c r="J72" s="22">
        <v>0</v>
      </c>
      <c r="K72" s="22">
        <v>956189</v>
      </c>
      <c r="L72" s="22">
        <v>20617</v>
      </c>
      <c r="M72" s="22">
        <v>15942</v>
      </c>
      <c r="N72" s="22">
        <v>11160</v>
      </c>
      <c r="O72" s="22">
        <v>6269</v>
      </c>
      <c r="P72" s="22">
        <v>1265</v>
      </c>
      <c r="Q72" s="22">
        <v>0</v>
      </c>
      <c r="R72" s="22">
        <v>55253</v>
      </c>
    </row>
    <row r="73" spans="1:1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</row>
    <row r="74" spans="1:1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681537</v>
      </c>
      <c r="F74" s="22">
        <v>705316</v>
      </c>
      <c r="G74" s="22">
        <v>729932</v>
      </c>
      <c r="H74" s="22">
        <v>755415</v>
      </c>
      <c r="I74" s="22">
        <v>781795</v>
      </c>
      <c r="J74" s="22">
        <v>2564390</v>
      </c>
      <c r="K74" s="22">
        <v>6218385</v>
      </c>
      <c r="L74" s="22">
        <v>198511</v>
      </c>
      <c r="M74" s="22">
        <v>174732</v>
      </c>
      <c r="N74" s="22">
        <v>150116</v>
      </c>
      <c r="O74" s="22">
        <v>124633</v>
      </c>
      <c r="P74" s="22">
        <v>98253</v>
      </c>
      <c r="Q74" s="22">
        <v>491909</v>
      </c>
      <c r="R74" s="22">
        <v>1238154</v>
      </c>
    </row>
    <row r="75" spans="1:1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174529</v>
      </c>
      <c r="F75" s="22">
        <v>267003</v>
      </c>
      <c r="G75" s="22">
        <v>134035</v>
      </c>
      <c r="H75" s="22">
        <v>74754</v>
      </c>
      <c r="I75" s="22">
        <v>19923</v>
      </c>
      <c r="J75" s="22">
        <v>0</v>
      </c>
      <c r="K75" s="22">
        <v>670244</v>
      </c>
      <c r="L75" s="22">
        <v>22237</v>
      </c>
      <c r="M75" s="22">
        <v>15636</v>
      </c>
      <c r="N75" s="22">
        <v>5583</v>
      </c>
      <c r="O75" s="22">
        <v>2983</v>
      </c>
      <c r="P75" s="22">
        <v>1242</v>
      </c>
      <c r="Q75" s="22">
        <v>0</v>
      </c>
      <c r="R75" s="22">
        <v>47681</v>
      </c>
    </row>
    <row r="76" spans="1:1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334798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334798</v>
      </c>
      <c r="L76" s="22">
        <v>1945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1945</v>
      </c>
    </row>
    <row r="77" spans="1:1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2743016</v>
      </c>
      <c r="F77" s="22">
        <v>2675640</v>
      </c>
      <c r="G77" s="22">
        <v>1773135</v>
      </c>
      <c r="H77" s="22">
        <v>1401489</v>
      </c>
      <c r="I77" s="22">
        <v>1418703</v>
      </c>
      <c r="J77" s="22">
        <v>11660773</v>
      </c>
      <c r="K77" s="22">
        <v>21672756</v>
      </c>
      <c r="L77" s="22">
        <v>520633</v>
      </c>
      <c r="M77" s="22">
        <v>441839</v>
      </c>
      <c r="N77" s="22">
        <v>373117</v>
      </c>
      <c r="O77" s="22">
        <v>328337</v>
      </c>
      <c r="P77" s="22">
        <v>292694</v>
      </c>
      <c r="Q77" s="22">
        <v>877497</v>
      </c>
      <c r="R77" s="22">
        <v>2834117</v>
      </c>
    </row>
    <row r="78" spans="1:1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362222</v>
      </c>
      <c r="F78" s="22">
        <v>383118</v>
      </c>
      <c r="G78" s="22">
        <v>61519</v>
      </c>
      <c r="H78" s="22">
        <v>65133</v>
      </c>
      <c r="I78" s="22">
        <v>68959</v>
      </c>
      <c r="J78" s="22">
        <v>73011</v>
      </c>
      <c r="K78" s="22">
        <v>1013962</v>
      </c>
      <c r="L78" s="22">
        <v>58780</v>
      </c>
      <c r="M78" s="22">
        <v>37883</v>
      </c>
      <c r="N78" s="22">
        <v>15781</v>
      </c>
      <c r="O78" s="22">
        <v>12167</v>
      </c>
      <c r="P78" s="22">
        <v>8341</v>
      </c>
      <c r="Q78" s="22">
        <v>4289</v>
      </c>
      <c r="R78" s="22">
        <v>137241</v>
      </c>
    </row>
    <row r="79" spans="1:1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</row>
    <row r="80" spans="1:1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</row>
    <row r="81" spans="1:1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2470375</v>
      </c>
      <c r="F81" s="22">
        <v>90860</v>
      </c>
      <c r="G81" s="22">
        <v>93112</v>
      </c>
      <c r="H81" s="22">
        <v>95421</v>
      </c>
      <c r="I81" s="22">
        <v>97786</v>
      </c>
      <c r="J81" s="22">
        <v>1380837</v>
      </c>
      <c r="K81" s="22">
        <v>4228391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</row>
    <row r="82" spans="1:1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</row>
    <row r="83" spans="1:1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</row>
    <row r="84" spans="1:1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150000</v>
      </c>
      <c r="F84" s="22">
        <v>350000</v>
      </c>
      <c r="G84" s="22">
        <v>0</v>
      </c>
      <c r="H84" s="22">
        <v>0</v>
      </c>
      <c r="I84" s="22">
        <v>0</v>
      </c>
      <c r="J84" s="22">
        <v>0</v>
      </c>
      <c r="K84" s="22">
        <v>500000</v>
      </c>
      <c r="L84" s="22">
        <v>17945</v>
      </c>
      <c r="M84" s="22">
        <v>11375</v>
      </c>
      <c r="N84" s="22">
        <v>0</v>
      </c>
      <c r="O84" s="22">
        <v>0</v>
      </c>
      <c r="P84" s="22">
        <v>0</v>
      </c>
      <c r="Q84" s="22">
        <v>0</v>
      </c>
      <c r="R84" s="22">
        <v>29320</v>
      </c>
    </row>
    <row r="85" spans="1:1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641228</v>
      </c>
      <c r="F85" s="22">
        <v>439554</v>
      </c>
      <c r="G85" s="22">
        <v>403743</v>
      </c>
      <c r="H85" s="22">
        <v>345566</v>
      </c>
      <c r="I85" s="22">
        <v>32993</v>
      </c>
      <c r="J85" s="22">
        <v>180667</v>
      </c>
      <c r="K85" s="22">
        <v>2043751</v>
      </c>
      <c r="L85" s="22">
        <v>34191</v>
      </c>
      <c r="M85" s="22">
        <v>21134</v>
      </c>
      <c r="N85" s="22">
        <v>14857</v>
      </c>
      <c r="O85" s="22">
        <v>9662</v>
      </c>
      <c r="P85" s="22">
        <v>6211</v>
      </c>
      <c r="Q85" s="22">
        <v>15357</v>
      </c>
      <c r="R85" s="22">
        <v>101412</v>
      </c>
    </row>
    <row r="86" spans="1:1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132728</v>
      </c>
      <c r="F86" s="22">
        <v>138175</v>
      </c>
      <c r="G86" s="22">
        <v>143857</v>
      </c>
      <c r="H86" s="22">
        <v>149784</v>
      </c>
      <c r="I86" s="22">
        <v>155968</v>
      </c>
      <c r="J86" s="22">
        <v>4024076</v>
      </c>
      <c r="K86" s="22">
        <v>4744588</v>
      </c>
      <c r="L86" s="22">
        <v>197412</v>
      </c>
      <c r="M86" s="22">
        <v>191966</v>
      </c>
      <c r="N86" s="22">
        <v>186284</v>
      </c>
      <c r="O86" s="22">
        <v>180357</v>
      </c>
      <c r="P86" s="22">
        <v>174173</v>
      </c>
      <c r="Q86" s="22">
        <v>1844102</v>
      </c>
      <c r="R86" s="22">
        <v>2774294</v>
      </c>
    </row>
    <row r="87" spans="1:1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48688</v>
      </c>
      <c r="F87" s="22">
        <v>17529</v>
      </c>
      <c r="G87" s="22">
        <v>18182</v>
      </c>
      <c r="H87" s="22">
        <v>18861</v>
      </c>
      <c r="I87" s="22">
        <v>11647</v>
      </c>
      <c r="J87" s="22">
        <v>71233</v>
      </c>
      <c r="K87" s="22">
        <v>186140</v>
      </c>
      <c r="L87" s="22">
        <v>7051</v>
      </c>
      <c r="M87" s="22">
        <v>4553</v>
      </c>
      <c r="N87" s="22">
        <v>3900</v>
      </c>
      <c r="O87" s="22">
        <v>3221</v>
      </c>
      <c r="P87" s="22">
        <v>2602</v>
      </c>
      <c r="Q87" s="22">
        <v>7138</v>
      </c>
      <c r="R87" s="22">
        <v>28465</v>
      </c>
    </row>
    <row r="88" spans="1:1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</row>
    <row r="89" spans="1:1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529909</v>
      </c>
      <c r="F89" s="22">
        <v>543493</v>
      </c>
      <c r="G89" s="22">
        <v>557448</v>
      </c>
      <c r="H89" s="22">
        <v>571782</v>
      </c>
      <c r="I89" s="22">
        <v>586508</v>
      </c>
      <c r="J89" s="22">
        <v>2231331</v>
      </c>
      <c r="K89" s="22">
        <v>5020471</v>
      </c>
      <c r="L89" s="22">
        <v>123924</v>
      </c>
      <c r="M89" s="22">
        <v>110339</v>
      </c>
      <c r="N89" s="22">
        <v>96385</v>
      </c>
      <c r="O89" s="22">
        <v>82050</v>
      </c>
      <c r="P89" s="22">
        <v>67325</v>
      </c>
      <c r="Q89" s="22">
        <v>119574</v>
      </c>
      <c r="R89" s="22">
        <v>599597</v>
      </c>
    </row>
    <row r="90" spans="1:1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223632</v>
      </c>
      <c r="F90" s="22">
        <v>233877</v>
      </c>
      <c r="G90" s="22">
        <v>244593</v>
      </c>
      <c r="H90" s="22">
        <v>255804</v>
      </c>
      <c r="I90" s="22">
        <v>97558</v>
      </c>
      <c r="J90" s="22">
        <v>568986</v>
      </c>
      <c r="K90" s="22">
        <v>1624450</v>
      </c>
      <c r="L90" s="22">
        <v>73628</v>
      </c>
      <c r="M90" s="22">
        <v>63383</v>
      </c>
      <c r="N90" s="22">
        <v>52667</v>
      </c>
      <c r="O90" s="22">
        <v>41456</v>
      </c>
      <c r="P90" s="22">
        <v>31565</v>
      </c>
      <c r="Q90" s="22">
        <v>84718</v>
      </c>
      <c r="R90" s="22">
        <v>347417</v>
      </c>
    </row>
    <row r="91" spans="1:1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326244</v>
      </c>
      <c r="F91" s="22">
        <v>336253</v>
      </c>
      <c r="G91" s="22">
        <v>346572</v>
      </c>
      <c r="H91" s="22">
        <v>357210</v>
      </c>
      <c r="I91" s="22">
        <v>368177</v>
      </c>
      <c r="J91" s="22">
        <v>4350763</v>
      </c>
      <c r="K91" s="22">
        <v>6085219</v>
      </c>
      <c r="L91" s="22">
        <v>183128</v>
      </c>
      <c r="M91" s="22">
        <v>173119</v>
      </c>
      <c r="N91" s="22">
        <v>162800</v>
      </c>
      <c r="O91" s="22">
        <v>152162</v>
      </c>
      <c r="P91" s="22">
        <v>141195</v>
      </c>
      <c r="Q91" s="22">
        <v>964108</v>
      </c>
      <c r="R91" s="22">
        <v>1776512</v>
      </c>
    </row>
    <row r="92" spans="1:1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5587866</v>
      </c>
      <c r="F92" s="22">
        <v>463759</v>
      </c>
      <c r="G92" s="22">
        <v>477331</v>
      </c>
      <c r="H92" s="22">
        <v>491280</v>
      </c>
      <c r="I92" s="22">
        <v>505660</v>
      </c>
      <c r="J92" s="22">
        <v>12115500</v>
      </c>
      <c r="K92" s="22">
        <v>19641396</v>
      </c>
      <c r="L92" s="22">
        <v>463148</v>
      </c>
      <c r="M92" s="22">
        <v>426666</v>
      </c>
      <c r="N92" s="22">
        <v>413093</v>
      </c>
      <c r="O92" s="22">
        <v>399144</v>
      </c>
      <c r="P92" s="22">
        <v>384764</v>
      </c>
      <c r="Q92" s="22">
        <v>4223563</v>
      </c>
      <c r="R92" s="22">
        <v>6310378</v>
      </c>
    </row>
    <row r="93" spans="1:1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164176</v>
      </c>
      <c r="F93" s="22">
        <v>169393</v>
      </c>
      <c r="G93" s="22">
        <v>174776</v>
      </c>
      <c r="H93" s="22">
        <v>180330</v>
      </c>
      <c r="I93" s="22">
        <v>186061</v>
      </c>
      <c r="J93" s="22">
        <v>3174652</v>
      </c>
      <c r="K93" s="22">
        <v>4049388</v>
      </c>
      <c r="L93" s="22">
        <v>126393</v>
      </c>
      <c r="M93" s="22">
        <v>121176</v>
      </c>
      <c r="N93" s="22">
        <v>115793</v>
      </c>
      <c r="O93" s="22">
        <v>110239</v>
      </c>
      <c r="P93" s="22">
        <v>104508</v>
      </c>
      <c r="Q93" s="22">
        <v>748030</v>
      </c>
      <c r="R93" s="22">
        <v>1326139</v>
      </c>
    </row>
    <row r="94" spans="1:1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</row>
    <row r="95" spans="1:1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123575</v>
      </c>
      <c r="F95" s="22">
        <v>64424</v>
      </c>
      <c r="G95" s="22">
        <v>0</v>
      </c>
      <c r="H95" s="22">
        <v>0</v>
      </c>
      <c r="I95" s="22">
        <v>0</v>
      </c>
      <c r="J95" s="22">
        <v>0</v>
      </c>
      <c r="K95" s="22">
        <v>187999</v>
      </c>
      <c r="L95" s="22">
        <v>8920</v>
      </c>
      <c r="M95" s="22">
        <v>1824</v>
      </c>
      <c r="N95" s="22">
        <v>0</v>
      </c>
      <c r="O95" s="22">
        <v>0</v>
      </c>
      <c r="P95" s="22">
        <v>0</v>
      </c>
      <c r="Q95" s="22">
        <v>0</v>
      </c>
      <c r="R95" s="22">
        <v>10744</v>
      </c>
    </row>
    <row r="96" spans="1:1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336010</v>
      </c>
      <c r="F96" s="22">
        <v>350629</v>
      </c>
      <c r="G96" s="22">
        <v>364116</v>
      </c>
      <c r="H96" s="22">
        <v>377988</v>
      </c>
      <c r="I96" s="22">
        <v>364341</v>
      </c>
      <c r="J96" s="22">
        <v>5048981</v>
      </c>
      <c r="K96" s="22">
        <v>6842065</v>
      </c>
      <c r="L96" s="22">
        <v>248757</v>
      </c>
      <c r="M96" s="22">
        <v>241813</v>
      </c>
      <c r="N96" s="22">
        <v>228547</v>
      </c>
      <c r="O96" s="22">
        <v>214745</v>
      </c>
      <c r="P96" s="22">
        <v>200386</v>
      </c>
      <c r="Q96" s="22">
        <v>1347919</v>
      </c>
      <c r="R96" s="22">
        <v>2482167</v>
      </c>
    </row>
    <row r="97" spans="1:1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107069</v>
      </c>
      <c r="F97" s="22">
        <v>81990</v>
      </c>
      <c r="G97" s="22">
        <v>0</v>
      </c>
      <c r="H97" s="22">
        <v>0</v>
      </c>
      <c r="I97" s="22">
        <v>0</v>
      </c>
      <c r="J97" s="22">
        <v>0</v>
      </c>
      <c r="K97" s="22">
        <v>189059</v>
      </c>
      <c r="L97" s="22">
        <v>4892</v>
      </c>
      <c r="M97" s="22">
        <v>1192</v>
      </c>
      <c r="N97" s="22">
        <v>0</v>
      </c>
      <c r="O97" s="22">
        <v>0</v>
      </c>
      <c r="P97" s="22">
        <v>0</v>
      </c>
      <c r="Q97" s="22">
        <v>0</v>
      </c>
      <c r="R97" s="22">
        <v>6084</v>
      </c>
    </row>
    <row r="98" spans="1:1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1208072</v>
      </c>
      <c r="F98" s="22">
        <v>1234817</v>
      </c>
      <c r="G98" s="22">
        <v>1287172</v>
      </c>
      <c r="H98" s="22">
        <v>1057763</v>
      </c>
      <c r="I98" s="22">
        <v>1088484</v>
      </c>
      <c r="J98" s="22">
        <v>15305539</v>
      </c>
      <c r="K98" s="22">
        <v>21181847</v>
      </c>
      <c r="L98" s="22">
        <v>560278</v>
      </c>
      <c r="M98" s="22">
        <v>533534</v>
      </c>
      <c r="N98" s="22">
        <v>505157</v>
      </c>
      <c r="O98" s="22">
        <v>473540</v>
      </c>
      <c r="P98" s="22">
        <v>442820</v>
      </c>
      <c r="Q98" s="22">
        <v>3400478</v>
      </c>
      <c r="R98" s="22">
        <v>5915807</v>
      </c>
    </row>
    <row r="99" spans="1:1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141591</v>
      </c>
      <c r="F99" s="22">
        <v>144936</v>
      </c>
      <c r="G99" s="22">
        <v>148367</v>
      </c>
      <c r="H99" s="22">
        <v>151886</v>
      </c>
      <c r="I99" s="22">
        <v>155497</v>
      </c>
      <c r="J99" s="22">
        <v>644447</v>
      </c>
      <c r="K99" s="22">
        <v>1386724</v>
      </c>
      <c r="L99" s="22">
        <v>33533</v>
      </c>
      <c r="M99" s="22">
        <v>30189</v>
      </c>
      <c r="N99" s="22">
        <v>26758</v>
      </c>
      <c r="O99" s="22">
        <v>23238</v>
      </c>
      <c r="P99" s="22">
        <v>20115</v>
      </c>
      <c r="Q99" s="22">
        <v>43118</v>
      </c>
      <c r="R99" s="22">
        <v>176951</v>
      </c>
    </row>
    <row r="100" spans="1:1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978286</v>
      </c>
      <c r="F100" s="22">
        <v>1009633</v>
      </c>
      <c r="G100" s="22">
        <v>1041995</v>
      </c>
      <c r="H100" s="22">
        <v>1075405</v>
      </c>
      <c r="I100" s="22">
        <v>1109898</v>
      </c>
      <c r="J100" s="22">
        <v>8043691</v>
      </c>
      <c r="K100" s="22">
        <v>13258908</v>
      </c>
      <c r="L100" s="22">
        <v>413562</v>
      </c>
      <c r="M100" s="22">
        <v>382216</v>
      </c>
      <c r="N100" s="22">
        <v>349854</v>
      </c>
      <c r="O100" s="22">
        <v>316444</v>
      </c>
      <c r="P100" s="22">
        <v>281951</v>
      </c>
      <c r="Q100" s="22">
        <v>983055</v>
      </c>
      <c r="R100" s="22">
        <v>2727082</v>
      </c>
    </row>
    <row r="101" spans="1:1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236488</v>
      </c>
      <c r="F101" s="22">
        <v>242204</v>
      </c>
      <c r="G101" s="22">
        <v>248097</v>
      </c>
      <c r="H101" s="22">
        <v>249077</v>
      </c>
      <c r="I101" s="22">
        <v>248385</v>
      </c>
      <c r="J101" s="22">
        <v>1257737</v>
      </c>
      <c r="K101" s="22">
        <v>2481988</v>
      </c>
      <c r="L101" s="22">
        <v>75988</v>
      </c>
      <c r="M101" s="22">
        <v>68623</v>
      </c>
      <c r="N101" s="22">
        <v>61080</v>
      </c>
      <c r="O101" s="22">
        <v>53354</v>
      </c>
      <c r="P101" s="22">
        <v>45440</v>
      </c>
      <c r="Q101" s="22">
        <v>141719</v>
      </c>
      <c r="R101" s="22">
        <v>446204</v>
      </c>
    </row>
    <row r="102" spans="1:1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48673</v>
      </c>
      <c r="F102" s="22">
        <v>50769</v>
      </c>
      <c r="G102" s="22">
        <v>52956</v>
      </c>
      <c r="H102" s="22">
        <v>55238</v>
      </c>
      <c r="I102" s="22">
        <v>57620</v>
      </c>
      <c r="J102" s="22">
        <v>150838</v>
      </c>
      <c r="K102" s="22">
        <v>416094</v>
      </c>
      <c r="L102" s="22">
        <v>17117</v>
      </c>
      <c r="M102" s="22">
        <v>15021</v>
      </c>
      <c r="N102" s="22">
        <v>12834</v>
      </c>
      <c r="O102" s="22">
        <v>10552</v>
      </c>
      <c r="P102" s="22">
        <v>8170</v>
      </c>
      <c r="Q102" s="22">
        <v>9589</v>
      </c>
      <c r="R102" s="22">
        <v>73283</v>
      </c>
    </row>
    <row r="103" spans="1:1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52931</v>
      </c>
      <c r="F103" s="22">
        <v>54605</v>
      </c>
      <c r="G103" s="22">
        <v>56332</v>
      </c>
      <c r="H103" s="22">
        <v>58114</v>
      </c>
      <c r="I103" s="22">
        <v>59953</v>
      </c>
      <c r="J103" s="22">
        <v>967643</v>
      </c>
      <c r="K103" s="22">
        <v>1249578</v>
      </c>
      <c r="L103" s="22">
        <v>40442</v>
      </c>
      <c r="M103" s="22">
        <v>38769</v>
      </c>
      <c r="N103" s="22">
        <v>37042</v>
      </c>
      <c r="O103" s="22">
        <v>35260</v>
      </c>
      <c r="P103" s="22">
        <v>33421</v>
      </c>
      <c r="Q103" s="22">
        <v>301997</v>
      </c>
      <c r="R103" s="22">
        <v>486931</v>
      </c>
    </row>
    <row r="104" spans="1:1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90464</v>
      </c>
      <c r="F104" s="22">
        <v>79691</v>
      </c>
      <c r="G104" s="22">
        <v>84248</v>
      </c>
      <c r="H104" s="22">
        <v>60490</v>
      </c>
      <c r="I104" s="22">
        <v>22343</v>
      </c>
      <c r="J104" s="22">
        <v>85238</v>
      </c>
      <c r="K104" s="22">
        <v>422474</v>
      </c>
      <c r="L104" s="22">
        <v>20902</v>
      </c>
      <c r="M104" s="22">
        <v>15712</v>
      </c>
      <c r="N104" s="22">
        <v>11155</v>
      </c>
      <c r="O104" s="22">
        <v>6330</v>
      </c>
      <c r="P104" s="22">
        <v>3079</v>
      </c>
      <c r="Q104" s="22">
        <v>18154</v>
      </c>
      <c r="R104" s="22">
        <v>75332</v>
      </c>
    </row>
    <row r="105" spans="1:1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315341</v>
      </c>
      <c r="F105" s="22">
        <v>326906</v>
      </c>
      <c r="G105" s="22">
        <v>262772</v>
      </c>
      <c r="H105" s="22">
        <v>271295</v>
      </c>
      <c r="I105" s="22">
        <v>222283</v>
      </c>
      <c r="J105" s="22">
        <v>2417663</v>
      </c>
      <c r="K105" s="22">
        <v>3816260</v>
      </c>
      <c r="L105" s="22">
        <v>107848</v>
      </c>
      <c r="M105" s="22">
        <v>96283</v>
      </c>
      <c r="N105" s="22">
        <v>85225</v>
      </c>
      <c r="O105" s="22">
        <v>76702</v>
      </c>
      <c r="P105" s="22">
        <v>68506</v>
      </c>
      <c r="Q105" s="22">
        <v>368567</v>
      </c>
      <c r="R105" s="22">
        <v>803131</v>
      </c>
    </row>
    <row r="106" spans="1:1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3420822</v>
      </c>
      <c r="F106" s="22">
        <v>2637990</v>
      </c>
      <c r="G106" s="22">
        <v>2716553</v>
      </c>
      <c r="H106" s="22">
        <v>2797698</v>
      </c>
      <c r="I106" s="22">
        <v>2866525</v>
      </c>
      <c r="J106" s="22">
        <v>27810046</v>
      </c>
      <c r="K106" s="22">
        <v>42249634</v>
      </c>
      <c r="L106" s="22">
        <v>1202290</v>
      </c>
      <c r="M106" s="22">
        <v>1097907</v>
      </c>
      <c r="N106" s="22">
        <v>1019344</v>
      </c>
      <c r="O106" s="22">
        <v>938199</v>
      </c>
      <c r="P106" s="22">
        <v>869372</v>
      </c>
      <c r="Q106" s="22">
        <v>4549134</v>
      </c>
      <c r="R106" s="22">
        <v>9676246</v>
      </c>
    </row>
    <row r="107" spans="1:1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163399</v>
      </c>
      <c r="F107" s="22">
        <v>169037</v>
      </c>
      <c r="G107" s="22">
        <v>174871</v>
      </c>
      <c r="H107" s="22">
        <v>180909</v>
      </c>
      <c r="I107" s="22">
        <v>187158</v>
      </c>
      <c r="J107" s="22">
        <v>1571874</v>
      </c>
      <c r="K107" s="22">
        <v>2447248</v>
      </c>
      <c r="L107" s="22">
        <v>81263</v>
      </c>
      <c r="M107" s="22">
        <v>75625</v>
      </c>
      <c r="N107" s="22">
        <v>69791</v>
      </c>
      <c r="O107" s="22">
        <v>63753</v>
      </c>
      <c r="P107" s="22">
        <v>57504</v>
      </c>
      <c r="Q107" s="22">
        <v>209556</v>
      </c>
      <c r="R107" s="22">
        <v>557492</v>
      </c>
    </row>
    <row r="108" spans="1:1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994123</v>
      </c>
      <c r="F108" s="22">
        <v>722386</v>
      </c>
      <c r="G108" s="22">
        <v>338679</v>
      </c>
      <c r="H108" s="22">
        <v>272286</v>
      </c>
      <c r="I108" s="22">
        <v>154906</v>
      </c>
      <c r="J108" s="22">
        <v>1174740</v>
      </c>
      <c r="K108" s="22">
        <v>3657120</v>
      </c>
      <c r="L108" s="22">
        <v>137000</v>
      </c>
      <c r="M108" s="22">
        <v>87136</v>
      </c>
      <c r="N108" s="22">
        <v>57259</v>
      </c>
      <c r="O108" s="22">
        <v>50675</v>
      </c>
      <c r="P108" s="22">
        <v>35360</v>
      </c>
      <c r="Q108" s="22">
        <v>121908</v>
      </c>
      <c r="R108" s="22">
        <v>489338</v>
      </c>
    </row>
    <row r="109" spans="1:1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128160</v>
      </c>
      <c r="F109" s="22">
        <v>94945</v>
      </c>
      <c r="G109" s="22">
        <v>97532</v>
      </c>
      <c r="H109" s="22">
        <v>100241</v>
      </c>
      <c r="I109" s="22">
        <v>103077</v>
      </c>
      <c r="J109" s="22">
        <v>507650</v>
      </c>
      <c r="K109" s="22">
        <v>1031605</v>
      </c>
      <c r="L109" s="22">
        <v>43806</v>
      </c>
      <c r="M109" s="22">
        <v>38494</v>
      </c>
      <c r="N109" s="22">
        <v>34627</v>
      </c>
      <c r="O109" s="22">
        <v>30638</v>
      </c>
      <c r="P109" s="22">
        <v>26522</v>
      </c>
      <c r="Q109" s="22">
        <v>51300</v>
      </c>
      <c r="R109" s="22">
        <v>225387</v>
      </c>
    </row>
    <row r="110" spans="1:1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352874</v>
      </c>
      <c r="F110" s="22">
        <v>283109</v>
      </c>
      <c r="G110" s="22">
        <v>295407</v>
      </c>
      <c r="H110" s="22">
        <v>308282</v>
      </c>
      <c r="I110" s="22">
        <v>321762</v>
      </c>
      <c r="J110" s="22">
        <v>3807557</v>
      </c>
      <c r="K110" s="22">
        <v>5368991</v>
      </c>
      <c r="L110" s="22">
        <v>204579</v>
      </c>
      <c r="M110" s="22">
        <v>188042</v>
      </c>
      <c r="N110" s="22">
        <v>175744</v>
      </c>
      <c r="O110" s="22">
        <v>162869</v>
      </c>
      <c r="P110" s="22">
        <v>149388</v>
      </c>
      <c r="Q110" s="22">
        <v>1024838</v>
      </c>
      <c r="R110" s="22">
        <v>1905460</v>
      </c>
    </row>
    <row r="111" spans="1:1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973666</v>
      </c>
      <c r="F111" s="22">
        <v>973355</v>
      </c>
      <c r="G111" s="22">
        <v>982771</v>
      </c>
      <c r="H111" s="22">
        <v>1004360</v>
      </c>
      <c r="I111" s="22">
        <v>1014870</v>
      </c>
      <c r="J111" s="22">
        <v>11525993</v>
      </c>
      <c r="K111" s="22">
        <v>16475015</v>
      </c>
      <c r="L111" s="22">
        <v>480748</v>
      </c>
      <c r="M111" s="22">
        <v>452054</v>
      </c>
      <c r="N111" s="22">
        <v>419014</v>
      </c>
      <c r="O111" s="22">
        <v>385811</v>
      </c>
      <c r="P111" s="22">
        <v>351964</v>
      </c>
      <c r="Q111" s="22">
        <v>2670939</v>
      </c>
      <c r="R111" s="22">
        <v>4760530</v>
      </c>
    </row>
    <row r="112" spans="1:1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125444</v>
      </c>
      <c r="F112" s="22">
        <v>130906</v>
      </c>
      <c r="G112" s="22">
        <v>135388</v>
      </c>
      <c r="H112" s="22">
        <v>140035</v>
      </c>
      <c r="I112" s="22">
        <v>125018</v>
      </c>
      <c r="J112" s="22">
        <v>1955635</v>
      </c>
      <c r="K112" s="22">
        <v>2612426</v>
      </c>
      <c r="L112" s="22">
        <v>84504</v>
      </c>
      <c r="M112" s="22">
        <v>81035</v>
      </c>
      <c r="N112" s="22">
        <v>76680</v>
      </c>
      <c r="O112" s="22">
        <v>72166</v>
      </c>
      <c r="P112" s="22">
        <v>760152</v>
      </c>
      <c r="Q112" s="22">
        <v>514710</v>
      </c>
      <c r="R112" s="22">
        <v>1589247</v>
      </c>
    </row>
    <row r="113" spans="1:1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2468010</v>
      </c>
      <c r="F113" s="22">
        <v>2312075</v>
      </c>
      <c r="G113" s="22">
        <v>2393037</v>
      </c>
      <c r="H113" s="22">
        <v>2415197</v>
      </c>
      <c r="I113" s="22">
        <v>2514077</v>
      </c>
      <c r="J113" s="22">
        <v>32606726</v>
      </c>
      <c r="K113" s="22">
        <v>44709122</v>
      </c>
      <c r="L113" s="22">
        <v>1787446</v>
      </c>
      <c r="M113" s="22">
        <v>1696164</v>
      </c>
      <c r="N113" s="22">
        <v>1613723</v>
      </c>
      <c r="O113" s="22">
        <v>1527576</v>
      </c>
      <c r="P113" s="22">
        <v>1441363</v>
      </c>
      <c r="Q113" s="22">
        <v>12024533</v>
      </c>
      <c r="R113" s="22">
        <v>20090805</v>
      </c>
    </row>
    <row r="114" spans="1:1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</row>
    <row r="115" spans="1:1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502543</v>
      </c>
      <c r="F115" s="22">
        <v>517352</v>
      </c>
      <c r="G115" s="22">
        <v>532596</v>
      </c>
      <c r="H115" s="22">
        <v>548290</v>
      </c>
      <c r="I115" s="22">
        <v>564447</v>
      </c>
      <c r="J115" s="22">
        <v>4851142</v>
      </c>
      <c r="K115" s="22">
        <v>7516370</v>
      </c>
      <c r="L115" s="22">
        <v>216039</v>
      </c>
      <c r="M115" s="22">
        <v>201231</v>
      </c>
      <c r="N115" s="22">
        <v>185986</v>
      </c>
      <c r="O115" s="22">
        <v>170292</v>
      </c>
      <c r="P115" s="22">
        <v>154136</v>
      </c>
      <c r="Q115" s="22">
        <v>717253</v>
      </c>
      <c r="R115" s="22">
        <v>1644937</v>
      </c>
    </row>
    <row r="116" spans="1:1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68141</v>
      </c>
      <c r="F116" s="22">
        <v>70536</v>
      </c>
      <c r="G116" s="22">
        <v>73020</v>
      </c>
      <c r="H116" s="22">
        <v>75599</v>
      </c>
      <c r="I116" s="22">
        <v>78274</v>
      </c>
      <c r="J116" s="22">
        <v>1481615</v>
      </c>
      <c r="K116" s="22">
        <v>1847185</v>
      </c>
      <c r="L116" s="22">
        <v>56479</v>
      </c>
      <c r="M116" s="22">
        <v>54084</v>
      </c>
      <c r="N116" s="22">
        <v>51600</v>
      </c>
      <c r="O116" s="22">
        <v>49022</v>
      </c>
      <c r="P116" s="22">
        <v>46346</v>
      </c>
      <c r="Q116" s="22">
        <v>544527</v>
      </c>
      <c r="R116" s="22">
        <v>802058</v>
      </c>
    </row>
    <row r="117" spans="1:1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542261</v>
      </c>
      <c r="F117" s="22">
        <v>558906</v>
      </c>
      <c r="G117" s="22">
        <v>576073</v>
      </c>
      <c r="H117" s="22">
        <v>593779</v>
      </c>
      <c r="I117" s="22">
        <v>601820</v>
      </c>
      <c r="J117" s="22">
        <v>15847387</v>
      </c>
      <c r="K117" s="22">
        <v>18720226</v>
      </c>
      <c r="L117" s="22">
        <v>570624</v>
      </c>
      <c r="M117" s="22">
        <v>553980</v>
      </c>
      <c r="N117" s="22">
        <v>536813</v>
      </c>
      <c r="O117" s="22">
        <v>519107</v>
      </c>
      <c r="P117" s="22">
        <v>500903</v>
      </c>
      <c r="Q117" s="22">
        <v>5617688</v>
      </c>
      <c r="R117" s="22">
        <v>8299115</v>
      </c>
    </row>
    <row r="118" spans="1:1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563683</v>
      </c>
      <c r="F118" s="22">
        <v>583276</v>
      </c>
      <c r="G118" s="22">
        <v>561721</v>
      </c>
      <c r="H118" s="22">
        <v>366394</v>
      </c>
      <c r="I118" s="22">
        <v>309037</v>
      </c>
      <c r="J118" s="22">
        <v>267674</v>
      </c>
      <c r="K118" s="22">
        <v>2651785</v>
      </c>
      <c r="L118" s="22">
        <v>82748</v>
      </c>
      <c r="M118" s="22">
        <v>63155</v>
      </c>
      <c r="N118" s="22">
        <v>42707</v>
      </c>
      <c r="O118" s="22">
        <v>22715</v>
      </c>
      <c r="P118" s="22">
        <v>13439</v>
      </c>
      <c r="Q118" s="22">
        <v>9013</v>
      </c>
      <c r="R118" s="22">
        <v>233777</v>
      </c>
    </row>
    <row r="119" spans="1:1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1271305</v>
      </c>
      <c r="F119" s="22">
        <v>1315143</v>
      </c>
      <c r="G119" s="22">
        <v>1274515</v>
      </c>
      <c r="H119" s="22">
        <v>1258003</v>
      </c>
      <c r="I119" s="22">
        <v>856752</v>
      </c>
      <c r="J119" s="22">
        <v>8409308</v>
      </c>
      <c r="K119" s="22">
        <v>14385026</v>
      </c>
      <c r="L119" s="22">
        <v>474625</v>
      </c>
      <c r="M119" s="22">
        <v>430788</v>
      </c>
      <c r="N119" s="22">
        <v>385132</v>
      </c>
      <c r="O119" s="22">
        <v>340671</v>
      </c>
      <c r="P119" s="22">
        <v>297914</v>
      </c>
      <c r="Q119" s="22">
        <v>1801677</v>
      </c>
      <c r="R119" s="22">
        <v>3730807</v>
      </c>
    </row>
    <row r="120" spans="1:1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762170</v>
      </c>
      <c r="F120" s="22">
        <v>795839</v>
      </c>
      <c r="G120" s="22">
        <v>831011</v>
      </c>
      <c r="H120" s="22">
        <v>867755</v>
      </c>
      <c r="I120" s="22">
        <v>819377</v>
      </c>
      <c r="J120" s="22">
        <v>2291524</v>
      </c>
      <c r="K120" s="22">
        <v>6367676</v>
      </c>
      <c r="L120" s="22">
        <v>262041</v>
      </c>
      <c r="M120" s="22">
        <v>228372</v>
      </c>
      <c r="N120" s="22">
        <v>193200</v>
      </c>
      <c r="O120" s="22">
        <v>156457</v>
      </c>
      <c r="P120" s="22">
        <v>118071</v>
      </c>
      <c r="Q120" s="22">
        <v>202180</v>
      </c>
      <c r="R120" s="22">
        <v>1160321</v>
      </c>
    </row>
    <row r="121" spans="1:1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80504</v>
      </c>
      <c r="F121" s="22">
        <v>84404</v>
      </c>
      <c r="G121" s="22">
        <v>53014</v>
      </c>
      <c r="H121" s="22">
        <v>19667</v>
      </c>
      <c r="I121" s="22">
        <v>20607</v>
      </c>
      <c r="J121" s="22">
        <v>711971</v>
      </c>
      <c r="K121" s="22">
        <v>970167</v>
      </c>
      <c r="L121" s="22">
        <v>55377</v>
      </c>
      <c r="M121" s="22">
        <v>51477</v>
      </c>
      <c r="N121" s="22">
        <v>47945</v>
      </c>
      <c r="O121" s="22">
        <v>46370</v>
      </c>
      <c r="P121" s="22">
        <v>45430</v>
      </c>
      <c r="Q121" s="22">
        <v>163911</v>
      </c>
      <c r="R121" s="22">
        <v>410510</v>
      </c>
    </row>
    <row r="122" spans="1:1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1007866</v>
      </c>
      <c r="F122" s="22">
        <v>838869</v>
      </c>
      <c r="G122" s="22">
        <v>869129</v>
      </c>
      <c r="H122" s="22">
        <v>755028</v>
      </c>
      <c r="I122" s="22">
        <v>750197</v>
      </c>
      <c r="J122" s="22">
        <v>6275624</v>
      </c>
      <c r="K122" s="22">
        <v>10496713</v>
      </c>
      <c r="L122" s="22">
        <v>356196</v>
      </c>
      <c r="M122" s="22">
        <v>317682</v>
      </c>
      <c r="N122" s="22">
        <v>285547</v>
      </c>
      <c r="O122" s="22">
        <v>254020</v>
      </c>
      <c r="P122" s="22">
        <v>226919</v>
      </c>
      <c r="Q122" s="22">
        <v>928613</v>
      </c>
      <c r="R122" s="22">
        <v>2368977</v>
      </c>
    </row>
    <row r="123" spans="1:1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210687</v>
      </c>
      <c r="F123" s="22">
        <v>213658</v>
      </c>
      <c r="G123" s="22">
        <v>366708</v>
      </c>
      <c r="H123" s="22">
        <v>119841</v>
      </c>
      <c r="I123" s="22">
        <v>0</v>
      </c>
      <c r="J123" s="22">
        <v>0</v>
      </c>
      <c r="K123" s="22">
        <v>910894</v>
      </c>
      <c r="L123" s="22">
        <v>30727</v>
      </c>
      <c r="M123" s="22">
        <v>24309</v>
      </c>
      <c r="N123" s="22">
        <v>14150</v>
      </c>
      <c r="O123" s="22">
        <v>2402</v>
      </c>
      <c r="P123" s="22">
        <v>0</v>
      </c>
      <c r="Q123" s="22">
        <v>0</v>
      </c>
      <c r="R123" s="22">
        <v>71588</v>
      </c>
    </row>
    <row r="124" spans="1:1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212090</v>
      </c>
      <c r="F124" s="22">
        <v>195928</v>
      </c>
      <c r="G124" s="22">
        <v>161209</v>
      </c>
      <c r="H124" s="22">
        <v>168176</v>
      </c>
      <c r="I124" s="22">
        <v>130499</v>
      </c>
      <c r="J124" s="22">
        <v>363169</v>
      </c>
      <c r="K124" s="22">
        <v>1231071</v>
      </c>
      <c r="L124" s="22">
        <v>50374</v>
      </c>
      <c r="M124" s="22">
        <v>40631</v>
      </c>
      <c r="N124" s="22">
        <v>32420</v>
      </c>
      <c r="O124" s="22">
        <v>25453</v>
      </c>
      <c r="P124" s="22">
        <v>18705</v>
      </c>
      <c r="Q124" s="22">
        <v>26060</v>
      </c>
      <c r="R124" s="22">
        <v>193643</v>
      </c>
    </row>
    <row r="125" spans="1:1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33920</v>
      </c>
      <c r="F125" s="22">
        <v>35487</v>
      </c>
      <c r="G125" s="22">
        <v>37127</v>
      </c>
      <c r="H125" s="22">
        <v>0</v>
      </c>
      <c r="I125" s="22">
        <v>0</v>
      </c>
      <c r="J125" s="22">
        <v>0</v>
      </c>
      <c r="K125" s="22">
        <v>106534</v>
      </c>
      <c r="L125" s="22">
        <v>4484</v>
      </c>
      <c r="M125" s="22">
        <v>2917</v>
      </c>
      <c r="N125" s="22">
        <v>1277</v>
      </c>
      <c r="O125" s="22">
        <v>0</v>
      </c>
      <c r="P125" s="22">
        <v>0</v>
      </c>
      <c r="Q125" s="22">
        <v>0</v>
      </c>
      <c r="R125" s="22">
        <v>8678</v>
      </c>
    </row>
    <row r="126" spans="1:1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404461</v>
      </c>
      <c r="F126" s="22">
        <v>414141</v>
      </c>
      <c r="G126" s="22">
        <v>420058</v>
      </c>
      <c r="H126" s="22">
        <v>391496</v>
      </c>
      <c r="I126" s="22">
        <v>362098</v>
      </c>
      <c r="J126" s="22">
        <v>3314885</v>
      </c>
      <c r="K126" s="22">
        <v>5307139</v>
      </c>
      <c r="L126" s="22">
        <v>125953</v>
      </c>
      <c r="M126" s="22">
        <v>116175</v>
      </c>
      <c r="N126" s="22">
        <v>107785</v>
      </c>
      <c r="O126" s="22">
        <v>96448</v>
      </c>
      <c r="P126" s="22">
        <v>87328</v>
      </c>
      <c r="Q126" s="22">
        <v>397169</v>
      </c>
      <c r="R126" s="22">
        <v>930858</v>
      </c>
    </row>
    <row r="127" spans="1:1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614271</v>
      </c>
      <c r="F127" s="22">
        <v>631692</v>
      </c>
      <c r="G127" s="22">
        <v>649653</v>
      </c>
      <c r="H127" s="22">
        <v>668171</v>
      </c>
      <c r="I127" s="22">
        <v>535536</v>
      </c>
      <c r="J127" s="22">
        <v>1789147</v>
      </c>
      <c r="K127" s="22">
        <v>4888470</v>
      </c>
      <c r="L127" s="22">
        <v>143075</v>
      </c>
      <c r="M127" s="22">
        <v>125653</v>
      </c>
      <c r="N127" s="22">
        <v>107692</v>
      </c>
      <c r="O127" s="22">
        <v>89175</v>
      </c>
      <c r="P127" s="22">
        <v>71015</v>
      </c>
      <c r="Q127" s="22">
        <v>202133</v>
      </c>
      <c r="R127" s="22">
        <v>738743</v>
      </c>
    </row>
    <row r="128" spans="1:1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46738</v>
      </c>
      <c r="F128" s="22">
        <v>47436</v>
      </c>
      <c r="G128" s="22">
        <v>48153</v>
      </c>
      <c r="H128" s="22">
        <v>48885</v>
      </c>
      <c r="I128" s="22">
        <v>49634</v>
      </c>
      <c r="J128" s="22">
        <v>402850</v>
      </c>
      <c r="K128" s="22">
        <v>643696</v>
      </c>
      <c r="L128" s="22">
        <v>9322</v>
      </c>
      <c r="M128" s="22">
        <v>8624</v>
      </c>
      <c r="N128" s="22">
        <v>7907</v>
      </c>
      <c r="O128" s="22">
        <v>7175</v>
      </c>
      <c r="P128" s="22">
        <v>6426</v>
      </c>
      <c r="Q128" s="22">
        <v>22490</v>
      </c>
      <c r="R128" s="22">
        <v>61944</v>
      </c>
    </row>
    <row r="129" spans="1:1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229826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229826</v>
      </c>
      <c r="L129" s="22">
        <v>10036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10036</v>
      </c>
    </row>
    <row r="130" spans="1:1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16148</v>
      </c>
      <c r="F130" s="22">
        <v>8365</v>
      </c>
      <c r="G130" s="22">
        <v>0</v>
      </c>
      <c r="H130" s="22">
        <v>0</v>
      </c>
      <c r="I130" s="22">
        <v>0</v>
      </c>
      <c r="J130" s="22">
        <v>0</v>
      </c>
      <c r="K130" s="22">
        <v>24513</v>
      </c>
      <c r="L130" s="22">
        <v>984</v>
      </c>
      <c r="M130" s="22">
        <v>201</v>
      </c>
      <c r="N130" s="22">
        <v>0</v>
      </c>
      <c r="O130" s="22">
        <v>0</v>
      </c>
      <c r="P130" s="22">
        <v>0</v>
      </c>
      <c r="Q130" s="22">
        <v>0</v>
      </c>
      <c r="R130" s="22">
        <v>1185</v>
      </c>
    </row>
    <row r="131" spans="1:1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</row>
    <row r="132" spans="1:1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1030572</v>
      </c>
      <c r="F132" s="22">
        <v>1061394</v>
      </c>
      <c r="G132" s="22">
        <v>959204</v>
      </c>
      <c r="H132" s="22">
        <v>651185</v>
      </c>
      <c r="I132" s="22">
        <v>670253</v>
      </c>
      <c r="J132" s="22">
        <v>1220174</v>
      </c>
      <c r="K132" s="22">
        <v>5592782</v>
      </c>
      <c r="L132" s="22">
        <v>169096</v>
      </c>
      <c r="M132" s="22">
        <v>138274</v>
      </c>
      <c r="N132" s="22">
        <v>106459</v>
      </c>
      <c r="O132" s="22">
        <v>82631</v>
      </c>
      <c r="P132" s="22">
        <v>63563</v>
      </c>
      <c r="Q132" s="22">
        <v>235041</v>
      </c>
      <c r="R132" s="22">
        <v>795064</v>
      </c>
    </row>
    <row r="133" spans="1:1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455924</v>
      </c>
      <c r="F133" s="22">
        <v>475195</v>
      </c>
      <c r="G133" s="22">
        <v>495986</v>
      </c>
      <c r="H133" s="22">
        <v>287030</v>
      </c>
      <c r="I133" s="22">
        <v>295408</v>
      </c>
      <c r="J133" s="22">
        <v>1780688</v>
      </c>
      <c r="K133" s="22">
        <v>3790231</v>
      </c>
      <c r="L133" s="22">
        <v>128682</v>
      </c>
      <c r="M133" s="22">
        <v>108231</v>
      </c>
      <c r="N133" s="22">
        <v>87440</v>
      </c>
      <c r="O133" s="22">
        <v>65576</v>
      </c>
      <c r="P133" s="22">
        <v>59041</v>
      </c>
      <c r="Q133" s="22">
        <v>131060</v>
      </c>
      <c r="R133" s="22">
        <v>580030</v>
      </c>
    </row>
    <row r="134" spans="1:1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</row>
    <row r="135" spans="1:1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74555</v>
      </c>
      <c r="F135" s="22">
        <v>77827</v>
      </c>
      <c r="G135" s="22">
        <v>81251</v>
      </c>
      <c r="H135" s="22">
        <v>84835</v>
      </c>
      <c r="I135" s="22">
        <v>55587</v>
      </c>
      <c r="J135" s="22">
        <v>99855</v>
      </c>
      <c r="K135" s="22">
        <v>473910</v>
      </c>
      <c r="L135" s="22">
        <v>20205</v>
      </c>
      <c r="M135" s="22">
        <v>16933</v>
      </c>
      <c r="N135" s="22">
        <v>13509</v>
      </c>
      <c r="O135" s="22">
        <v>9925</v>
      </c>
      <c r="P135" s="22">
        <v>6173</v>
      </c>
      <c r="Q135" s="22">
        <v>2245</v>
      </c>
      <c r="R135" s="22">
        <v>68990</v>
      </c>
    </row>
    <row r="136" spans="1:1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95548</v>
      </c>
      <c r="F136" s="22">
        <v>100693</v>
      </c>
      <c r="G136" s="22">
        <v>90140</v>
      </c>
      <c r="H136" s="22">
        <v>37692</v>
      </c>
      <c r="I136" s="22">
        <v>0</v>
      </c>
      <c r="J136" s="22">
        <v>0</v>
      </c>
      <c r="K136" s="22">
        <v>324073</v>
      </c>
      <c r="L136" s="22">
        <v>16067</v>
      </c>
      <c r="M136" s="22">
        <v>10922</v>
      </c>
      <c r="N136" s="22">
        <v>5449</v>
      </c>
      <c r="O136" s="22">
        <v>727</v>
      </c>
      <c r="P136" s="22">
        <v>0</v>
      </c>
      <c r="Q136" s="22">
        <v>0</v>
      </c>
      <c r="R136" s="22">
        <v>33165</v>
      </c>
    </row>
    <row r="137" spans="1:1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162272</v>
      </c>
      <c r="F137" s="22">
        <v>168337</v>
      </c>
      <c r="G137" s="22">
        <v>174634</v>
      </c>
      <c r="H137" s="22">
        <v>181175</v>
      </c>
      <c r="I137" s="22">
        <v>187967</v>
      </c>
      <c r="J137" s="22">
        <v>1574151</v>
      </c>
      <c r="K137" s="22">
        <v>2448536</v>
      </c>
      <c r="L137" s="22">
        <v>91425</v>
      </c>
      <c r="M137" s="22">
        <v>85361</v>
      </c>
      <c r="N137" s="22">
        <v>79063</v>
      </c>
      <c r="O137" s="22">
        <v>72523</v>
      </c>
      <c r="P137" s="22">
        <v>65730</v>
      </c>
      <c r="Q137" s="22">
        <v>409111</v>
      </c>
      <c r="R137" s="22">
        <v>803213</v>
      </c>
    </row>
    <row r="138" spans="1:1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299993</v>
      </c>
      <c r="F138" s="22">
        <v>302518</v>
      </c>
      <c r="G138" s="22">
        <v>0</v>
      </c>
      <c r="H138" s="22">
        <v>0</v>
      </c>
      <c r="I138" s="22">
        <v>0</v>
      </c>
      <c r="J138" s="22">
        <v>0</v>
      </c>
      <c r="K138" s="22">
        <v>602511</v>
      </c>
      <c r="L138" s="22">
        <v>4432</v>
      </c>
      <c r="M138" s="22">
        <v>1907</v>
      </c>
      <c r="N138" s="22">
        <v>0</v>
      </c>
      <c r="O138" s="22">
        <v>0</v>
      </c>
      <c r="P138" s="22">
        <v>0</v>
      </c>
      <c r="Q138" s="22">
        <v>0</v>
      </c>
      <c r="R138" s="22">
        <v>6339</v>
      </c>
    </row>
    <row r="139" spans="1:1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190107</v>
      </c>
      <c r="F139" s="22">
        <v>190893</v>
      </c>
      <c r="G139" s="22">
        <v>175634</v>
      </c>
      <c r="H139" s="22">
        <v>179678</v>
      </c>
      <c r="I139" s="22">
        <v>159748</v>
      </c>
      <c r="J139" s="22">
        <v>260729</v>
      </c>
      <c r="K139" s="22">
        <v>1156789</v>
      </c>
      <c r="L139" s="22">
        <v>23137</v>
      </c>
      <c r="M139" s="22">
        <v>18472</v>
      </c>
      <c r="N139" s="22">
        <v>13801</v>
      </c>
      <c r="O139" s="22">
        <v>9757</v>
      </c>
      <c r="P139" s="22">
        <v>5838</v>
      </c>
      <c r="Q139" s="22">
        <v>4274</v>
      </c>
      <c r="R139" s="22">
        <v>75279</v>
      </c>
    </row>
    <row r="140" spans="1:1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145731</v>
      </c>
      <c r="F140" s="22">
        <v>150607</v>
      </c>
      <c r="G140" s="22">
        <v>106651</v>
      </c>
      <c r="H140" s="22">
        <v>107129</v>
      </c>
      <c r="I140" s="22">
        <v>112287</v>
      </c>
      <c r="J140" s="22">
        <v>651299</v>
      </c>
      <c r="K140" s="22">
        <v>1273704</v>
      </c>
      <c r="L140" s="22">
        <v>54750</v>
      </c>
      <c r="M140" s="22">
        <v>49874</v>
      </c>
      <c r="N140" s="22">
        <v>44933</v>
      </c>
      <c r="O140" s="22">
        <v>40009</v>
      </c>
      <c r="P140" s="22">
        <v>34851</v>
      </c>
      <c r="Q140" s="22">
        <v>122616</v>
      </c>
      <c r="R140" s="22">
        <v>347033</v>
      </c>
    </row>
    <row r="141" spans="1:1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206561</v>
      </c>
      <c r="F141" s="22">
        <v>197815</v>
      </c>
      <c r="G141" s="22">
        <v>186402</v>
      </c>
      <c r="H141" s="22">
        <v>193154</v>
      </c>
      <c r="I141" s="22">
        <v>165049</v>
      </c>
      <c r="J141" s="22">
        <v>1689311</v>
      </c>
      <c r="K141" s="22">
        <v>2638292</v>
      </c>
      <c r="L141" s="22">
        <v>90999</v>
      </c>
      <c r="M141" s="22">
        <v>84005</v>
      </c>
      <c r="N141" s="22">
        <v>77188</v>
      </c>
      <c r="O141" s="22">
        <v>70436</v>
      </c>
      <c r="P141" s="22">
        <v>63751</v>
      </c>
      <c r="Q141" s="22">
        <v>288381</v>
      </c>
      <c r="R141" s="22">
        <v>674760</v>
      </c>
    </row>
    <row r="142" spans="1:1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</row>
    <row r="143" spans="1:1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</row>
    <row r="144" spans="1:1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101253</v>
      </c>
      <c r="F144" s="22">
        <v>104124</v>
      </c>
      <c r="G144" s="22">
        <v>107085</v>
      </c>
      <c r="H144" s="22">
        <v>110140</v>
      </c>
      <c r="I144" s="22">
        <v>113292</v>
      </c>
      <c r="J144" s="22">
        <v>1007875</v>
      </c>
      <c r="K144" s="22">
        <v>1543769</v>
      </c>
      <c r="L144" s="22">
        <v>39911</v>
      </c>
      <c r="M144" s="22">
        <v>37040</v>
      </c>
      <c r="N144" s="22">
        <v>34079</v>
      </c>
      <c r="O144" s="22">
        <v>31024</v>
      </c>
      <c r="P144" s="22">
        <v>27872</v>
      </c>
      <c r="Q144" s="22">
        <v>143950</v>
      </c>
      <c r="R144" s="22">
        <v>313876</v>
      </c>
    </row>
    <row r="145" spans="1:1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1035753</v>
      </c>
      <c r="F145" s="22">
        <v>1065895</v>
      </c>
      <c r="G145" s="22">
        <v>1096928</v>
      </c>
      <c r="H145" s="22">
        <v>1128880</v>
      </c>
      <c r="I145" s="22">
        <v>1047177</v>
      </c>
      <c r="J145" s="22">
        <v>12868535</v>
      </c>
      <c r="K145" s="22">
        <v>18243168</v>
      </c>
      <c r="L145" s="22">
        <v>526817</v>
      </c>
      <c r="M145" s="22">
        <v>496675</v>
      </c>
      <c r="N145" s="22">
        <v>465642</v>
      </c>
      <c r="O145" s="22">
        <v>433690</v>
      </c>
      <c r="P145" s="22">
        <v>400791</v>
      </c>
      <c r="Q145" s="22">
        <v>2368374</v>
      </c>
      <c r="R145" s="22">
        <v>4691989</v>
      </c>
    </row>
    <row r="146" spans="1:1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101643</v>
      </c>
      <c r="F146" s="22">
        <v>94647</v>
      </c>
      <c r="G146" s="22">
        <v>90195</v>
      </c>
      <c r="H146" s="22">
        <v>94024</v>
      </c>
      <c r="I146" s="22">
        <v>98026</v>
      </c>
      <c r="J146" s="22">
        <v>1013222</v>
      </c>
      <c r="K146" s="22">
        <v>1491757</v>
      </c>
      <c r="L146" s="22">
        <v>58817</v>
      </c>
      <c r="M146" s="22">
        <v>54695</v>
      </c>
      <c r="N146" s="22">
        <v>50945</v>
      </c>
      <c r="O146" s="22">
        <v>47116</v>
      </c>
      <c r="P146" s="22">
        <v>43114</v>
      </c>
      <c r="Q146" s="22">
        <v>192663</v>
      </c>
      <c r="R146" s="22">
        <v>447350</v>
      </c>
    </row>
    <row r="147" spans="1:1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8027</v>
      </c>
      <c r="F147" s="22">
        <v>8368</v>
      </c>
      <c r="G147" s="22">
        <v>8724</v>
      </c>
      <c r="H147" s="22">
        <v>9095</v>
      </c>
      <c r="I147" s="22">
        <v>9481</v>
      </c>
      <c r="J147" s="22">
        <v>77330</v>
      </c>
      <c r="K147" s="22">
        <v>121025</v>
      </c>
      <c r="L147" s="22">
        <v>2978</v>
      </c>
      <c r="M147" s="22">
        <v>2637</v>
      </c>
      <c r="N147" s="22">
        <v>2281</v>
      </c>
      <c r="O147" s="22">
        <v>1910</v>
      </c>
      <c r="P147" s="22">
        <v>1523</v>
      </c>
      <c r="Q147" s="22">
        <v>52879</v>
      </c>
      <c r="R147" s="22">
        <v>64208</v>
      </c>
    </row>
    <row r="148" spans="1:1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19432</v>
      </c>
      <c r="F148" s="22">
        <v>20320</v>
      </c>
      <c r="G148" s="22">
        <v>21249</v>
      </c>
      <c r="H148" s="22">
        <v>22220</v>
      </c>
      <c r="I148" s="22">
        <v>23234</v>
      </c>
      <c r="J148" s="22">
        <v>62840</v>
      </c>
      <c r="K148" s="22">
        <v>169295</v>
      </c>
      <c r="L148" s="22">
        <v>7431</v>
      </c>
      <c r="M148" s="22">
        <v>6544</v>
      </c>
      <c r="N148" s="22">
        <v>5615</v>
      </c>
      <c r="O148" s="22">
        <v>4645</v>
      </c>
      <c r="P148" s="22">
        <v>3630</v>
      </c>
      <c r="Q148" s="22">
        <v>4322</v>
      </c>
      <c r="R148" s="22">
        <v>32187</v>
      </c>
    </row>
    <row r="149" spans="1:1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1262768</v>
      </c>
      <c r="F149" s="22">
        <v>1030973</v>
      </c>
      <c r="G149" s="22">
        <v>915322</v>
      </c>
      <c r="H149" s="22">
        <v>940059</v>
      </c>
      <c r="I149" s="22">
        <v>965474</v>
      </c>
      <c r="J149" s="22">
        <v>16391985</v>
      </c>
      <c r="K149" s="22">
        <v>21506581</v>
      </c>
      <c r="L149" s="22">
        <v>596174</v>
      </c>
      <c r="M149" s="22">
        <v>557780</v>
      </c>
      <c r="N149" s="22">
        <v>530573</v>
      </c>
      <c r="O149" s="22">
        <v>505836</v>
      </c>
      <c r="P149" s="22">
        <v>480421</v>
      </c>
      <c r="Q149" s="22">
        <v>3963598</v>
      </c>
      <c r="R149" s="22">
        <v>6634382</v>
      </c>
    </row>
    <row r="150" spans="1:1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968247</v>
      </c>
      <c r="F150" s="22">
        <v>812230</v>
      </c>
      <c r="G150" s="22">
        <v>839912</v>
      </c>
      <c r="H150" s="22">
        <v>868634</v>
      </c>
      <c r="I150" s="22">
        <v>772155</v>
      </c>
      <c r="J150" s="22">
        <v>14984278</v>
      </c>
      <c r="K150" s="22">
        <v>19245456</v>
      </c>
      <c r="L150" s="22">
        <v>582367</v>
      </c>
      <c r="M150" s="22">
        <v>545408</v>
      </c>
      <c r="N150" s="22">
        <v>517726</v>
      </c>
      <c r="O150" s="22">
        <v>489004</v>
      </c>
      <c r="P150" s="22">
        <v>459198</v>
      </c>
      <c r="Q150" s="22">
        <v>4299482</v>
      </c>
      <c r="R150" s="22">
        <v>6893185</v>
      </c>
    </row>
    <row r="151" spans="1:1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93439</v>
      </c>
      <c r="F151" s="22">
        <v>97859</v>
      </c>
      <c r="G151" s="22">
        <v>102489</v>
      </c>
      <c r="H151" s="22">
        <v>107337</v>
      </c>
      <c r="I151" s="22">
        <v>112415</v>
      </c>
      <c r="J151" s="22">
        <v>795404</v>
      </c>
      <c r="K151" s="22">
        <v>1308943</v>
      </c>
      <c r="L151" s="22">
        <v>59126</v>
      </c>
      <c r="M151" s="22">
        <v>55706</v>
      </c>
      <c r="N151" s="22">
        <v>51077</v>
      </c>
      <c r="O151" s="22">
        <v>46228</v>
      </c>
      <c r="P151" s="22">
        <v>41151</v>
      </c>
      <c r="Q151" s="22">
        <v>125992</v>
      </c>
      <c r="R151" s="22">
        <v>379280</v>
      </c>
    </row>
    <row r="152" spans="1:1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133166</v>
      </c>
      <c r="F152" s="22">
        <v>136195</v>
      </c>
      <c r="G152" s="22">
        <v>139811</v>
      </c>
      <c r="H152" s="22">
        <v>143262</v>
      </c>
      <c r="I152" s="22">
        <v>146801</v>
      </c>
      <c r="J152" s="22">
        <v>3289022</v>
      </c>
      <c r="K152" s="22">
        <v>3988257</v>
      </c>
      <c r="L152" s="22">
        <v>95280</v>
      </c>
      <c r="M152" s="22">
        <v>92000</v>
      </c>
      <c r="N152" s="22">
        <v>88635</v>
      </c>
      <c r="O152" s="22">
        <v>85185</v>
      </c>
      <c r="P152" s="22">
        <v>81645</v>
      </c>
      <c r="Q152" s="22">
        <v>863302</v>
      </c>
      <c r="R152" s="22">
        <v>1306047</v>
      </c>
    </row>
    <row r="153" spans="1:1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1984346</v>
      </c>
      <c r="F153" s="22">
        <v>1995775</v>
      </c>
      <c r="G153" s="22">
        <v>2056805</v>
      </c>
      <c r="H153" s="22">
        <v>1986674</v>
      </c>
      <c r="I153" s="22">
        <v>2024793</v>
      </c>
      <c r="J153" s="22">
        <v>14687462</v>
      </c>
      <c r="K153" s="22">
        <v>24735855</v>
      </c>
      <c r="L153" s="22">
        <v>738058</v>
      </c>
      <c r="M153" s="22">
        <v>678977</v>
      </c>
      <c r="N153" s="22">
        <v>617947</v>
      </c>
      <c r="O153" s="22">
        <v>504677</v>
      </c>
      <c r="P153" s="22">
        <v>443028</v>
      </c>
      <c r="Q153" s="22">
        <v>2884588</v>
      </c>
      <c r="R153" s="22">
        <v>5867275</v>
      </c>
    </row>
    <row r="154" spans="1:1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251971</v>
      </c>
      <c r="F154" s="22">
        <v>261154</v>
      </c>
      <c r="G154" s="22">
        <v>270679</v>
      </c>
      <c r="H154" s="22">
        <v>280560</v>
      </c>
      <c r="I154" s="22">
        <v>290810</v>
      </c>
      <c r="J154" s="22">
        <v>1308944</v>
      </c>
      <c r="K154" s="22">
        <v>2664118</v>
      </c>
      <c r="L154" s="22">
        <v>91799</v>
      </c>
      <c r="M154" s="22">
        <v>82616</v>
      </c>
      <c r="N154" s="22">
        <v>73091</v>
      </c>
      <c r="O154" s="22">
        <v>63210</v>
      </c>
      <c r="P154" s="22">
        <v>52960</v>
      </c>
      <c r="Q154" s="22">
        <v>110939</v>
      </c>
      <c r="R154" s="22">
        <v>474615</v>
      </c>
    </row>
    <row r="155" spans="1:1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211431</v>
      </c>
      <c r="F155" s="22">
        <v>219965</v>
      </c>
      <c r="G155" s="22">
        <v>120579</v>
      </c>
      <c r="H155" s="22">
        <v>125880</v>
      </c>
      <c r="I155" s="22">
        <v>131147</v>
      </c>
      <c r="J155" s="22">
        <v>1279342</v>
      </c>
      <c r="K155" s="22">
        <v>2088344</v>
      </c>
      <c r="L155" s="22">
        <v>102608</v>
      </c>
      <c r="M155" s="22">
        <v>92603</v>
      </c>
      <c r="N155" s="22">
        <v>83266</v>
      </c>
      <c r="O155" s="22">
        <v>76788</v>
      </c>
      <c r="P155" s="22">
        <v>70051</v>
      </c>
      <c r="Q155" s="22">
        <v>973720</v>
      </c>
      <c r="R155" s="22">
        <v>1399036</v>
      </c>
    </row>
    <row r="156" spans="1:1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203774</v>
      </c>
      <c r="F156" s="22">
        <v>210518</v>
      </c>
      <c r="G156" s="22">
        <v>217594</v>
      </c>
      <c r="H156" s="22">
        <v>225019</v>
      </c>
      <c r="I156" s="22">
        <v>232809</v>
      </c>
      <c r="J156" s="22">
        <v>2408423</v>
      </c>
      <c r="K156" s="22">
        <v>3498137</v>
      </c>
      <c r="L156" s="22">
        <v>108175</v>
      </c>
      <c r="M156" s="22">
        <v>100417</v>
      </c>
      <c r="N156" s="22">
        <v>92316</v>
      </c>
      <c r="O156" s="22">
        <v>83573</v>
      </c>
      <c r="P156" s="22">
        <v>74764</v>
      </c>
      <c r="Q156" s="22">
        <v>398043</v>
      </c>
      <c r="R156" s="22">
        <v>857288</v>
      </c>
    </row>
    <row r="157" spans="1:1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398838</v>
      </c>
      <c r="F157" s="22">
        <v>406252</v>
      </c>
      <c r="G157" s="22">
        <v>426757</v>
      </c>
      <c r="H157" s="22">
        <v>448373</v>
      </c>
      <c r="I157" s="22">
        <v>471162</v>
      </c>
      <c r="J157" s="22">
        <v>11490711</v>
      </c>
      <c r="K157" s="22">
        <v>13642093</v>
      </c>
      <c r="L157" s="22">
        <v>684058</v>
      </c>
      <c r="M157" s="22">
        <v>664325</v>
      </c>
      <c r="N157" s="22">
        <v>643821</v>
      </c>
      <c r="O157" s="22">
        <v>622205</v>
      </c>
      <c r="P157" s="22">
        <v>599416</v>
      </c>
      <c r="Q157" s="22">
        <v>6388796</v>
      </c>
      <c r="R157" s="22">
        <v>9602621</v>
      </c>
    </row>
    <row r="158" spans="1:1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88829</v>
      </c>
      <c r="F158" s="22">
        <v>95014</v>
      </c>
      <c r="G158" s="22">
        <v>101630</v>
      </c>
      <c r="H158" s="22">
        <v>84384</v>
      </c>
      <c r="I158" s="22">
        <v>0</v>
      </c>
      <c r="J158" s="22">
        <v>0</v>
      </c>
      <c r="K158" s="22">
        <v>369857</v>
      </c>
      <c r="L158" s="22">
        <v>25752</v>
      </c>
      <c r="M158" s="22">
        <v>19568</v>
      </c>
      <c r="N158" s="22">
        <v>12952</v>
      </c>
      <c r="O158" s="22">
        <v>5875</v>
      </c>
      <c r="P158" s="22">
        <v>0</v>
      </c>
      <c r="Q158" s="22">
        <v>0</v>
      </c>
      <c r="R158" s="22">
        <v>64147</v>
      </c>
    </row>
    <row r="159" spans="1:1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172249</v>
      </c>
      <c r="F159" s="22">
        <v>180347</v>
      </c>
      <c r="G159" s="22">
        <v>188827</v>
      </c>
      <c r="H159" s="22">
        <v>120020</v>
      </c>
      <c r="I159" s="22">
        <v>0</v>
      </c>
      <c r="J159" s="22">
        <v>0</v>
      </c>
      <c r="K159" s="22">
        <v>661443</v>
      </c>
      <c r="L159" s="22">
        <v>36561</v>
      </c>
      <c r="M159" s="22">
        <v>28826</v>
      </c>
      <c r="N159" s="22">
        <v>20727</v>
      </c>
      <c r="O159" s="22">
        <v>12247</v>
      </c>
      <c r="P159" s="22">
        <v>0</v>
      </c>
      <c r="Q159" s="22">
        <v>0</v>
      </c>
      <c r="R159" s="22">
        <v>98361</v>
      </c>
    </row>
    <row r="160" spans="1:1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440131</v>
      </c>
      <c r="F160" s="22">
        <v>632808</v>
      </c>
      <c r="G160" s="22">
        <v>650646</v>
      </c>
      <c r="H160" s="22">
        <v>681394</v>
      </c>
      <c r="I160" s="22">
        <v>713629</v>
      </c>
      <c r="J160" s="22">
        <v>4749294</v>
      </c>
      <c r="K160" s="22">
        <v>7867902</v>
      </c>
      <c r="L160" s="22">
        <v>303960</v>
      </c>
      <c r="M160" s="22">
        <v>337869</v>
      </c>
      <c r="N160" s="22">
        <v>308231</v>
      </c>
      <c r="O160" s="22">
        <v>277483</v>
      </c>
      <c r="P160" s="22">
        <v>245247</v>
      </c>
      <c r="Q160" s="22">
        <v>702289</v>
      </c>
      <c r="R160" s="22">
        <v>2175079</v>
      </c>
    </row>
    <row r="161" spans="1:1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389863</v>
      </c>
      <c r="F161" s="22">
        <v>393802</v>
      </c>
      <c r="G161" s="22">
        <v>364299</v>
      </c>
      <c r="H161" s="22">
        <v>351463</v>
      </c>
      <c r="I161" s="22">
        <v>3121346</v>
      </c>
      <c r="J161" s="22">
        <v>0</v>
      </c>
      <c r="K161" s="22">
        <v>4620773</v>
      </c>
      <c r="L161" s="22">
        <v>148570</v>
      </c>
      <c r="M161" s="22">
        <v>133455</v>
      </c>
      <c r="N161" s="22">
        <v>118931</v>
      </c>
      <c r="O161" s="22">
        <v>104724</v>
      </c>
      <c r="P161" s="22">
        <v>541195</v>
      </c>
      <c r="Q161" s="22">
        <v>0</v>
      </c>
      <c r="R161" s="22">
        <v>1046875</v>
      </c>
    </row>
    <row r="162" spans="1:1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382542</v>
      </c>
      <c r="F162" s="22">
        <v>397244</v>
      </c>
      <c r="G162" s="22">
        <v>412546</v>
      </c>
      <c r="H162" s="22">
        <v>332056</v>
      </c>
      <c r="I162" s="22">
        <v>172945</v>
      </c>
      <c r="J162" s="22">
        <v>2251076</v>
      </c>
      <c r="K162" s="22">
        <v>3948409</v>
      </c>
      <c r="L162" s="22">
        <v>111888</v>
      </c>
      <c r="M162" s="22">
        <v>97186</v>
      </c>
      <c r="N162" s="22">
        <v>81884</v>
      </c>
      <c r="O162" s="22">
        <v>66943</v>
      </c>
      <c r="P162" s="22">
        <v>56243</v>
      </c>
      <c r="Q162" s="22">
        <v>422876</v>
      </c>
      <c r="R162" s="22">
        <v>837020</v>
      </c>
    </row>
    <row r="163" spans="1:1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333740</v>
      </c>
      <c r="F163" s="22">
        <v>269214</v>
      </c>
      <c r="G163" s="22">
        <v>250585</v>
      </c>
      <c r="H163" s="22">
        <v>35188</v>
      </c>
      <c r="I163" s="22">
        <v>36001</v>
      </c>
      <c r="J163" s="22">
        <v>464660</v>
      </c>
      <c r="K163" s="22">
        <v>1389388</v>
      </c>
      <c r="L163" s="22">
        <v>42124</v>
      </c>
      <c r="M163" s="22">
        <v>30108</v>
      </c>
      <c r="N163" s="22">
        <v>20592</v>
      </c>
      <c r="O163" s="22">
        <v>12108</v>
      </c>
      <c r="P163" s="22">
        <v>11295</v>
      </c>
      <c r="Q163" s="22">
        <v>65002</v>
      </c>
      <c r="R163" s="22">
        <v>181229</v>
      </c>
    </row>
    <row r="164" spans="1:1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936693</v>
      </c>
      <c r="F164" s="22">
        <v>755099</v>
      </c>
      <c r="G164" s="22">
        <v>525920</v>
      </c>
      <c r="H164" s="22">
        <v>505617</v>
      </c>
      <c r="I164" s="22">
        <v>526006</v>
      </c>
      <c r="J164" s="22">
        <v>5654081</v>
      </c>
      <c r="K164" s="22">
        <v>8903416</v>
      </c>
      <c r="L164" s="22">
        <v>358231</v>
      </c>
      <c r="M164" s="22">
        <v>326621</v>
      </c>
      <c r="N164" s="22">
        <v>301898</v>
      </c>
      <c r="O164" s="22">
        <v>281503</v>
      </c>
      <c r="P164" s="22">
        <v>261115</v>
      </c>
      <c r="Q164" s="22">
        <v>2546694</v>
      </c>
      <c r="R164" s="22">
        <v>4076062</v>
      </c>
    </row>
    <row r="165" spans="1:1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91351</v>
      </c>
      <c r="F165" s="22">
        <v>93596</v>
      </c>
      <c r="G165" s="22">
        <v>95896</v>
      </c>
      <c r="H165" s="22">
        <v>98252</v>
      </c>
      <c r="I165" s="22">
        <v>100667</v>
      </c>
      <c r="J165" s="22">
        <v>717423</v>
      </c>
      <c r="K165" s="22">
        <v>1197185</v>
      </c>
      <c r="L165" s="22">
        <v>28687</v>
      </c>
      <c r="M165" s="22">
        <v>26442</v>
      </c>
      <c r="N165" s="22">
        <v>24142</v>
      </c>
      <c r="O165" s="22">
        <v>21785</v>
      </c>
      <c r="P165" s="22">
        <v>19371</v>
      </c>
      <c r="Q165" s="22">
        <v>62819</v>
      </c>
      <c r="R165" s="22">
        <v>183246</v>
      </c>
    </row>
    <row r="166" spans="1:1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205006</v>
      </c>
      <c r="F166" s="22">
        <v>213915</v>
      </c>
      <c r="G166" s="22">
        <v>210942</v>
      </c>
      <c r="H166" s="22">
        <v>220030</v>
      </c>
      <c r="I166" s="22">
        <v>229524</v>
      </c>
      <c r="J166" s="22">
        <v>3044455</v>
      </c>
      <c r="K166" s="22">
        <v>4123872</v>
      </c>
      <c r="L166" s="22">
        <v>194545</v>
      </c>
      <c r="M166" s="22">
        <v>185635</v>
      </c>
      <c r="N166" s="22">
        <v>176481</v>
      </c>
      <c r="O166" s="22">
        <v>167393</v>
      </c>
      <c r="P166" s="22">
        <v>157899</v>
      </c>
      <c r="Q166" s="22">
        <v>1642467</v>
      </c>
      <c r="R166" s="22">
        <v>2524420</v>
      </c>
    </row>
    <row r="167" spans="1:1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2304733</v>
      </c>
      <c r="F167" s="22">
        <v>2409105</v>
      </c>
      <c r="G167" s="22">
        <v>2518296</v>
      </c>
      <c r="H167" s="22">
        <v>2402942</v>
      </c>
      <c r="I167" s="22">
        <v>2513562</v>
      </c>
      <c r="J167" s="22">
        <v>11240842</v>
      </c>
      <c r="K167" s="22">
        <v>23389480</v>
      </c>
      <c r="L167" s="22">
        <v>981901</v>
      </c>
      <c r="M167" s="22">
        <v>877528</v>
      </c>
      <c r="N167" s="22">
        <v>768337</v>
      </c>
      <c r="O167" s="22">
        <v>656307</v>
      </c>
      <c r="P167" s="22">
        <v>545688</v>
      </c>
      <c r="Q167" s="22">
        <v>2276361</v>
      </c>
      <c r="R167" s="22">
        <v>6106122</v>
      </c>
    </row>
    <row r="168" spans="1:1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48802</v>
      </c>
      <c r="F168" s="22">
        <v>50101</v>
      </c>
      <c r="G168" s="22">
        <v>51435</v>
      </c>
      <c r="H168" s="22">
        <v>52904</v>
      </c>
      <c r="I168" s="22">
        <v>54210</v>
      </c>
      <c r="J168" s="22">
        <v>243755</v>
      </c>
      <c r="K168" s="22">
        <v>501207</v>
      </c>
      <c r="L168" s="22">
        <v>12908</v>
      </c>
      <c r="M168" s="22">
        <v>11610</v>
      </c>
      <c r="N168" s="22">
        <v>10276</v>
      </c>
      <c r="O168" s="22">
        <v>8907</v>
      </c>
      <c r="P168" s="22">
        <v>7501</v>
      </c>
      <c r="Q168" s="22">
        <v>18207</v>
      </c>
      <c r="R168" s="22">
        <v>69409</v>
      </c>
    </row>
    <row r="169" spans="1:1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14495</v>
      </c>
      <c r="F169" s="22">
        <v>15068</v>
      </c>
      <c r="G169" s="22">
        <v>15665</v>
      </c>
      <c r="H169" s="22">
        <v>16287</v>
      </c>
      <c r="I169" s="22">
        <v>16935</v>
      </c>
      <c r="J169" s="22">
        <v>83696</v>
      </c>
      <c r="K169" s="22">
        <v>162146</v>
      </c>
      <c r="L169" s="22">
        <v>6172</v>
      </c>
      <c r="M169" s="22">
        <v>5598</v>
      </c>
      <c r="N169" s="22">
        <v>5002</v>
      </c>
      <c r="O169" s="22">
        <v>4380</v>
      </c>
      <c r="P169" s="22">
        <v>3732</v>
      </c>
      <c r="Q169" s="22">
        <v>12463</v>
      </c>
      <c r="R169" s="22">
        <v>37347</v>
      </c>
    </row>
    <row r="170" spans="1:1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851363</v>
      </c>
      <c r="F170" s="22">
        <v>877878</v>
      </c>
      <c r="G170" s="22">
        <v>465457</v>
      </c>
      <c r="H170" s="22">
        <v>414808</v>
      </c>
      <c r="I170" s="22">
        <v>395913</v>
      </c>
      <c r="J170" s="22">
        <v>5355831</v>
      </c>
      <c r="K170" s="22">
        <v>8361250</v>
      </c>
      <c r="L170" s="22">
        <v>244346</v>
      </c>
      <c r="M170" s="22">
        <v>217831</v>
      </c>
      <c r="N170" s="22">
        <v>192977</v>
      </c>
      <c r="O170" s="22">
        <v>177079</v>
      </c>
      <c r="P170" s="22">
        <v>165320</v>
      </c>
      <c r="Q170" s="22">
        <v>963020</v>
      </c>
      <c r="R170" s="22">
        <v>1960573</v>
      </c>
    </row>
    <row r="171" spans="1:1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27700</v>
      </c>
      <c r="F171" s="22">
        <v>27700</v>
      </c>
      <c r="G171" s="22">
        <v>26615</v>
      </c>
      <c r="H171" s="22">
        <v>15700</v>
      </c>
      <c r="I171" s="22">
        <v>0</v>
      </c>
      <c r="J171" s="22">
        <v>0</v>
      </c>
      <c r="K171" s="22">
        <v>97715</v>
      </c>
      <c r="L171" s="22">
        <v>2687</v>
      </c>
      <c r="M171" s="22">
        <v>1925</v>
      </c>
      <c r="N171" s="22">
        <v>1164</v>
      </c>
      <c r="O171" s="22">
        <v>432</v>
      </c>
      <c r="P171" s="22">
        <v>0</v>
      </c>
      <c r="Q171" s="22">
        <v>0</v>
      </c>
      <c r="R171" s="22">
        <v>6208</v>
      </c>
    </row>
    <row r="172" spans="1:1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502626</v>
      </c>
      <c r="F172" s="22">
        <v>482989</v>
      </c>
      <c r="G172" s="22">
        <v>461768</v>
      </c>
      <c r="H172" s="22">
        <v>481157</v>
      </c>
      <c r="I172" s="22">
        <v>374369</v>
      </c>
      <c r="J172" s="22">
        <v>1713408</v>
      </c>
      <c r="K172" s="22">
        <v>4016317</v>
      </c>
      <c r="L172" s="22">
        <v>156230</v>
      </c>
      <c r="M172" s="22">
        <v>134233</v>
      </c>
      <c r="N172" s="22">
        <v>114161</v>
      </c>
      <c r="O172" s="22">
        <v>94772</v>
      </c>
      <c r="P172" s="22">
        <v>76011</v>
      </c>
      <c r="Q172" s="22">
        <v>170229</v>
      </c>
      <c r="R172" s="22">
        <v>745636</v>
      </c>
    </row>
    <row r="173" spans="1:1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1716531</v>
      </c>
      <c r="F173" s="22">
        <v>1768362</v>
      </c>
      <c r="G173" s="22">
        <v>1822343</v>
      </c>
      <c r="H173" s="22">
        <v>1722450</v>
      </c>
      <c r="I173" s="22">
        <v>1772537</v>
      </c>
      <c r="J173" s="22">
        <v>22801895</v>
      </c>
      <c r="K173" s="22">
        <v>31604118</v>
      </c>
      <c r="L173" s="22">
        <v>899667</v>
      </c>
      <c r="M173" s="22">
        <v>847836</v>
      </c>
      <c r="N173" s="22">
        <v>793855</v>
      </c>
      <c r="O173" s="22">
        <v>740132</v>
      </c>
      <c r="P173" s="22">
        <v>690045</v>
      </c>
      <c r="Q173" s="22">
        <v>3415557</v>
      </c>
      <c r="R173" s="22">
        <v>7387092</v>
      </c>
    </row>
    <row r="174" spans="1:1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1756425</v>
      </c>
      <c r="F174" s="22">
        <v>2194938</v>
      </c>
      <c r="G174" s="22">
        <v>2221821</v>
      </c>
      <c r="H174" s="22">
        <v>1419035</v>
      </c>
      <c r="I174" s="22">
        <v>3474986</v>
      </c>
      <c r="J174" s="22">
        <v>7238932</v>
      </c>
      <c r="K174" s="22">
        <v>18306137</v>
      </c>
      <c r="L174" s="22">
        <v>528262</v>
      </c>
      <c r="M174" s="22">
        <v>459357</v>
      </c>
      <c r="N174" s="22">
        <v>376495</v>
      </c>
      <c r="O174" s="22">
        <v>311910</v>
      </c>
      <c r="P174" s="22">
        <v>270113</v>
      </c>
      <c r="Q174" s="22">
        <v>306508</v>
      </c>
      <c r="R174" s="22">
        <v>2252645</v>
      </c>
    </row>
    <row r="175" spans="1:1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341894</v>
      </c>
      <c r="F175" s="22">
        <v>354819</v>
      </c>
      <c r="G175" s="22">
        <v>368255</v>
      </c>
      <c r="H175" s="22">
        <v>382224</v>
      </c>
      <c r="I175" s="22">
        <v>396747</v>
      </c>
      <c r="J175" s="22">
        <v>3198229</v>
      </c>
      <c r="K175" s="22">
        <v>5042168</v>
      </c>
      <c r="L175" s="22">
        <v>173451</v>
      </c>
      <c r="M175" s="22">
        <v>160527</v>
      </c>
      <c r="N175" s="22">
        <v>147091</v>
      </c>
      <c r="O175" s="22">
        <v>133122</v>
      </c>
      <c r="P175" s="22">
        <v>118599</v>
      </c>
      <c r="Q175" s="22">
        <v>511691</v>
      </c>
      <c r="R175" s="22">
        <v>1244481</v>
      </c>
    </row>
    <row r="176" spans="1:1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175179</v>
      </c>
      <c r="F176" s="22">
        <v>178805</v>
      </c>
      <c r="G176" s="22">
        <v>90785</v>
      </c>
      <c r="H176" s="22">
        <v>0</v>
      </c>
      <c r="I176" s="22">
        <v>0</v>
      </c>
      <c r="J176" s="22">
        <v>0</v>
      </c>
      <c r="K176" s="22">
        <v>444769</v>
      </c>
      <c r="L176" s="22">
        <v>8261</v>
      </c>
      <c r="M176" s="22">
        <v>4635</v>
      </c>
      <c r="N176" s="22">
        <v>935</v>
      </c>
      <c r="O176" s="22">
        <v>0</v>
      </c>
      <c r="P176" s="22">
        <v>0</v>
      </c>
      <c r="Q176" s="22">
        <v>0</v>
      </c>
      <c r="R176" s="22">
        <v>13831</v>
      </c>
    </row>
    <row r="177" spans="1:1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1486380</v>
      </c>
      <c r="F177" s="22">
        <v>1541690</v>
      </c>
      <c r="G177" s="22">
        <v>1565218</v>
      </c>
      <c r="H177" s="22">
        <v>1521483</v>
      </c>
      <c r="I177" s="22">
        <v>1378146</v>
      </c>
      <c r="J177" s="22">
        <v>20025734</v>
      </c>
      <c r="K177" s="22">
        <v>27518651</v>
      </c>
      <c r="L177" s="22">
        <v>854906</v>
      </c>
      <c r="M177" s="22">
        <v>799596</v>
      </c>
      <c r="N177" s="22">
        <v>741917</v>
      </c>
      <c r="O177" s="22">
        <v>683884</v>
      </c>
      <c r="P177" s="22">
        <v>630024</v>
      </c>
      <c r="Q177" s="22">
        <v>4138224</v>
      </c>
      <c r="R177" s="22">
        <v>7848551</v>
      </c>
    </row>
    <row r="178" spans="1:1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911362</v>
      </c>
      <c r="F178" s="22">
        <v>923308</v>
      </c>
      <c r="G178" s="22">
        <v>935678</v>
      </c>
      <c r="H178" s="22">
        <v>948487</v>
      </c>
      <c r="I178" s="22">
        <v>562744</v>
      </c>
      <c r="J178" s="22">
        <v>3736529</v>
      </c>
      <c r="K178" s="22">
        <v>8018108</v>
      </c>
      <c r="L178" s="22">
        <v>250090</v>
      </c>
      <c r="M178" s="22">
        <v>224851</v>
      </c>
      <c r="N178" s="22">
        <v>199189</v>
      </c>
      <c r="O178" s="22">
        <v>173087</v>
      </c>
      <c r="P178" s="22">
        <v>150616</v>
      </c>
      <c r="Q178" s="22">
        <v>1340069</v>
      </c>
      <c r="R178" s="22">
        <v>2337902</v>
      </c>
    </row>
    <row r="179" spans="1:1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263280</v>
      </c>
      <c r="F179" s="22">
        <v>256427</v>
      </c>
      <c r="G179" s="22">
        <v>249574</v>
      </c>
      <c r="H179" s="22">
        <v>213123</v>
      </c>
      <c r="I179" s="22">
        <v>131050</v>
      </c>
      <c r="J179" s="22">
        <v>1470430</v>
      </c>
      <c r="K179" s="22">
        <v>2583884</v>
      </c>
      <c r="L179" s="22">
        <v>78232</v>
      </c>
      <c r="M179" s="22">
        <v>70084</v>
      </c>
      <c r="N179" s="22">
        <v>62107</v>
      </c>
      <c r="O179" s="22">
        <v>54003</v>
      </c>
      <c r="P179" s="22">
        <v>48489</v>
      </c>
      <c r="Q179" s="22">
        <v>275632</v>
      </c>
      <c r="R179" s="22">
        <v>588547</v>
      </c>
    </row>
    <row r="180" spans="1:1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644154</v>
      </c>
      <c r="F180" s="22">
        <v>666218</v>
      </c>
      <c r="G180" s="22">
        <v>689091</v>
      </c>
      <c r="H180" s="22">
        <v>796735</v>
      </c>
      <c r="I180" s="22">
        <v>475379</v>
      </c>
      <c r="J180" s="22">
        <v>4083562</v>
      </c>
      <c r="K180" s="22">
        <v>7355139</v>
      </c>
      <c r="L180" s="22">
        <v>217824</v>
      </c>
      <c r="M180" s="22">
        <v>195760</v>
      </c>
      <c r="N180" s="22">
        <v>172887</v>
      </c>
      <c r="O180" s="22">
        <v>147903</v>
      </c>
      <c r="P180" s="22">
        <v>124124</v>
      </c>
      <c r="Q180" s="22">
        <v>883020</v>
      </c>
      <c r="R180" s="22">
        <v>1741518</v>
      </c>
    </row>
    <row r="181" spans="1:1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369724</v>
      </c>
      <c r="F181" s="22">
        <v>381907</v>
      </c>
      <c r="G181" s="22">
        <v>394517</v>
      </c>
      <c r="H181" s="22">
        <v>407569</v>
      </c>
      <c r="I181" s="22">
        <v>421080</v>
      </c>
      <c r="J181" s="22">
        <v>2341816</v>
      </c>
      <c r="K181" s="22">
        <v>4316613</v>
      </c>
      <c r="L181" s="22">
        <v>128933</v>
      </c>
      <c r="M181" s="22">
        <v>116750</v>
      </c>
      <c r="N181" s="22">
        <v>104140</v>
      </c>
      <c r="O181" s="22">
        <v>91088</v>
      </c>
      <c r="P181" s="22">
        <v>77578</v>
      </c>
      <c r="Q181" s="22">
        <v>296190</v>
      </c>
      <c r="R181" s="22">
        <v>814679</v>
      </c>
    </row>
    <row r="182" spans="1:1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25973</v>
      </c>
      <c r="F182" s="22">
        <v>17036</v>
      </c>
      <c r="G182" s="22">
        <v>16000</v>
      </c>
      <c r="H182" s="22">
        <v>16000</v>
      </c>
      <c r="I182" s="22">
        <v>16000</v>
      </c>
      <c r="J182" s="22">
        <v>64000</v>
      </c>
      <c r="K182" s="22">
        <v>155009</v>
      </c>
      <c r="L182" s="22">
        <v>5820</v>
      </c>
      <c r="M182" s="22">
        <v>4817</v>
      </c>
      <c r="N182" s="22">
        <v>4215</v>
      </c>
      <c r="O182" s="22">
        <v>3613</v>
      </c>
      <c r="P182" s="22">
        <v>3011</v>
      </c>
      <c r="Q182" s="22">
        <v>6021</v>
      </c>
      <c r="R182" s="22">
        <v>27497</v>
      </c>
    </row>
    <row r="183" spans="1:1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240884</v>
      </c>
      <c r="F183" s="22">
        <v>212165</v>
      </c>
      <c r="G183" s="22">
        <v>200911</v>
      </c>
      <c r="H183" s="22">
        <v>189578</v>
      </c>
      <c r="I183" s="22">
        <v>195880</v>
      </c>
      <c r="J183" s="22">
        <v>2100295</v>
      </c>
      <c r="K183" s="22">
        <v>3139713</v>
      </c>
      <c r="L183" s="22">
        <v>102839</v>
      </c>
      <c r="M183" s="22">
        <v>96094</v>
      </c>
      <c r="N183" s="22">
        <v>86378</v>
      </c>
      <c r="O183" s="22">
        <v>83679</v>
      </c>
      <c r="P183" s="22">
        <v>77394</v>
      </c>
      <c r="Q183" s="22">
        <v>474379</v>
      </c>
      <c r="R183" s="22">
        <v>920763</v>
      </c>
    </row>
    <row r="184" spans="1:1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124089</v>
      </c>
      <c r="F184" s="22">
        <v>114707</v>
      </c>
      <c r="G184" s="22">
        <v>118679</v>
      </c>
      <c r="H184" s="22">
        <v>96857</v>
      </c>
      <c r="I184" s="22">
        <v>89349</v>
      </c>
      <c r="J184" s="22">
        <v>667109</v>
      </c>
      <c r="K184" s="22">
        <v>1210790</v>
      </c>
      <c r="L184" s="22">
        <v>44127</v>
      </c>
      <c r="M184" s="22">
        <v>40145</v>
      </c>
      <c r="N184" s="22">
        <v>36174</v>
      </c>
      <c r="O184" s="22">
        <v>32167</v>
      </c>
      <c r="P184" s="22">
        <v>28424</v>
      </c>
      <c r="Q184" s="22">
        <v>106121</v>
      </c>
      <c r="R184" s="22">
        <v>287158</v>
      </c>
    </row>
    <row r="185" spans="1:1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155155</v>
      </c>
      <c r="F185" s="22">
        <v>159717</v>
      </c>
      <c r="G185" s="22">
        <v>61761</v>
      </c>
      <c r="H185" s="22">
        <v>24032</v>
      </c>
      <c r="I185" s="22">
        <v>16692</v>
      </c>
      <c r="J185" s="22">
        <v>183512</v>
      </c>
      <c r="K185" s="22">
        <v>600869</v>
      </c>
      <c r="L185" s="22">
        <v>15157</v>
      </c>
      <c r="M185" s="22">
        <v>10595</v>
      </c>
      <c r="N185" s="22">
        <v>7300</v>
      </c>
      <c r="O185" s="22">
        <v>5809</v>
      </c>
      <c r="P185" s="22">
        <v>5305</v>
      </c>
      <c r="Q185" s="22">
        <v>31575</v>
      </c>
      <c r="R185" s="22">
        <v>75741</v>
      </c>
    </row>
    <row r="186" spans="1:1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55404</v>
      </c>
      <c r="F186" s="22">
        <v>56992</v>
      </c>
      <c r="G186" s="22">
        <v>58625</v>
      </c>
      <c r="H186" s="22">
        <v>60306</v>
      </c>
      <c r="I186" s="22">
        <v>27982</v>
      </c>
      <c r="J186" s="22">
        <v>101346</v>
      </c>
      <c r="K186" s="22">
        <v>360655</v>
      </c>
      <c r="L186" s="22">
        <v>10263</v>
      </c>
      <c r="M186" s="22">
        <v>8675</v>
      </c>
      <c r="N186" s="22">
        <v>7042</v>
      </c>
      <c r="O186" s="22">
        <v>5361</v>
      </c>
      <c r="P186" s="22">
        <v>3726</v>
      </c>
      <c r="Q186" s="22">
        <v>21698</v>
      </c>
      <c r="R186" s="22">
        <v>56765</v>
      </c>
    </row>
    <row r="187" spans="1:1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645551</v>
      </c>
      <c r="F187" s="22">
        <v>665215</v>
      </c>
      <c r="G187" s="22">
        <v>685509</v>
      </c>
      <c r="H187" s="22">
        <v>678635</v>
      </c>
      <c r="I187" s="22">
        <v>506867</v>
      </c>
      <c r="J187" s="22">
        <v>7591246</v>
      </c>
      <c r="K187" s="22">
        <v>10773023</v>
      </c>
      <c r="L187" s="22">
        <v>335553</v>
      </c>
      <c r="M187" s="22">
        <v>315929</v>
      </c>
      <c r="N187" s="22">
        <v>295676</v>
      </c>
      <c r="O187" s="22">
        <v>274774</v>
      </c>
      <c r="P187" s="22">
        <v>255012</v>
      </c>
      <c r="Q187" s="22">
        <v>2242853</v>
      </c>
      <c r="R187" s="22">
        <v>3719797</v>
      </c>
    </row>
    <row r="188" spans="1:1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559394</v>
      </c>
      <c r="F188" s="22">
        <v>569329</v>
      </c>
      <c r="G188" s="22">
        <v>545433</v>
      </c>
      <c r="H188" s="22">
        <v>525587</v>
      </c>
      <c r="I188" s="22">
        <v>524751</v>
      </c>
      <c r="J188" s="22">
        <v>4617814</v>
      </c>
      <c r="K188" s="22">
        <v>7342308</v>
      </c>
      <c r="L188" s="22">
        <v>185664</v>
      </c>
      <c r="M188" s="22">
        <v>171405</v>
      </c>
      <c r="N188" s="22">
        <v>156337</v>
      </c>
      <c r="O188" s="22">
        <v>142135</v>
      </c>
      <c r="P188" s="22">
        <v>127911</v>
      </c>
      <c r="Q188" s="22">
        <v>929924</v>
      </c>
      <c r="R188" s="22">
        <v>1713376</v>
      </c>
    </row>
    <row r="189" spans="1:1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209503</v>
      </c>
      <c r="F189" s="22">
        <v>214428</v>
      </c>
      <c r="G189" s="22">
        <v>219548</v>
      </c>
      <c r="H189" s="22">
        <v>224870</v>
      </c>
      <c r="I189" s="22">
        <v>230402</v>
      </c>
      <c r="J189" s="22">
        <v>640505</v>
      </c>
      <c r="K189" s="22">
        <v>1739256</v>
      </c>
      <c r="L189" s="22">
        <v>53071</v>
      </c>
      <c r="M189" s="22">
        <v>46106</v>
      </c>
      <c r="N189" s="22">
        <v>38901</v>
      </c>
      <c r="O189" s="22">
        <v>31517</v>
      </c>
      <c r="P189" s="22">
        <v>23922</v>
      </c>
      <c r="Q189" s="22">
        <v>56686</v>
      </c>
      <c r="R189" s="22">
        <v>250203</v>
      </c>
    </row>
    <row r="190" spans="1:1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256556</v>
      </c>
      <c r="F190" s="22">
        <v>260756</v>
      </c>
      <c r="G190" s="22">
        <v>269968</v>
      </c>
      <c r="H190" s="22">
        <v>279555</v>
      </c>
      <c r="I190" s="22">
        <v>289534</v>
      </c>
      <c r="J190" s="22">
        <v>3197786</v>
      </c>
      <c r="K190" s="22">
        <v>4554155</v>
      </c>
      <c r="L190" s="22">
        <v>157189</v>
      </c>
      <c r="M190" s="22">
        <v>148069</v>
      </c>
      <c r="N190" s="22">
        <v>138857</v>
      </c>
      <c r="O190" s="22">
        <v>129270</v>
      </c>
      <c r="P190" s="22">
        <v>119291</v>
      </c>
      <c r="Q190" s="22">
        <v>692676</v>
      </c>
      <c r="R190" s="22">
        <v>1385352</v>
      </c>
    </row>
    <row r="191" spans="1:1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500000</v>
      </c>
      <c r="F191" s="22">
        <v>500000</v>
      </c>
      <c r="G191" s="22">
        <v>500000</v>
      </c>
      <c r="H191" s="22">
        <v>500000</v>
      </c>
      <c r="I191" s="22">
        <v>500000</v>
      </c>
      <c r="J191" s="22">
        <v>250000</v>
      </c>
      <c r="K191" s="22">
        <v>2750000</v>
      </c>
      <c r="L191" s="22">
        <v>95800</v>
      </c>
      <c r="M191" s="22">
        <v>77563</v>
      </c>
      <c r="N191" s="22">
        <v>59300</v>
      </c>
      <c r="O191" s="22">
        <v>41050</v>
      </c>
      <c r="P191" s="22">
        <v>22800</v>
      </c>
      <c r="Q191" s="22">
        <v>4562</v>
      </c>
      <c r="R191" s="22">
        <v>301075</v>
      </c>
    </row>
    <row r="192" spans="1:1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104511</v>
      </c>
      <c r="F192" s="22">
        <v>43604</v>
      </c>
      <c r="G192" s="22">
        <v>44724</v>
      </c>
      <c r="H192" s="22">
        <v>45827</v>
      </c>
      <c r="I192" s="22">
        <v>47051</v>
      </c>
      <c r="J192" s="22">
        <v>365026</v>
      </c>
      <c r="K192" s="22">
        <v>650743</v>
      </c>
      <c r="L192" s="22">
        <v>14755</v>
      </c>
      <c r="M192" s="22">
        <v>13663</v>
      </c>
      <c r="N192" s="22">
        <v>12543</v>
      </c>
      <c r="O192" s="22">
        <v>11394</v>
      </c>
      <c r="P192" s="22">
        <v>10216</v>
      </c>
      <c r="Q192" s="22">
        <v>35887</v>
      </c>
      <c r="R192" s="22">
        <v>98458</v>
      </c>
    </row>
    <row r="193" spans="1:1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1045713</v>
      </c>
      <c r="F193" s="22">
        <v>973487</v>
      </c>
      <c r="G193" s="22">
        <v>900865</v>
      </c>
      <c r="H193" s="22">
        <v>812412</v>
      </c>
      <c r="I193" s="22">
        <v>704052</v>
      </c>
      <c r="J193" s="22">
        <v>3753405</v>
      </c>
      <c r="K193" s="22">
        <v>8189934</v>
      </c>
      <c r="L193" s="22">
        <v>241146</v>
      </c>
      <c r="M193" s="22">
        <v>216166</v>
      </c>
      <c r="N193" s="22">
        <v>191584</v>
      </c>
      <c r="O193" s="22">
        <v>166590</v>
      </c>
      <c r="P193" s="22">
        <v>161503</v>
      </c>
      <c r="Q193" s="22">
        <v>473019</v>
      </c>
      <c r="R193" s="22">
        <v>1450008</v>
      </c>
    </row>
    <row r="194" spans="1:1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511085</v>
      </c>
      <c r="F194" s="22">
        <v>525538</v>
      </c>
      <c r="G194" s="22">
        <v>540400</v>
      </c>
      <c r="H194" s="22">
        <v>555686</v>
      </c>
      <c r="I194" s="22">
        <v>571406</v>
      </c>
      <c r="J194" s="22">
        <v>5365190</v>
      </c>
      <c r="K194" s="22">
        <v>8069305</v>
      </c>
      <c r="L194" s="22">
        <v>223371</v>
      </c>
      <c r="M194" s="22">
        <v>208918</v>
      </c>
      <c r="N194" s="22">
        <v>194055</v>
      </c>
      <c r="O194" s="22">
        <v>178770</v>
      </c>
      <c r="P194" s="22">
        <v>163051</v>
      </c>
      <c r="Q194" s="22">
        <v>688578</v>
      </c>
      <c r="R194" s="22">
        <v>1656743</v>
      </c>
    </row>
    <row r="195" spans="1:1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48341</v>
      </c>
      <c r="F195" s="22">
        <v>49515</v>
      </c>
      <c r="G195" s="22">
        <v>50718</v>
      </c>
      <c r="H195" s="22">
        <v>51950</v>
      </c>
      <c r="I195" s="22">
        <v>53211</v>
      </c>
      <c r="J195" s="22">
        <v>1652994</v>
      </c>
      <c r="K195" s="22">
        <v>1906729</v>
      </c>
      <c r="L195" s="22">
        <v>45739</v>
      </c>
      <c r="M195" s="22">
        <v>44565</v>
      </c>
      <c r="N195" s="22">
        <v>43362</v>
      </c>
      <c r="O195" s="22">
        <v>42130</v>
      </c>
      <c r="P195" s="22">
        <v>40869</v>
      </c>
      <c r="Q195" s="22">
        <v>510840</v>
      </c>
      <c r="R195" s="22">
        <v>727505</v>
      </c>
    </row>
    <row r="196" spans="1:1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</row>
    <row r="197" spans="1:1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148730</v>
      </c>
      <c r="F197" s="22">
        <v>154137</v>
      </c>
      <c r="G197" s="22">
        <v>159748</v>
      </c>
      <c r="H197" s="22">
        <v>165573</v>
      </c>
      <c r="I197" s="22">
        <v>171618</v>
      </c>
      <c r="J197" s="22">
        <v>1778599</v>
      </c>
      <c r="K197" s="22">
        <v>2578405</v>
      </c>
      <c r="L197" s="22">
        <v>87528</v>
      </c>
      <c r="M197" s="22">
        <v>82121</v>
      </c>
      <c r="N197" s="22">
        <v>76509</v>
      </c>
      <c r="O197" s="22">
        <v>70685</v>
      </c>
      <c r="P197" s="22">
        <v>64640</v>
      </c>
      <c r="Q197" s="22">
        <v>477629</v>
      </c>
      <c r="R197" s="22">
        <v>859112</v>
      </c>
    </row>
    <row r="198" spans="1:1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</row>
    <row r="199" spans="1:1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</row>
    <row r="200" spans="1:1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26534</v>
      </c>
      <c r="F200" s="22">
        <v>27721</v>
      </c>
      <c r="G200" s="22">
        <v>28960</v>
      </c>
      <c r="H200" s="22">
        <v>30255</v>
      </c>
      <c r="I200" s="22">
        <v>31607</v>
      </c>
      <c r="J200" s="22">
        <v>141206</v>
      </c>
      <c r="K200" s="22">
        <v>286283</v>
      </c>
      <c r="L200" s="22">
        <v>12369</v>
      </c>
      <c r="M200" s="22">
        <v>11183</v>
      </c>
      <c r="N200" s="22">
        <v>9944</v>
      </c>
      <c r="O200" s="22">
        <v>8649</v>
      </c>
      <c r="P200" s="22">
        <v>7296</v>
      </c>
      <c r="Q200" s="22">
        <v>14408</v>
      </c>
      <c r="R200" s="22">
        <v>63849</v>
      </c>
    </row>
    <row r="201" spans="1:1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12472</v>
      </c>
      <c r="F201" s="22">
        <v>13068</v>
      </c>
      <c r="G201" s="22">
        <v>13693</v>
      </c>
      <c r="H201" s="22">
        <v>14348</v>
      </c>
      <c r="I201" s="22">
        <v>15035</v>
      </c>
      <c r="J201" s="22">
        <v>0</v>
      </c>
      <c r="K201" s="22">
        <v>68616</v>
      </c>
      <c r="L201" s="22">
        <v>3097</v>
      </c>
      <c r="M201" s="22">
        <v>2501</v>
      </c>
      <c r="N201" s="22">
        <v>1876</v>
      </c>
      <c r="O201" s="22">
        <v>1221</v>
      </c>
      <c r="P201" s="22">
        <v>535</v>
      </c>
      <c r="Q201" s="22">
        <v>0</v>
      </c>
      <c r="R201" s="22">
        <v>9230</v>
      </c>
    </row>
    <row r="202" spans="1:1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</row>
    <row r="203" spans="1:1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79593</v>
      </c>
      <c r="F203" s="22">
        <v>99773</v>
      </c>
      <c r="G203" s="22">
        <v>102938</v>
      </c>
      <c r="H203" s="22">
        <v>71084</v>
      </c>
      <c r="I203" s="22">
        <v>45777</v>
      </c>
      <c r="J203" s="22">
        <v>628428</v>
      </c>
      <c r="K203" s="22">
        <v>1027593</v>
      </c>
      <c r="L203" s="22">
        <v>25929</v>
      </c>
      <c r="M203" s="22">
        <v>24220</v>
      </c>
      <c r="N203" s="22">
        <v>21583</v>
      </c>
      <c r="O203" s="22">
        <v>19224</v>
      </c>
      <c r="P203" s="22">
        <v>17554</v>
      </c>
      <c r="Q203" s="22">
        <v>168614</v>
      </c>
      <c r="R203" s="22">
        <v>277124</v>
      </c>
    </row>
    <row r="204" spans="1:1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</row>
    <row r="205" spans="1:1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</row>
    <row r="206" spans="1:1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202105</v>
      </c>
      <c r="F206" s="22">
        <v>209885</v>
      </c>
      <c r="G206" s="22">
        <v>217972</v>
      </c>
      <c r="H206" s="22">
        <v>226378</v>
      </c>
      <c r="I206" s="22">
        <v>167691</v>
      </c>
      <c r="J206" s="22">
        <v>2400623</v>
      </c>
      <c r="K206" s="22">
        <v>3424654</v>
      </c>
      <c r="L206" s="22">
        <v>111910</v>
      </c>
      <c r="M206" s="22">
        <v>104130</v>
      </c>
      <c r="N206" s="22">
        <v>96043</v>
      </c>
      <c r="O206" s="22">
        <v>87637</v>
      </c>
      <c r="P206" s="22">
        <v>78897</v>
      </c>
      <c r="Q206" s="22">
        <v>734712</v>
      </c>
      <c r="R206" s="22">
        <v>1213329</v>
      </c>
    </row>
    <row r="207" spans="1:1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</row>
    <row r="208" spans="1:1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82396</v>
      </c>
      <c r="F208" s="22">
        <v>65185</v>
      </c>
      <c r="G208" s="22">
        <v>25382</v>
      </c>
      <c r="H208" s="22">
        <v>6355</v>
      </c>
      <c r="I208" s="22">
        <v>6548</v>
      </c>
      <c r="J208" s="22">
        <v>5609</v>
      </c>
      <c r="K208" s="22">
        <v>191475</v>
      </c>
      <c r="L208" s="22">
        <v>7250</v>
      </c>
      <c r="M208" s="22">
        <v>3500</v>
      </c>
      <c r="N208" s="22">
        <v>790</v>
      </c>
      <c r="O208" s="22">
        <v>467</v>
      </c>
      <c r="P208" s="22">
        <v>274</v>
      </c>
      <c r="Q208" s="22">
        <v>77</v>
      </c>
      <c r="R208" s="22">
        <v>12358</v>
      </c>
    </row>
    <row r="209" spans="1:1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</row>
    <row r="210" spans="1:1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41450</v>
      </c>
      <c r="F210" s="22">
        <v>42225</v>
      </c>
      <c r="G210" s="22">
        <v>43014</v>
      </c>
      <c r="H210" s="22">
        <v>21807</v>
      </c>
      <c r="I210" s="22">
        <v>0</v>
      </c>
      <c r="J210" s="22">
        <v>0</v>
      </c>
      <c r="K210" s="22">
        <v>148496</v>
      </c>
      <c r="L210" s="22">
        <v>2570</v>
      </c>
      <c r="M210" s="22">
        <v>1796</v>
      </c>
      <c r="N210" s="22">
        <v>1209</v>
      </c>
      <c r="O210" s="22">
        <v>203</v>
      </c>
      <c r="P210" s="22">
        <v>0</v>
      </c>
      <c r="Q210" s="22">
        <v>0</v>
      </c>
      <c r="R210" s="22">
        <v>5778</v>
      </c>
    </row>
    <row r="211" spans="1:1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</row>
    <row r="212" spans="1:1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</row>
    <row r="213" spans="1:1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44706</v>
      </c>
      <c r="F213" s="22">
        <v>46773</v>
      </c>
      <c r="G213" s="22">
        <v>48936</v>
      </c>
      <c r="H213" s="22">
        <v>48357</v>
      </c>
      <c r="I213" s="22">
        <v>50603</v>
      </c>
      <c r="J213" s="22">
        <v>108363</v>
      </c>
      <c r="K213" s="22">
        <v>347738</v>
      </c>
      <c r="L213" s="22">
        <v>15430</v>
      </c>
      <c r="M213" s="22">
        <v>13363</v>
      </c>
      <c r="N213" s="22">
        <v>11200</v>
      </c>
      <c r="O213" s="22">
        <v>8967</v>
      </c>
      <c r="P213" s="22">
        <v>6722</v>
      </c>
      <c r="Q213" s="22">
        <v>6288</v>
      </c>
      <c r="R213" s="22">
        <v>61970</v>
      </c>
    </row>
    <row r="214" spans="1:1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9942</v>
      </c>
      <c r="F214" s="22">
        <v>5066</v>
      </c>
      <c r="G214" s="22">
        <v>0</v>
      </c>
      <c r="H214" s="22">
        <v>0</v>
      </c>
      <c r="I214" s="22">
        <v>0</v>
      </c>
      <c r="J214" s="22">
        <v>0</v>
      </c>
      <c r="K214" s="22">
        <v>15008</v>
      </c>
      <c r="L214" s="22">
        <v>322</v>
      </c>
      <c r="M214" s="22">
        <v>65</v>
      </c>
      <c r="N214" s="22">
        <v>0</v>
      </c>
      <c r="O214" s="22">
        <v>0</v>
      </c>
      <c r="P214" s="22">
        <v>0</v>
      </c>
      <c r="Q214" s="22">
        <v>0</v>
      </c>
      <c r="R214" s="22">
        <v>387</v>
      </c>
    </row>
    <row r="215" spans="1:1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</row>
    <row r="216" spans="1:1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234555</v>
      </c>
      <c r="F216" s="22">
        <v>233439</v>
      </c>
      <c r="G216" s="22">
        <v>217552</v>
      </c>
      <c r="H216" s="22">
        <v>175355</v>
      </c>
      <c r="I216" s="22">
        <v>99308</v>
      </c>
      <c r="J216" s="22">
        <v>2078705</v>
      </c>
      <c r="K216" s="22">
        <v>3038914</v>
      </c>
      <c r="L216" s="22">
        <v>77527</v>
      </c>
      <c r="M216" s="22">
        <v>71717</v>
      </c>
      <c r="N216" s="22">
        <v>66795</v>
      </c>
      <c r="O216" s="22">
        <v>52253</v>
      </c>
      <c r="P216" s="22">
        <v>59061</v>
      </c>
      <c r="Q216" s="22">
        <v>625239</v>
      </c>
      <c r="R216" s="22">
        <v>952592</v>
      </c>
    </row>
    <row r="217" spans="1:1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</row>
    <row r="218" spans="1:1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</row>
    <row r="219" spans="1:1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59802</v>
      </c>
      <c r="F219" s="22">
        <v>60817</v>
      </c>
      <c r="G219" s="22">
        <v>61849</v>
      </c>
      <c r="H219" s="22">
        <v>62899</v>
      </c>
      <c r="I219" s="22">
        <v>30935</v>
      </c>
      <c r="J219" s="22">
        <v>79680</v>
      </c>
      <c r="K219" s="22">
        <v>355982</v>
      </c>
      <c r="L219" s="22">
        <v>5653</v>
      </c>
      <c r="M219" s="22">
        <v>4638</v>
      </c>
      <c r="N219" s="22">
        <v>3606</v>
      </c>
      <c r="O219" s="22">
        <v>2557</v>
      </c>
      <c r="P219" s="22">
        <v>1636</v>
      </c>
      <c r="Q219" s="22">
        <v>1909</v>
      </c>
      <c r="R219" s="22">
        <v>19999</v>
      </c>
    </row>
    <row r="220" spans="1:1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</row>
    <row r="221" spans="1:1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158988</v>
      </c>
      <c r="F221" s="22">
        <v>160363</v>
      </c>
      <c r="G221" s="22">
        <v>161750</v>
      </c>
      <c r="H221" s="22">
        <v>0</v>
      </c>
      <c r="I221" s="22">
        <v>0</v>
      </c>
      <c r="J221" s="22">
        <v>0</v>
      </c>
      <c r="K221" s="22">
        <v>481101</v>
      </c>
      <c r="L221" s="22">
        <v>3810</v>
      </c>
      <c r="M221" s="22">
        <v>2435</v>
      </c>
      <c r="N221" s="22">
        <v>1047</v>
      </c>
      <c r="O221" s="22">
        <v>0</v>
      </c>
      <c r="P221" s="22">
        <v>0</v>
      </c>
      <c r="Q221" s="22">
        <v>0</v>
      </c>
      <c r="R221" s="22">
        <v>7292</v>
      </c>
    </row>
    <row r="222" spans="1:1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</row>
    <row r="223" spans="1:1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</row>
    <row r="224" spans="1:1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</row>
    <row r="225" spans="1:1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</row>
    <row r="226" spans="1:1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10000</v>
      </c>
      <c r="F226" s="22">
        <v>10000</v>
      </c>
      <c r="G226" s="22">
        <v>10000</v>
      </c>
      <c r="H226" s="22">
        <v>0</v>
      </c>
      <c r="I226" s="22">
        <v>0</v>
      </c>
      <c r="J226" s="22">
        <v>0</v>
      </c>
      <c r="K226" s="22">
        <v>30000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</row>
    <row r="227" spans="1:1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</row>
    <row r="228" spans="1:1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</row>
    <row r="229" spans="1:1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38315</v>
      </c>
      <c r="F229" s="22">
        <v>39982</v>
      </c>
      <c r="G229" s="22">
        <v>41725</v>
      </c>
      <c r="H229" s="22">
        <v>31632</v>
      </c>
      <c r="I229" s="22">
        <v>20727</v>
      </c>
      <c r="J229" s="22">
        <v>611370</v>
      </c>
      <c r="K229" s="22">
        <v>783751</v>
      </c>
      <c r="L229" s="22">
        <v>29072</v>
      </c>
      <c r="M229" s="22">
        <v>27405</v>
      </c>
      <c r="N229" s="22">
        <v>25662</v>
      </c>
      <c r="O229" s="22">
        <v>23840</v>
      </c>
      <c r="P229" s="22">
        <v>22830</v>
      </c>
      <c r="Q229" s="22">
        <v>253555</v>
      </c>
      <c r="R229" s="22">
        <v>382364</v>
      </c>
    </row>
    <row r="230" spans="1:1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180558</v>
      </c>
      <c r="F230" s="22">
        <v>273392</v>
      </c>
      <c r="G230" s="22">
        <v>78484</v>
      </c>
      <c r="H230" s="22">
        <v>81835</v>
      </c>
      <c r="I230" s="22">
        <v>85329</v>
      </c>
      <c r="J230" s="22">
        <v>245897</v>
      </c>
      <c r="K230" s="22">
        <v>945495</v>
      </c>
      <c r="L230" s="22">
        <v>28820</v>
      </c>
      <c r="M230" s="22">
        <v>24269</v>
      </c>
      <c r="N230" s="22">
        <v>19932</v>
      </c>
      <c r="O230" s="22">
        <v>16581</v>
      </c>
      <c r="P230" s="22">
        <v>13087</v>
      </c>
      <c r="Q230" s="22">
        <v>16771</v>
      </c>
      <c r="R230" s="22">
        <v>119460</v>
      </c>
    </row>
    <row r="231" spans="1:1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11950</v>
      </c>
      <c r="F231" s="22">
        <v>12505</v>
      </c>
      <c r="G231" s="22">
        <v>13087</v>
      </c>
      <c r="H231" s="22">
        <v>13696</v>
      </c>
      <c r="I231" s="22">
        <v>14334</v>
      </c>
      <c r="J231" s="22">
        <v>191237</v>
      </c>
      <c r="K231" s="22">
        <v>256809</v>
      </c>
      <c r="L231" s="22">
        <v>11656</v>
      </c>
      <c r="M231" s="22">
        <v>11101</v>
      </c>
      <c r="N231" s="22">
        <v>10519</v>
      </c>
      <c r="O231" s="22">
        <v>9910</v>
      </c>
      <c r="P231" s="22">
        <v>9272</v>
      </c>
      <c r="Q231" s="22">
        <v>82958</v>
      </c>
      <c r="R231" s="22">
        <v>135416</v>
      </c>
    </row>
    <row r="232" spans="1:1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</row>
    <row r="233" spans="1:1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</row>
    <row r="234" spans="1:1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</row>
    <row r="235" spans="1:1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45176</v>
      </c>
      <c r="F235" s="22">
        <v>46695</v>
      </c>
      <c r="G235" s="22">
        <v>48268</v>
      </c>
      <c r="H235" s="22">
        <v>49898</v>
      </c>
      <c r="I235" s="22">
        <v>51587</v>
      </c>
      <c r="J235" s="22">
        <v>382311</v>
      </c>
      <c r="K235" s="22">
        <v>623935</v>
      </c>
      <c r="L235" s="22">
        <v>20826</v>
      </c>
      <c r="M235" s="22">
        <v>19308</v>
      </c>
      <c r="N235" s="22">
        <v>17734</v>
      </c>
      <c r="O235" s="22">
        <v>16104</v>
      </c>
      <c r="P235" s="22">
        <v>14416</v>
      </c>
      <c r="Q235" s="22">
        <v>54056</v>
      </c>
      <c r="R235" s="22">
        <v>142444</v>
      </c>
    </row>
    <row r="236" spans="1:1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</row>
    <row r="237" spans="1:1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</row>
    <row r="238" spans="1:1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49837</v>
      </c>
      <c r="F238" s="22">
        <v>51259</v>
      </c>
      <c r="G238" s="22">
        <v>52721</v>
      </c>
      <c r="H238" s="22">
        <v>54224</v>
      </c>
      <c r="I238" s="22">
        <v>55771</v>
      </c>
      <c r="J238" s="22">
        <v>28478</v>
      </c>
      <c r="K238" s="22">
        <v>292290</v>
      </c>
      <c r="L238" s="22">
        <v>7928</v>
      </c>
      <c r="M238" s="22">
        <v>6506</v>
      </c>
      <c r="N238" s="22">
        <v>5044</v>
      </c>
      <c r="O238" s="22">
        <v>3540</v>
      </c>
      <c r="P238" s="22">
        <v>1994</v>
      </c>
      <c r="Q238" s="22">
        <v>403</v>
      </c>
      <c r="R238" s="22">
        <v>25415</v>
      </c>
    </row>
    <row r="239" spans="1:1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57558</v>
      </c>
      <c r="F239" s="22">
        <v>59631</v>
      </c>
      <c r="G239" s="22">
        <v>61778</v>
      </c>
      <c r="H239" s="22">
        <v>31718</v>
      </c>
      <c r="I239" s="22">
        <v>0</v>
      </c>
      <c r="J239" s="22">
        <v>0</v>
      </c>
      <c r="K239" s="22">
        <v>210685</v>
      </c>
      <c r="L239" s="22">
        <v>7010</v>
      </c>
      <c r="M239" s="22">
        <v>4938</v>
      </c>
      <c r="N239" s="22">
        <v>2791</v>
      </c>
      <c r="O239" s="22">
        <v>566</v>
      </c>
      <c r="P239" s="22">
        <v>0</v>
      </c>
      <c r="Q239" s="22">
        <v>0</v>
      </c>
      <c r="R239" s="22">
        <v>15305</v>
      </c>
    </row>
    <row r="240" spans="1:1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</row>
    <row r="241" spans="1:1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8805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8805</v>
      </c>
      <c r="L241" s="22">
        <v>495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495</v>
      </c>
    </row>
    <row r="242" spans="1:1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</row>
    <row r="243" spans="1:1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</row>
    <row r="244" spans="1:1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</row>
    <row r="245" spans="1:1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53075</v>
      </c>
      <c r="F245" s="22">
        <v>54117</v>
      </c>
      <c r="G245" s="22">
        <v>55208</v>
      </c>
      <c r="H245" s="22">
        <v>56306</v>
      </c>
      <c r="I245" s="22">
        <v>57427</v>
      </c>
      <c r="J245" s="22">
        <v>31167</v>
      </c>
      <c r="K245" s="22">
        <v>307300</v>
      </c>
      <c r="L245" s="22">
        <v>6115</v>
      </c>
      <c r="M245" s="22">
        <v>5073</v>
      </c>
      <c r="N245" s="22">
        <v>3982</v>
      </c>
      <c r="O245" s="22">
        <v>2884</v>
      </c>
      <c r="P245" s="22">
        <v>1763</v>
      </c>
      <c r="Q245" s="22">
        <v>622</v>
      </c>
      <c r="R245" s="22">
        <v>20439</v>
      </c>
    </row>
    <row r="246" spans="1:1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</row>
    <row r="247" spans="1:1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28216</v>
      </c>
      <c r="F247" s="22">
        <v>29368</v>
      </c>
      <c r="G247" s="22">
        <v>30567</v>
      </c>
      <c r="H247" s="22">
        <v>31815</v>
      </c>
      <c r="I247" s="22">
        <v>33115</v>
      </c>
      <c r="J247" s="22">
        <v>342038</v>
      </c>
      <c r="K247" s="22">
        <v>495119</v>
      </c>
      <c r="L247" s="22">
        <v>19735</v>
      </c>
      <c r="M247" s="22">
        <v>18583</v>
      </c>
      <c r="N247" s="22">
        <v>17384</v>
      </c>
      <c r="O247" s="22">
        <v>16135</v>
      </c>
      <c r="P247" s="22">
        <v>14836</v>
      </c>
      <c r="Q247" s="22">
        <v>65544</v>
      </c>
      <c r="R247" s="22">
        <v>152217</v>
      </c>
    </row>
    <row r="248" spans="1:1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3320</v>
      </c>
      <c r="F248" s="22">
        <v>3516</v>
      </c>
      <c r="G248" s="22">
        <v>0</v>
      </c>
      <c r="H248" s="22">
        <v>0</v>
      </c>
      <c r="I248" s="22">
        <v>0</v>
      </c>
      <c r="J248" s="22">
        <v>0</v>
      </c>
      <c r="K248" s="22">
        <v>6836</v>
      </c>
      <c r="L248" s="22">
        <v>402</v>
      </c>
      <c r="M248" s="22">
        <v>206</v>
      </c>
      <c r="N248" s="22">
        <v>0</v>
      </c>
      <c r="O248" s="22">
        <v>0</v>
      </c>
      <c r="P248" s="22">
        <v>0</v>
      </c>
      <c r="Q248" s="22">
        <v>0</v>
      </c>
      <c r="R248" s="22">
        <v>608</v>
      </c>
    </row>
    <row r="249" spans="1:1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94546</v>
      </c>
      <c r="F249" s="22">
        <v>82450</v>
      </c>
      <c r="G249" s="22">
        <v>85453</v>
      </c>
      <c r="H249" s="22">
        <v>88568</v>
      </c>
      <c r="I249" s="22">
        <v>91801</v>
      </c>
      <c r="J249" s="22">
        <v>238516</v>
      </c>
      <c r="K249" s="22">
        <v>681334</v>
      </c>
      <c r="L249" s="22">
        <v>25004</v>
      </c>
      <c r="M249" s="22">
        <v>21943</v>
      </c>
      <c r="N249" s="22">
        <v>18940</v>
      </c>
      <c r="O249" s="22">
        <v>15825</v>
      </c>
      <c r="P249" s="22">
        <v>12592</v>
      </c>
      <c r="Q249" s="22">
        <v>25615</v>
      </c>
      <c r="R249" s="22">
        <v>119919</v>
      </c>
    </row>
    <row r="250" spans="1:1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81750</v>
      </c>
      <c r="F250" s="22">
        <v>84658</v>
      </c>
      <c r="G250" s="22">
        <v>87672</v>
      </c>
      <c r="H250" s="22">
        <v>90796</v>
      </c>
      <c r="I250" s="22">
        <v>94033</v>
      </c>
      <c r="J250" s="22">
        <v>580506</v>
      </c>
      <c r="K250" s="22">
        <v>1019415</v>
      </c>
      <c r="L250" s="22">
        <v>34939</v>
      </c>
      <c r="M250" s="22">
        <v>32030</v>
      </c>
      <c r="N250" s="22">
        <v>29017</v>
      </c>
      <c r="O250" s="22">
        <v>25893</v>
      </c>
      <c r="P250" s="22">
        <v>22656</v>
      </c>
      <c r="Q250" s="22">
        <v>63942</v>
      </c>
      <c r="R250" s="22">
        <v>208477</v>
      </c>
    </row>
    <row r="251" spans="1:1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7238</v>
      </c>
      <c r="F251" s="22">
        <v>7638</v>
      </c>
      <c r="G251" s="22">
        <v>8061</v>
      </c>
      <c r="H251" s="22">
        <v>8505</v>
      </c>
      <c r="I251" s="22">
        <v>8505</v>
      </c>
      <c r="J251" s="22">
        <v>78827</v>
      </c>
      <c r="K251" s="22">
        <v>118774</v>
      </c>
      <c r="L251" s="22">
        <v>6378</v>
      </c>
      <c r="M251" s="22">
        <v>5978</v>
      </c>
      <c r="N251" s="22">
        <v>5556</v>
      </c>
      <c r="O251" s="22">
        <v>5110</v>
      </c>
      <c r="P251" s="22">
        <v>4641</v>
      </c>
      <c r="Q251" s="22">
        <v>16952</v>
      </c>
      <c r="R251" s="22">
        <v>44615</v>
      </c>
    </row>
    <row r="252" spans="1:1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</row>
    <row r="253" spans="1:1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31389</v>
      </c>
      <c r="F253" s="22">
        <v>32698</v>
      </c>
      <c r="G253" s="22">
        <v>34185</v>
      </c>
      <c r="H253" s="22">
        <v>35725</v>
      </c>
      <c r="I253" s="22">
        <v>37367</v>
      </c>
      <c r="J253" s="22">
        <v>211089</v>
      </c>
      <c r="K253" s="22">
        <v>382453</v>
      </c>
      <c r="L253" s="22">
        <v>23949</v>
      </c>
      <c r="M253" s="22">
        <v>21923</v>
      </c>
      <c r="N253" s="22">
        <v>19683</v>
      </c>
      <c r="O253" s="22">
        <v>17409</v>
      </c>
      <c r="P253" s="22">
        <v>15032</v>
      </c>
      <c r="Q253" s="22">
        <v>35563</v>
      </c>
      <c r="R253" s="22">
        <v>133559</v>
      </c>
    </row>
    <row r="254" spans="1:1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3299</v>
      </c>
      <c r="F254" s="22">
        <v>3473</v>
      </c>
      <c r="G254" s="22">
        <v>3656</v>
      </c>
      <c r="H254" s="22">
        <v>3850</v>
      </c>
      <c r="I254" s="22">
        <v>4055</v>
      </c>
      <c r="J254" s="22">
        <v>202531</v>
      </c>
      <c r="K254" s="22">
        <v>220864</v>
      </c>
      <c r="L254" s="22">
        <v>12415</v>
      </c>
      <c r="M254" s="22">
        <v>12241</v>
      </c>
      <c r="N254" s="22">
        <v>12058</v>
      </c>
      <c r="O254" s="22">
        <v>11864</v>
      </c>
      <c r="P254" s="22">
        <v>11659</v>
      </c>
      <c r="Q254" s="22">
        <v>177683</v>
      </c>
      <c r="R254" s="22">
        <v>237920</v>
      </c>
    </row>
    <row r="255" spans="1:1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137055</v>
      </c>
      <c r="F255" s="22">
        <v>138170</v>
      </c>
      <c r="G255" s="22">
        <v>139320</v>
      </c>
      <c r="H255" s="22">
        <v>140781</v>
      </c>
      <c r="I255" s="22">
        <v>142009</v>
      </c>
      <c r="J255" s="22">
        <v>592031</v>
      </c>
      <c r="K255" s="22">
        <v>1289366</v>
      </c>
      <c r="L255" s="22">
        <v>28100</v>
      </c>
      <c r="M255" s="22">
        <v>24999</v>
      </c>
      <c r="N255" s="22">
        <v>21820</v>
      </c>
      <c r="O255" s="22">
        <v>18649</v>
      </c>
      <c r="P255" s="22">
        <v>15430</v>
      </c>
      <c r="Q255" s="22">
        <v>33160</v>
      </c>
      <c r="R255" s="22">
        <v>142158</v>
      </c>
    </row>
    <row r="256" spans="1:1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</row>
    <row r="257" spans="1:1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39128</v>
      </c>
      <c r="F257" s="22">
        <v>40813</v>
      </c>
      <c r="G257" s="22">
        <v>42573</v>
      </c>
      <c r="H257" s="22">
        <v>28808</v>
      </c>
      <c r="I257" s="22">
        <v>14003</v>
      </c>
      <c r="J257" s="22">
        <v>273141</v>
      </c>
      <c r="K257" s="22">
        <v>438466</v>
      </c>
      <c r="L257" s="22">
        <v>15136</v>
      </c>
      <c r="M257" s="22">
        <v>13451</v>
      </c>
      <c r="N257" s="22">
        <v>11691</v>
      </c>
      <c r="O257" s="22">
        <v>9853</v>
      </c>
      <c r="P257" s="22">
        <v>9055</v>
      </c>
      <c r="Q257" s="22">
        <v>72722</v>
      </c>
      <c r="R257" s="22">
        <v>131908</v>
      </c>
    </row>
    <row r="258" spans="1:1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</row>
    <row r="259" spans="1:1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5846</v>
      </c>
      <c r="F259" s="22">
        <v>6196</v>
      </c>
      <c r="G259" s="22">
        <v>6568</v>
      </c>
      <c r="H259" s="22">
        <v>6962</v>
      </c>
      <c r="I259" s="22">
        <v>7380</v>
      </c>
      <c r="J259" s="22">
        <v>0</v>
      </c>
      <c r="K259" s="22">
        <v>32952</v>
      </c>
      <c r="L259" s="22">
        <v>1977</v>
      </c>
      <c r="M259" s="22">
        <v>1627</v>
      </c>
      <c r="N259" s="22">
        <v>1255</v>
      </c>
      <c r="O259" s="22">
        <v>860</v>
      </c>
      <c r="P259" s="22">
        <v>442</v>
      </c>
      <c r="Q259" s="22">
        <v>0</v>
      </c>
      <c r="R259" s="22">
        <v>6161</v>
      </c>
    </row>
    <row r="260" spans="1:1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74385</v>
      </c>
      <c r="F260" s="22">
        <v>76763</v>
      </c>
      <c r="G260" s="22">
        <v>79218</v>
      </c>
      <c r="H260" s="22">
        <v>81751</v>
      </c>
      <c r="I260" s="22">
        <v>84367</v>
      </c>
      <c r="J260" s="22">
        <v>704863</v>
      </c>
      <c r="K260" s="22">
        <v>1101347</v>
      </c>
      <c r="L260" s="22">
        <v>34078</v>
      </c>
      <c r="M260" s="22">
        <v>31700</v>
      </c>
      <c r="N260" s="22">
        <v>29246</v>
      </c>
      <c r="O260" s="22">
        <v>26712</v>
      </c>
      <c r="P260" s="22">
        <v>24096</v>
      </c>
      <c r="Q260" s="22">
        <v>89859</v>
      </c>
      <c r="R260" s="22">
        <v>235691</v>
      </c>
    </row>
    <row r="261" spans="1:1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</row>
    <row r="262" spans="1:1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</row>
    <row r="263" spans="1:1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20192</v>
      </c>
      <c r="F263" s="22">
        <v>21239</v>
      </c>
      <c r="G263" s="22">
        <v>22341</v>
      </c>
      <c r="H263" s="22">
        <v>23500</v>
      </c>
      <c r="I263" s="22">
        <v>24719</v>
      </c>
      <c r="J263" s="22">
        <v>395425</v>
      </c>
      <c r="K263" s="22">
        <v>507416</v>
      </c>
      <c r="L263" s="22">
        <v>25734</v>
      </c>
      <c r="M263" s="22">
        <v>24687</v>
      </c>
      <c r="N263" s="22">
        <v>23585</v>
      </c>
      <c r="O263" s="22">
        <v>22426</v>
      </c>
      <c r="P263" s="22">
        <v>21207</v>
      </c>
      <c r="Q263" s="22">
        <v>132727</v>
      </c>
      <c r="R263" s="22">
        <v>250366</v>
      </c>
    </row>
    <row r="264" spans="1:1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114889</v>
      </c>
      <c r="F264" s="22">
        <v>118841</v>
      </c>
      <c r="G264" s="22">
        <v>92532</v>
      </c>
      <c r="H264" s="22">
        <v>68418</v>
      </c>
      <c r="I264" s="22">
        <v>70356</v>
      </c>
      <c r="J264" s="22">
        <v>299136</v>
      </c>
      <c r="K264" s="22">
        <v>764172</v>
      </c>
      <c r="L264" s="22">
        <v>22874</v>
      </c>
      <c r="M264" s="22">
        <v>18059</v>
      </c>
      <c r="N264" s="22">
        <v>14042</v>
      </c>
      <c r="O264" s="22">
        <v>11273</v>
      </c>
      <c r="P264" s="22">
        <v>9336</v>
      </c>
      <c r="Q264" s="22">
        <v>23584</v>
      </c>
      <c r="R264" s="22">
        <v>99168</v>
      </c>
    </row>
    <row r="265" spans="1:1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</row>
    <row r="266" spans="1:1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12650</v>
      </c>
      <c r="F266" s="22">
        <v>13504</v>
      </c>
      <c r="G266" s="22">
        <v>14415</v>
      </c>
      <c r="H266" s="22">
        <v>6987</v>
      </c>
      <c r="I266" s="22">
        <v>0</v>
      </c>
      <c r="J266" s="22">
        <v>0</v>
      </c>
      <c r="K266" s="22">
        <v>47556</v>
      </c>
      <c r="L266" s="22">
        <v>3210</v>
      </c>
      <c r="M266" s="22">
        <v>2356</v>
      </c>
      <c r="N266" s="22">
        <v>1445</v>
      </c>
      <c r="O266" s="22">
        <v>471</v>
      </c>
      <c r="P266" s="22">
        <v>0</v>
      </c>
      <c r="Q266" s="22">
        <v>0</v>
      </c>
      <c r="R266" s="22">
        <v>7482</v>
      </c>
    </row>
    <row r="267" spans="1:1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</row>
    <row r="268" spans="1:1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41933</v>
      </c>
      <c r="F268" s="22">
        <v>43527</v>
      </c>
      <c r="G268" s="22">
        <v>45183</v>
      </c>
      <c r="H268" s="22">
        <v>46903</v>
      </c>
      <c r="I268" s="22">
        <v>48690</v>
      </c>
      <c r="J268" s="22">
        <v>365894</v>
      </c>
      <c r="K268" s="22">
        <v>592130</v>
      </c>
      <c r="L268" s="22">
        <v>21641</v>
      </c>
      <c r="M268" s="22">
        <v>20047</v>
      </c>
      <c r="N268" s="22">
        <v>18391</v>
      </c>
      <c r="O268" s="22">
        <v>16671</v>
      </c>
      <c r="P268" s="22">
        <v>14884</v>
      </c>
      <c r="Q268" s="22">
        <v>48169</v>
      </c>
      <c r="R268" s="22">
        <v>139803</v>
      </c>
    </row>
    <row r="269" spans="1:1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</row>
    <row r="270" spans="1:1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</row>
    <row r="271" spans="1:1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</row>
    <row r="272" spans="1:1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</row>
    <row r="273" spans="1:1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</row>
    <row r="274" spans="1:1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</row>
    <row r="275" spans="1:1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</row>
    <row r="276" spans="1:1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</row>
    <row r="277" spans="1:1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</row>
    <row r="278" spans="1:1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</row>
    <row r="279" spans="1:1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</row>
    <row r="280" spans="1:1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</row>
    <row r="281" spans="1:1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</row>
    <row r="282" spans="1:1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</row>
    <row r="283" spans="1:1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</row>
    <row r="284" spans="1:1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</row>
    <row r="285" spans="1:1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</row>
    <row r="286" spans="1:1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</row>
    <row r="287" spans="1:1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</row>
    <row r="288" spans="1:1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</row>
    <row r="289" spans="1:1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</row>
    <row r="290" spans="1:1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</row>
    <row r="291" spans="1:1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</row>
    <row r="292" spans="1:1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</row>
    <row r="293" spans="1:1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</row>
    <row r="294" spans="1:1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</row>
    <row r="295" spans="1:1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</row>
    <row r="296" spans="1:1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</row>
    <row r="297" spans="1:1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</row>
    <row r="298" spans="1:1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</row>
    <row r="299" spans="1:1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</row>
    <row r="300" spans="1:1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</row>
    <row r="301" spans="1:1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</row>
    <row r="302" spans="1:1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</row>
    <row r="303" spans="1:1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</row>
    <row r="304" spans="1:1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</row>
    <row r="305" spans="1:1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32317</v>
      </c>
      <c r="F305" s="22">
        <v>33146</v>
      </c>
      <c r="G305" s="22">
        <v>33997</v>
      </c>
      <c r="H305" s="22">
        <v>34869</v>
      </c>
      <c r="I305" s="22">
        <v>35763</v>
      </c>
      <c r="J305" s="22">
        <v>582941</v>
      </c>
      <c r="K305" s="22">
        <v>753033</v>
      </c>
      <c r="L305" s="22">
        <v>18990</v>
      </c>
      <c r="M305" s="22">
        <v>18161</v>
      </c>
      <c r="N305" s="22">
        <v>17311</v>
      </c>
      <c r="O305" s="22">
        <v>16439</v>
      </c>
      <c r="P305" s="22">
        <v>15544</v>
      </c>
      <c r="Q305" s="22">
        <v>109711</v>
      </c>
      <c r="R305" s="22">
        <v>196156</v>
      </c>
    </row>
    <row r="306" spans="1:1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</row>
    <row r="307" spans="1:1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</row>
    <row r="308" spans="1:1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</row>
    <row r="309" spans="1:1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</row>
    <row r="310" spans="1:1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14214</v>
      </c>
      <c r="F310" s="22">
        <v>14648</v>
      </c>
      <c r="G310" s="22">
        <v>15096</v>
      </c>
      <c r="H310" s="22">
        <v>15557</v>
      </c>
      <c r="I310" s="22">
        <v>16033</v>
      </c>
      <c r="J310" s="22">
        <v>410827</v>
      </c>
      <c r="K310" s="22">
        <v>486375</v>
      </c>
      <c r="L310" s="22">
        <v>14735</v>
      </c>
      <c r="M310" s="22">
        <v>14301</v>
      </c>
      <c r="N310" s="22">
        <v>13853</v>
      </c>
      <c r="O310" s="22">
        <v>13392</v>
      </c>
      <c r="P310" s="22">
        <v>12916</v>
      </c>
      <c r="Q310" s="22">
        <v>132297</v>
      </c>
      <c r="R310" s="22">
        <v>201494</v>
      </c>
    </row>
    <row r="311" spans="1:1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</row>
    <row r="312" spans="1:1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</row>
    <row r="313" spans="1:1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</row>
    <row r="314" spans="1:1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</row>
    <row r="315" spans="1:1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</row>
    <row r="316" spans="1:1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</row>
    <row r="317" spans="1:1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</row>
    <row r="318" spans="1:1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</row>
    <row r="319" spans="1:1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</row>
    <row r="320" spans="1:1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</row>
    <row r="321" spans="1:1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</row>
    <row r="322" spans="1:1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</row>
    <row r="323" spans="1:1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</row>
    <row r="324" spans="1:1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</row>
    <row r="325" spans="1:1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</row>
    <row r="326" spans="1:1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</row>
    <row r="327" spans="1:1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</row>
    <row r="328" spans="1:1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</row>
    <row r="329" spans="1:1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</row>
    <row r="330" spans="1:1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835B-5657-4B4E-B299-F69941327E1D}">
  <dimension ref="A1:R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8" width="15.7109375" customWidth="1"/>
  </cols>
  <sheetData>
    <row r="1" spans="1:18" ht="24" customHeight="1" x14ac:dyDescent="0.3">
      <c r="A1" s="4" t="str">
        <f>HYPERLINK("#'Index'!A1", "&lt;&lt; Index")</f>
        <v>&lt;&lt; Index</v>
      </c>
      <c r="B1" s="20" t="s">
        <v>1192</v>
      </c>
      <c r="D1" s="20" t="s">
        <v>1217</v>
      </c>
    </row>
    <row r="2" spans="1:1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1194</v>
      </c>
      <c r="F2" s="21" t="s">
        <v>1195</v>
      </c>
      <c r="G2" s="21" t="s">
        <v>1196</v>
      </c>
      <c r="H2" s="21" t="s">
        <v>1197</v>
      </c>
      <c r="I2" s="21" t="s">
        <v>1198</v>
      </c>
      <c r="J2" s="21" t="s">
        <v>1199</v>
      </c>
      <c r="K2" s="21" t="s">
        <v>1200</v>
      </c>
      <c r="L2" s="21" t="s">
        <v>1194</v>
      </c>
      <c r="M2" s="21" t="s">
        <v>1195</v>
      </c>
      <c r="N2" s="21" t="s">
        <v>1196</v>
      </c>
      <c r="O2" s="21" t="s">
        <v>1197</v>
      </c>
      <c r="P2" s="21" t="s">
        <v>1198</v>
      </c>
      <c r="Q2" s="21" t="s">
        <v>1199</v>
      </c>
      <c r="R2" s="21" t="s">
        <v>1201</v>
      </c>
    </row>
    <row r="3" spans="1:18" x14ac:dyDescent="0.25">
      <c r="A3" s="21"/>
      <c r="B3" s="21"/>
      <c r="C3" s="21"/>
      <c r="D3" s="21" t="s">
        <v>81</v>
      </c>
      <c r="E3" s="21" t="s">
        <v>1202</v>
      </c>
      <c r="F3" s="21" t="s">
        <v>1203</v>
      </c>
      <c r="G3" s="21" t="s">
        <v>1204</v>
      </c>
      <c r="H3" s="21" t="s">
        <v>1205</v>
      </c>
      <c r="I3" s="21" t="s">
        <v>1206</v>
      </c>
      <c r="J3" s="21" t="s">
        <v>1207</v>
      </c>
      <c r="K3" s="21" t="s">
        <v>1208</v>
      </c>
      <c r="L3" s="21" t="s">
        <v>1209</v>
      </c>
      <c r="M3" s="21" t="s">
        <v>1210</v>
      </c>
      <c r="N3" s="21" t="s">
        <v>1211</v>
      </c>
      <c r="O3" s="21" t="s">
        <v>1212</v>
      </c>
      <c r="P3" s="21" t="s">
        <v>1213</v>
      </c>
      <c r="Q3" s="21" t="s">
        <v>1214</v>
      </c>
      <c r="R3" s="21" t="s">
        <v>1215</v>
      </c>
    </row>
    <row r="4" spans="1:1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6881914</v>
      </c>
      <c r="F4" s="22">
        <v>6586847</v>
      </c>
      <c r="G4" s="22">
        <v>6608956</v>
      </c>
      <c r="H4" s="22">
        <v>5684860</v>
      </c>
      <c r="I4" s="22">
        <v>5642029</v>
      </c>
      <c r="J4" s="22">
        <v>42090091</v>
      </c>
      <c r="K4" s="22">
        <v>73494697</v>
      </c>
      <c r="L4" s="22">
        <v>2220338</v>
      </c>
      <c r="M4" s="22">
        <v>2001169</v>
      </c>
      <c r="N4" s="22">
        <v>1791063</v>
      </c>
      <c r="O4" s="22">
        <v>1590195</v>
      </c>
      <c r="P4" s="22">
        <v>1423225</v>
      </c>
      <c r="Q4" s="22">
        <v>7728472</v>
      </c>
      <c r="R4" s="22">
        <v>16754462</v>
      </c>
    </row>
    <row r="5" spans="1:1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2317052</v>
      </c>
      <c r="F5" s="22">
        <v>2299274</v>
      </c>
      <c r="G5" s="22">
        <v>2372629</v>
      </c>
      <c r="H5" s="22">
        <v>2448498</v>
      </c>
      <c r="I5" s="22">
        <v>2526972</v>
      </c>
      <c r="J5" s="22">
        <v>28868650</v>
      </c>
      <c r="K5" s="22">
        <v>40833075</v>
      </c>
      <c r="L5" s="22">
        <v>1179912</v>
      </c>
      <c r="M5" s="22">
        <v>1103900</v>
      </c>
      <c r="N5" s="22">
        <v>1030544</v>
      </c>
      <c r="O5" s="22">
        <v>954676</v>
      </c>
      <c r="P5" s="22">
        <v>876202</v>
      </c>
      <c r="Q5" s="22">
        <v>5445730</v>
      </c>
      <c r="R5" s="22">
        <v>10590964</v>
      </c>
    </row>
    <row r="6" spans="1:1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571199</v>
      </c>
      <c r="F6" s="22">
        <v>431442</v>
      </c>
      <c r="G6" s="22">
        <v>278727</v>
      </c>
      <c r="H6" s="22">
        <v>252414</v>
      </c>
      <c r="I6" s="22">
        <v>262726</v>
      </c>
      <c r="J6" s="22">
        <v>1894223</v>
      </c>
      <c r="K6" s="22">
        <v>3690731</v>
      </c>
      <c r="L6" s="22">
        <v>134515</v>
      </c>
      <c r="M6" s="22">
        <v>105918</v>
      </c>
      <c r="N6" s="22">
        <v>90281</v>
      </c>
      <c r="O6" s="22">
        <v>79218</v>
      </c>
      <c r="P6" s="22">
        <v>68906</v>
      </c>
      <c r="Q6" s="22">
        <v>240275</v>
      </c>
      <c r="R6" s="22">
        <v>719113</v>
      </c>
    </row>
    <row r="7" spans="1:1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226066000</v>
      </c>
      <c r="F7" s="22">
        <v>216437000</v>
      </c>
      <c r="G7" s="22">
        <v>207418000</v>
      </c>
      <c r="H7" s="22">
        <v>205047000</v>
      </c>
      <c r="I7" s="22">
        <v>201390000</v>
      </c>
      <c r="J7" s="22">
        <v>1638735000</v>
      </c>
      <c r="K7" s="22">
        <v>2695093000</v>
      </c>
      <c r="L7" s="22">
        <v>88510000</v>
      </c>
      <c r="M7" s="22">
        <v>81051000</v>
      </c>
      <c r="N7" s="22">
        <v>74195000</v>
      </c>
      <c r="O7" s="22">
        <v>67435000</v>
      </c>
      <c r="P7" s="22">
        <v>60685000</v>
      </c>
      <c r="Q7" s="22">
        <v>345703000</v>
      </c>
      <c r="R7" s="22">
        <v>717579000</v>
      </c>
    </row>
    <row r="8" spans="1:1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2188227</v>
      </c>
      <c r="F8" s="22">
        <v>2122601</v>
      </c>
      <c r="G8" s="22">
        <v>2184597</v>
      </c>
      <c r="H8" s="22">
        <v>2243506</v>
      </c>
      <c r="I8" s="22">
        <v>1629206</v>
      </c>
      <c r="J8" s="22">
        <v>20577520</v>
      </c>
      <c r="K8" s="22">
        <v>30945657</v>
      </c>
      <c r="L8" s="22">
        <v>1130452</v>
      </c>
      <c r="M8" s="22">
        <v>1042897</v>
      </c>
      <c r="N8" s="22">
        <v>959732</v>
      </c>
      <c r="O8" s="22">
        <v>873712</v>
      </c>
      <c r="P8" s="22">
        <v>792118</v>
      </c>
      <c r="Q8" s="22">
        <v>7671095</v>
      </c>
      <c r="R8" s="22">
        <v>12470006</v>
      </c>
    </row>
    <row r="9" spans="1:1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2095565</v>
      </c>
      <c r="F9" s="22">
        <v>1407749</v>
      </c>
      <c r="G9" s="22">
        <v>1070143</v>
      </c>
      <c r="H9" s="22">
        <v>1035606</v>
      </c>
      <c r="I9" s="22">
        <v>1019928</v>
      </c>
      <c r="J9" s="22">
        <v>962491</v>
      </c>
      <c r="K9" s="22">
        <v>7591482</v>
      </c>
      <c r="L9" s="22">
        <v>356615</v>
      </c>
      <c r="M9" s="22">
        <v>262207</v>
      </c>
      <c r="N9" s="22">
        <v>187629</v>
      </c>
      <c r="O9" s="22">
        <v>125986</v>
      </c>
      <c r="P9" s="22">
        <v>66993</v>
      </c>
      <c r="Q9" s="22">
        <v>94041</v>
      </c>
      <c r="R9" s="22">
        <v>1093471</v>
      </c>
    </row>
    <row r="10" spans="1:1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2863890</v>
      </c>
      <c r="F10" s="22">
        <v>2977053</v>
      </c>
      <c r="G10" s="22">
        <v>3094864</v>
      </c>
      <c r="H10" s="22">
        <v>2831041</v>
      </c>
      <c r="I10" s="22">
        <v>2449667</v>
      </c>
      <c r="J10" s="22">
        <v>28681204</v>
      </c>
      <c r="K10" s="22">
        <v>42897719</v>
      </c>
      <c r="L10" s="22">
        <v>1461806</v>
      </c>
      <c r="M10" s="22">
        <v>1348643</v>
      </c>
      <c r="N10" s="22">
        <v>1230832</v>
      </c>
      <c r="O10" s="22">
        <v>1112241</v>
      </c>
      <c r="P10" s="22">
        <v>1006617</v>
      </c>
      <c r="Q10" s="22">
        <v>6983201</v>
      </c>
      <c r="R10" s="22">
        <v>13143340</v>
      </c>
    </row>
    <row r="11" spans="1:1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284616000</v>
      </c>
      <c r="F11" s="22">
        <v>218290000</v>
      </c>
      <c r="G11" s="22">
        <v>220868000</v>
      </c>
      <c r="H11" s="22">
        <v>224680000</v>
      </c>
      <c r="I11" s="22">
        <v>217596000</v>
      </c>
      <c r="J11" s="22">
        <v>2774279000</v>
      </c>
      <c r="K11" s="22">
        <v>3940329000</v>
      </c>
      <c r="L11" s="22">
        <v>129933000</v>
      </c>
      <c r="M11" s="22">
        <v>132184000</v>
      </c>
      <c r="N11" s="22">
        <v>123945000</v>
      </c>
      <c r="O11" s="22">
        <v>115613000</v>
      </c>
      <c r="P11" s="22">
        <v>107280000</v>
      </c>
      <c r="Q11" s="22">
        <v>948671000</v>
      </c>
      <c r="R11" s="22">
        <v>1557626000</v>
      </c>
    </row>
    <row r="12" spans="1:1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3392000</v>
      </c>
      <c r="F12" s="22">
        <v>2133000</v>
      </c>
      <c r="G12" s="22">
        <v>2180000</v>
      </c>
      <c r="H12" s="22">
        <v>2250000</v>
      </c>
      <c r="I12" s="22">
        <v>2049000</v>
      </c>
      <c r="J12" s="22">
        <v>12968000</v>
      </c>
      <c r="K12" s="22">
        <v>24972000</v>
      </c>
      <c r="L12" s="22">
        <v>821000</v>
      </c>
      <c r="M12" s="22">
        <v>688000</v>
      </c>
      <c r="N12" s="22">
        <v>621000</v>
      </c>
      <c r="O12" s="22">
        <v>552000</v>
      </c>
      <c r="P12" s="22">
        <v>482000</v>
      </c>
      <c r="Q12" s="22">
        <v>1514000</v>
      </c>
      <c r="R12" s="22">
        <v>4678000</v>
      </c>
    </row>
    <row r="13" spans="1:1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7375094</v>
      </c>
      <c r="F13" s="22">
        <v>7199009</v>
      </c>
      <c r="G13" s="22">
        <v>6976810</v>
      </c>
      <c r="H13" s="22">
        <v>6653413</v>
      </c>
      <c r="I13" s="22">
        <v>6548713</v>
      </c>
      <c r="J13" s="22">
        <v>103812223</v>
      </c>
      <c r="K13" s="22">
        <v>138565262</v>
      </c>
      <c r="L13" s="22">
        <v>4682800</v>
      </c>
      <c r="M13" s="22">
        <v>4401714</v>
      </c>
      <c r="N13" s="22">
        <v>4140240</v>
      </c>
      <c r="O13" s="22">
        <v>3891221</v>
      </c>
      <c r="P13" s="22">
        <v>3658208</v>
      </c>
      <c r="Q13" s="22">
        <v>42513173</v>
      </c>
      <c r="R13" s="22">
        <v>63287356</v>
      </c>
    </row>
    <row r="14" spans="1:1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1125192</v>
      </c>
      <c r="F14" s="22">
        <v>1099488</v>
      </c>
      <c r="G14" s="22">
        <v>1135249</v>
      </c>
      <c r="H14" s="22">
        <v>1118328</v>
      </c>
      <c r="I14" s="22">
        <v>1154420</v>
      </c>
      <c r="J14" s="22">
        <v>14662608</v>
      </c>
      <c r="K14" s="22">
        <v>20295285</v>
      </c>
      <c r="L14" s="22">
        <v>578751</v>
      </c>
      <c r="M14" s="22">
        <v>601397</v>
      </c>
      <c r="N14" s="22">
        <v>562376</v>
      </c>
      <c r="O14" s="22">
        <v>522677</v>
      </c>
      <c r="P14" s="22">
        <v>489527</v>
      </c>
      <c r="Q14" s="22">
        <v>3959944</v>
      </c>
      <c r="R14" s="22">
        <v>6714672</v>
      </c>
    </row>
    <row r="15" spans="1:1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4503612</v>
      </c>
      <c r="F15" s="22">
        <v>4675496</v>
      </c>
      <c r="G15" s="22">
        <v>4844240</v>
      </c>
      <c r="H15" s="22">
        <v>4808721</v>
      </c>
      <c r="I15" s="22">
        <v>5010460</v>
      </c>
      <c r="J15" s="22">
        <v>55716733</v>
      </c>
      <c r="K15" s="22">
        <v>79559262</v>
      </c>
      <c r="L15" s="22">
        <v>2905147</v>
      </c>
      <c r="M15" s="22">
        <v>2732996</v>
      </c>
      <c r="N15" s="22">
        <v>2553798</v>
      </c>
      <c r="O15" s="22">
        <v>2368937</v>
      </c>
      <c r="P15" s="22">
        <v>2180613</v>
      </c>
      <c r="Q15" s="22">
        <v>14815700</v>
      </c>
      <c r="R15" s="22">
        <v>27557191</v>
      </c>
    </row>
    <row r="16" spans="1:1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19987800</v>
      </c>
      <c r="F16" s="22">
        <v>19317800</v>
      </c>
      <c r="G16" s="22">
        <v>19699800</v>
      </c>
      <c r="H16" s="22">
        <v>19818800</v>
      </c>
      <c r="I16" s="22">
        <v>19558800</v>
      </c>
      <c r="J16" s="22">
        <v>115301000</v>
      </c>
      <c r="K16" s="22">
        <v>213684000</v>
      </c>
      <c r="L16" s="22">
        <v>6220200</v>
      </c>
      <c r="M16" s="22">
        <v>5635200</v>
      </c>
      <c r="N16" s="22">
        <v>5093200</v>
      </c>
      <c r="O16" s="22">
        <v>4543200</v>
      </c>
      <c r="P16" s="22">
        <v>3993200</v>
      </c>
      <c r="Q16" s="22">
        <v>21180000</v>
      </c>
      <c r="R16" s="22">
        <v>46665000</v>
      </c>
    </row>
    <row r="17" spans="1:1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2857020</v>
      </c>
      <c r="F17" s="22">
        <v>3408613</v>
      </c>
      <c r="G17" s="22">
        <v>3505194</v>
      </c>
      <c r="H17" s="22">
        <v>3352492</v>
      </c>
      <c r="I17" s="22">
        <v>3025130</v>
      </c>
      <c r="J17" s="22">
        <v>38601614</v>
      </c>
      <c r="K17" s="22">
        <v>54750063</v>
      </c>
      <c r="L17" s="22">
        <v>1703173</v>
      </c>
      <c r="M17" s="22">
        <v>1689811</v>
      </c>
      <c r="N17" s="22">
        <v>1593230</v>
      </c>
      <c r="O17" s="22">
        <v>1493948</v>
      </c>
      <c r="P17" s="22">
        <v>1399660</v>
      </c>
      <c r="Q17" s="22">
        <v>14074784</v>
      </c>
      <c r="R17" s="22">
        <v>21954606</v>
      </c>
    </row>
    <row r="18" spans="1:1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28928000</v>
      </c>
      <c r="F18" s="22">
        <v>26536000</v>
      </c>
      <c r="G18" s="22">
        <v>24150000</v>
      </c>
      <c r="H18" s="22">
        <v>24104000</v>
      </c>
      <c r="I18" s="22">
        <v>26827000</v>
      </c>
      <c r="J18" s="22">
        <v>288036000</v>
      </c>
      <c r="K18" s="22">
        <v>418581000</v>
      </c>
      <c r="L18" s="22">
        <v>13158000</v>
      </c>
      <c r="M18" s="22">
        <v>12157000</v>
      </c>
      <c r="N18" s="22">
        <v>11280000</v>
      </c>
      <c r="O18" s="22">
        <v>10457000</v>
      </c>
      <c r="P18" s="22">
        <v>9606000</v>
      </c>
      <c r="Q18" s="22">
        <v>66452000</v>
      </c>
      <c r="R18" s="22">
        <v>123110000</v>
      </c>
    </row>
    <row r="19" spans="1:1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23117525</v>
      </c>
      <c r="F19" s="22">
        <v>21199908</v>
      </c>
      <c r="G19" s="22">
        <v>18543795</v>
      </c>
      <c r="H19" s="22">
        <v>17113941</v>
      </c>
      <c r="I19" s="22">
        <v>16527923</v>
      </c>
      <c r="J19" s="22">
        <v>204080549</v>
      </c>
      <c r="K19" s="22">
        <v>300583641</v>
      </c>
      <c r="L19" s="22">
        <v>10240434</v>
      </c>
      <c r="M19" s="22">
        <v>9450522</v>
      </c>
      <c r="N19" s="22">
        <v>8747748</v>
      </c>
      <c r="O19" s="22">
        <v>8106535</v>
      </c>
      <c r="P19" s="22">
        <v>7486078</v>
      </c>
      <c r="Q19" s="22">
        <v>59954247</v>
      </c>
      <c r="R19" s="22">
        <v>103985564</v>
      </c>
    </row>
    <row r="20" spans="1:1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2970715</v>
      </c>
      <c r="F20" s="22">
        <v>2824856</v>
      </c>
      <c r="G20" s="22">
        <v>3035112</v>
      </c>
      <c r="H20" s="22">
        <v>2619268</v>
      </c>
      <c r="I20" s="22">
        <v>2545331</v>
      </c>
      <c r="J20" s="22">
        <v>24115544</v>
      </c>
      <c r="K20" s="22">
        <v>38110826</v>
      </c>
      <c r="L20" s="22">
        <v>907456</v>
      </c>
      <c r="M20" s="22">
        <v>828792</v>
      </c>
      <c r="N20" s="22">
        <v>752570</v>
      </c>
      <c r="O20" s="22">
        <v>686232</v>
      </c>
      <c r="P20" s="22">
        <v>619057</v>
      </c>
      <c r="Q20" s="22">
        <v>2797097</v>
      </c>
      <c r="R20" s="22">
        <v>6591204</v>
      </c>
    </row>
    <row r="21" spans="1:1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9757622</v>
      </c>
      <c r="F21" s="22">
        <v>8904133</v>
      </c>
      <c r="G21" s="22">
        <v>6690058</v>
      </c>
      <c r="H21" s="22">
        <v>5117904</v>
      </c>
      <c r="I21" s="22">
        <v>4556747</v>
      </c>
      <c r="J21" s="22">
        <v>56227935</v>
      </c>
      <c r="K21" s="22">
        <v>91254399</v>
      </c>
      <c r="L21" s="22">
        <v>3338280</v>
      </c>
      <c r="M21" s="22">
        <v>2928642</v>
      </c>
      <c r="N21" s="22">
        <v>2601000</v>
      </c>
      <c r="O21" s="22">
        <v>2349010</v>
      </c>
      <c r="P21" s="22">
        <v>2155451</v>
      </c>
      <c r="Q21" s="22">
        <v>15785731</v>
      </c>
      <c r="R21" s="22">
        <v>29158114</v>
      </c>
    </row>
    <row r="22" spans="1:1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550113</v>
      </c>
      <c r="F22" s="22">
        <v>566614</v>
      </c>
      <c r="G22" s="22">
        <v>583643</v>
      </c>
      <c r="H22" s="22">
        <v>534449</v>
      </c>
      <c r="I22" s="22">
        <v>483730</v>
      </c>
      <c r="J22" s="22">
        <v>7213207</v>
      </c>
      <c r="K22" s="22">
        <v>9931756</v>
      </c>
      <c r="L22" s="22">
        <v>338674</v>
      </c>
      <c r="M22" s="22">
        <v>322173</v>
      </c>
      <c r="N22" s="22">
        <v>305144</v>
      </c>
      <c r="O22" s="22">
        <v>287568</v>
      </c>
      <c r="P22" s="22">
        <v>271517</v>
      </c>
      <c r="Q22" s="22">
        <v>3253380</v>
      </c>
      <c r="R22" s="22">
        <v>4778456</v>
      </c>
    </row>
    <row r="23" spans="1:1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706848</v>
      </c>
      <c r="F23" s="22">
        <v>575233</v>
      </c>
      <c r="G23" s="22">
        <v>486092</v>
      </c>
      <c r="H23" s="22">
        <v>499805</v>
      </c>
      <c r="I23" s="22">
        <v>513913</v>
      </c>
      <c r="J23" s="22">
        <v>8290936</v>
      </c>
      <c r="K23" s="22">
        <v>11072827</v>
      </c>
      <c r="L23" s="22">
        <v>337720</v>
      </c>
      <c r="M23" s="22">
        <v>315165</v>
      </c>
      <c r="N23" s="22">
        <v>299379</v>
      </c>
      <c r="O23" s="22">
        <v>285667</v>
      </c>
      <c r="P23" s="22">
        <v>271559</v>
      </c>
      <c r="Q23" s="22">
        <v>2881795</v>
      </c>
      <c r="R23" s="22">
        <v>4391285</v>
      </c>
    </row>
    <row r="24" spans="1:1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204595</v>
      </c>
      <c r="F24" s="22">
        <v>5630195</v>
      </c>
      <c r="G24" s="22">
        <v>5883236</v>
      </c>
      <c r="H24" s="22">
        <v>6147658</v>
      </c>
      <c r="I24" s="22">
        <v>3861966</v>
      </c>
      <c r="J24" s="22">
        <v>6937810</v>
      </c>
      <c r="K24" s="22">
        <v>28665460</v>
      </c>
      <c r="L24" s="22">
        <v>191931</v>
      </c>
      <c r="M24" s="22">
        <v>1221910</v>
      </c>
      <c r="N24" s="22">
        <v>968869</v>
      </c>
      <c r="O24" s="22">
        <v>704447</v>
      </c>
      <c r="P24" s="22">
        <v>428130</v>
      </c>
      <c r="Q24" s="22">
        <v>838580</v>
      </c>
      <c r="R24" s="22">
        <v>4353867</v>
      </c>
    </row>
    <row r="25" spans="1:1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1183120</v>
      </c>
      <c r="F25" s="22">
        <v>1214705</v>
      </c>
      <c r="G25" s="22">
        <v>1247257</v>
      </c>
      <c r="H25" s="22">
        <v>1280806</v>
      </c>
      <c r="I25" s="22">
        <v>1080849</v>
      </c>
      <c r="J25" s="22">
        <v>5356934</v>
      </c>
      <c r="K25" s="22">
        <v>11363671</v>
      </c>
      <c r="L25" s="22">
        <v>333736</v>
      </c>
      <c r="M25" s="22">
        <v>302151</v>
      </c>
      <c r="N25" s="22">
        <v>269599</v>
      </c>
      <c r="O25" s="22">
        <v>236049</v>
      </c>
      <c r="P25" s="22">
        <v>202102</v>
      </c>
      <c r="Q25" s="22">
        <v>551748</v>
      </c>
      <c r="R25" s="22">
        <v>1895385</v>
      </c>
    </row>
    <row r="26" spans="1:1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11076311</v>
      </c>
      <c r="F26" s="22">
        <v>10080856</v>
      </c>
      <c r="G26" s="22">
        <v>9787584</v>
      </c>
      <c r="H26" s="22">
        <v>9783105</v>
      </c>
      <c r="I26" s="22">
        <v>9743822</v>
      </c>
      <c r="J26" s="22">
        <v>82598470</v>
      </c>
      <c r="K26" s="22">
        <v>133070148</v>
      </c>
      <c r="L26" s="22">
        <v>4979024</v>
      </c>
      <c r="M26" s="22">
        <v>4556042</v>
      </c>
      <c r="N26" s="22">
        <v>4172391</v>
      </c>
      <c r="O26" s="22">
        <v>3799219</v>
      </c>
      <c r="P26" s="22">
        <v>3434817</v>
      </c>
      <c r="Q26" s="22">
        <v>15617883</v>
      </c>
      <c r="R26" s="22">
        <v>36559376</v>
      </c>
    </row>
    <row r="27" spans="1:1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14940261</v>
      </c>
      <c r="F27" s="22">
        <v>2060857</v>
      </c>
      <c r="G27" s="22">
        <v>2116528</v>
      </c>
      <c r="H27" s="22">
        <v>21042660</v>
      </c>
      <c r="I27" s="22">
        <v>933923</v>
      </c>
      <c r="J27" s="22">
        <v>4582692</v>
      </c>
      <c r="K27" s="22">
        <v>45676921</v>
      </c>
      <c r="L27" s="22">
        <v>993377</v>
      </c>
      <c r="M27" s="22">
        <v>772362</v>
      </c>
      <c r="N27" s="22">
        <v>718056</v>
      </c>
      <c r="O27" s="22">
        <v>416987</v>
      </c>
      <c r="P27" s="22">
        <v>131291</v>
      </c>
      <c r="Q27" s="22">
        <v>59575</v>
      </c>
      <c r="R27" s="22">
        <v>3091648</v>
      </c>
    </row>
    <row r="28" spans="1:1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13034</v>
      </c>
      <c r="F28" s="22">
        <v>13510</v>
      </c>
      <c r="G28" s="22">
        <v>14004</v>
      </c>
      <c r="H28" s="22">
        <v>15414</v>
      </c>
      <c r="I28" s="22">
        <v>15595</v>
      </c>
      <c r="J28" s="22">
        <v>216573</v>
      </c>
      <c r="K28" s="22">
        <v>288130</v>
      </c>
      <c r="L28" s="22">
        <v>10310</v>
      </c>
      <c r="M28" s="22">
        <v>9835</v>
      </c>
      <c r="N28" s="22">
        <v>9341</v>
      </c>
      <c r="O28" s="22">
        <v>8830</v>
      </c>
      <c r="P28" s="22">
        <v>8300</v>
      </c>
      <c r="Q28" s="22">
        <v>50445</v>
      </c>
      <c r="R28" s="22">
        <v>97061</v>
      </c>
    </row>
    <row r="29" spans="1:1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</row>
    <row r="30" spans="1:1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167303</v>
      </c>
      <c r="F30" s="22">
        <v>172158</v>
      </c>
      <c r="G30" s="22">
        <v>177154</v>
      </c>
      <c r="H30" s="22">
        <v>182294</v>
      </c>
      <c r="I30" s="22">
        <v>187584</v>
      </c>
      <c r="J30" s="22">
        <v>3135271</v>
      </c>
      <c r="K30" s="22">
        <v>4021764</v>
      </c>
      <c r="L30" s="22">
        <v>114671</v>
      </c>
      <c r="M30" s="22">
        <v>109816</v>
      </c>
      <c r="N30" s="22">
        <v>104820</v>
      </c>
      <c r="O30" s="22">
        <v>99680</v>
      </c>
      <c r="P30" s="22">
        <v>94390</v>
      </c>
      <c r="Q30" s="22">
        <v>671380</v>
      </c>
      <c r="R30" s="22">
        <v>1194757</v>
      </c>
    </row>
    <row r="31" spans="1:1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152585</v>
      </c>
      <c r="F31" s="22">
        <v>159167</v>
      </c>
      <c r="G31" s="22">
        <v>166033</v>
      </c>
      <c r="H31" s="22">
        <v>173195</v>
      </c>
      <c r="I31" s="22">
        <v>180666</v>
      </c>
      <c r="J31" s="22">
        <v>1756035</v>
      </c>
      <c r="K31" s="22">
        <v>2587681</v>
      </c>
      <c r="L31" s="22">
        <v>108835</v>
      </c>
      <c r="M31" s="22">
        <v>102253</v>
      </c>
      <c r="N31" s="22">
        <v>95387</v>
      </c>
      <c r="O31" s="22">
        <v>88225</v>
      </c>
      <c r="P31" s="22">
        <v>80754</v>
      </c>
      <c r="Q31" s="22">
        <v>335318</v>
      </c>
      <c r="R31" s="22">
        <v>810772</v>
      </c>
    </row>
    <row r="32" spans="1:1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559041</v>
      </c>
      <c r="F32" s="22">
        <v>547320</v>
      </c>
      <c r="G32" s="22">
        <v>59108</v>
      </c>
      <c r="H32" s="22">
        <v>61011</v>
      </c>
      <c r="I32" s="22">
        <v>62980</v>
      </c>
      <c r="J32" s="22">
        <v>238824</v>
      </c>
      <c r="K32" s="22">
        <v>1528284</v>
      </c>
      <c r="L32" s="22">
        <v>51262</v>
      </c>
      <c r="M32" s="22">
        <v>28800</v>
      </c>
      <c r="N32" s="22">
        <v>12312</v>
      </c>
      <c r="O32" s="22">
        <v>10410</v>
      </c>
      <c r="P32" s="22">
        <v>8440</v>
      </c>
      <c r="Q32" s="22">
        <v>15567</v>
      </c>
      <c r="R32" s="22">
        <v>126791</v>
      </c>
    </row>
    <row r="33" spans="1:1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89126</v>
      </c>
      <c r="F33" s="22">
        <v>92586</v>
      </c>
      <c r="G33" s="22">
        <v>96180</v>
      </c>
      <c r="H33" s="22">
        <v>99914</v>
      </c>
      <c r="I33" s="22">
        <v>103792</v>
      </c>
      <c r="J33" s="22">
        <v>336178</v>
      </c>
      <c r="K33" s="22">
        <v>817776</v>
      </c>
      <c r="L33" s="22">
        <v>30593</v>
      </c>
      <c r="M33" s="22">
        <v>27134</v>
      </c>
      <c r="N33" s="22">
        <v>23540</v>
      </c>
      <c r="O33" s="22">
        <v>19806</v>
      </c>
      <c r="P33" s="22">
        <v>15928</v>
      </c>
      <c r="Q33" s="22">
        <v>38905</v>
      </c>
      <c r="R33" s="22">
        <v>155906</v>
      </c>
    </row>
    <row r="34" spans="1:1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</row>
    <row r="35" spans="1:1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852201</v>
      </c>
      <c r="F35" s="22">
        <v>880629</v>
      </c>
      <c r="G35" s="22">
        <v>910073</v>
      </c>
      <c r="H35" s="22">
        <v>940573</v>
      </c>
      <c r="I35" s="22">
        <v>885712</v>
      </c>
      <c r="J35" s="22">
        <v>5916299</v>
      </c>
      <c r="K35" s="22">
        <v>10385487</v>
      </c>
      <c r="L35" s="22">
        <v>320795</v>
      </c>
      <c r="M35" s="22">
        <v>292367</v>
      </c>
      <c r="N35" s="22">
        <v>262923</v>
      </c>
      <c r="O35" s="22">
        <v>232423</v>
      </c>
      <c r="P35" s="22">
        <v>200825</v>
      </c>
      <c r="Q35" s="22">
        <v>602919</v>
      </c>
      <c r="R35" s="22">
        <v>1912252</v>
      </c>
    </row>
    <row r="36" spans="1:1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1139910</v>
      </c>
      <c r="F36" s="22">
        <v>950564</v>
      </c>
      <c r="G36" s="22">
        <v>975864</v>
      </c>
      <c r="H36" s="22">
        <v>1001850</v>
      </c>
      <c r="I36" s="22">
        <v>1028542</v>
      </c>
      <c r="J36" s="22">
        <v>2784714</v>
      </c>
      <c r="K36" s="22">
        <v>7881444</v>
      </c>
      <c r="L36" s="22">
        <v>199424</v>
      </c>
      <c r="M36" s="22">
        <v>171753</v>
      </c>
      <c r="N36" s="22">
        <v>146319</v>
      </c>
      <c r="O36" s="22">
        <v>120199</v>
      </c>
      <c r="P36" s="22">
        <v>93375</v>
      </c>
      <c r="Q36" s="22">
        <v>248762</v>
      </c>
      <c r="R36" s="22">
        <v>979832</v>
      </c>
    </row>
    <row r="37" spans="1:1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1657468</v>
      </c>
      <c r="F37" s="22">
        <v>1677073</v>
      </c>
      <c r="G37" s="22">
        <v>1459488</v>
      </c>
      <c r="H37" s="22">
        <v>737230</v>
      </c>
      <c r="I37" s="22">
        <v>746347</v>
      </c>
      <c r="J37" s="22">
        <v>5536279</v>
      </c>
      <c r="K37" s="22">
        <v>11813885</v>
      </c>
      <c r="L37" s="22">
        <v>342668</v>
      </c>
      <c r="M37" s="22">
        <v>303086</v>
      </c>
      <c r="N37" s="22">
        <v>264401</v>
      </c>
      <c r="O37" s="22">
        <v>230802</v>
      </c>
      <c r="P37" s="22">
        <v>201709</v>
      </c>
      <c r="Q37" s="22">
        <v>942962</v>
      </c>
      <c r="R37" s="22">
        <v>2285628</v>
      </c>
    </row>
    <row r="38" spans="1:1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171420</v>
      </c>
      <c r="F38" s="22">
        <v>176426</v>
      </c>
      <c r="G38" s="22">
        <v>181578</v>
      </c>
      <c r="H38" s="22">
        <v>186880</v>
      </c>
      <c r="I38" s="22">
        <v>192337</v>
      </c>
      <c r="J38" s="22">
        <v>197952</v>
      </c>
      <c r="K38" s="22">
        <v>1106593</v>
      </c>
      <c r="L38" s="22">
        <v>30847</v>
      </c>
      <c r="M38" s="22">
        <v>25841</v>
      </c>
      <c r="N38" s="22">
        <v>20689</v>
      </c>
      <c r="O38" s="22">
        <v>15387</v>
      </c>
      <c r="P38" s="22">
        <v>9931</v>
      </c>
      <c r="Q38" s="22">
        <v>4314</v>
      </c>
      <c r="R38" s="22">
        <v>107009</v>
      </c>
    </row>
    <row r="39" spans="1:1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</row>
    <row r="40" spans="1:1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416738</v>
      </c>
      <c r="F40" s="22">
        <v>433600</v>
      </c>
      <c r="G40" s="22">
        <v>223335</v>
      </c>
      <c r="H40" s="22">
        <v>0</v>
      </c>
      <c r="I40" s="22">
        <v>0</v>
      </c>
      <c r="J40" s="22">
        <v>0</v>
      </c>
      <c r="K40" s="22">
        <v>1073673</v>
      </c>
      <c r="L40" s="22">
        <v>38879</v>
      </c>
      <c r="M40" s="22">
        <v>22017</v>
      </c>
      <c r="N40" s="22">
        <v>4473</v>
      </c>
      <c r="O40" s="22">
        <v>0</v>
      </c>
      <c r="P40" s="22">
        <v>0</v>
      </c>
      <c r="Q40" s="22">
        <v>0</v>
      </c>
      <c r="R40" s="22">
        <v>65369</v>
      </c>
    </row>
    <row r="41" spans="1:1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816705</v>
      </c>
      <c r="F41" s="22">
        <v>839849</v>
      </c>
      <c r="G41" s="22">
        <v>863649</v>
      </c>
      <c r="H41" s="22">
        <v>888123</v>
      </c>
      <c r="I41" s="22">
        <v>913290</v>
      </c>
      <c r="J41" s="22">
        <v>1904956</v>
      </c>
      <c r="K41" s="22">
        <v>6226572</v>
      </c>
      <c r="L41" s="22">
        <v>169511</v>
      </c>
      <c r="M41" s="22">
        <v>146367</v>
      </c>
      <c r="N41" s="22">
        <v>122567</v>
      </c>
      <c r="O41" s="22">
        <v>98093</v>
      </c>
      <c r="P41" s="22">
        <v>72925</v>
      </c>
      <c r="Q41" s="22">
        <v>67475</v>
      </c>
      <c r="R41" s="22">
        <v>676938</v>
      </c>
    </row>
    <row r="42" spans="1:1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</row>
    <row r="43" spans="1:1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51921</v>
      </c>
      <c r="F43" s="22">
        <v>51921</v>
      </c>
      <c r="G43" s="22">
        <v>43269</v>
      </c>
      <c r="H43" s="22">
        <v>0</v>
      </c>
      <c r="I43" s="22">
        <v>0</v>
      </c>
      <c r="J43" s="22">
        <v>0</v>
      </c>
      <c r="K43" s="22">
        <v>147111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</row>
    <row r="44" spans="1:1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1720390</v>
      </c>
      <c r="F44" s="22">
        <v>1500613</v>
      </c>
      <c r="G44" s="22">
        <v>1537273</v>
      </c>
      <c r="H44" s="22">
        <v>1277790</v>
      </c>
      <c r="I44" s="22">
        <v>839387</v>
      </c>
      <c r="J44" s="22">
        <v>6219775</v>
      </c>
      <c r="K44" s="22">
        <v>13095228</v>
      </c>
      <c r="L44" s="22">
        <v>334685</v>
      </c>
      <c r="M44" s="22">
        <v>294002</v>
      </c>
      <c r="N44" s="22">
        <v>257341</v>
      </c>
      <c r="O44" s="22">
        <v>220180</v>
      </c>
      <c r="P44" s="22">
        <v>188062</v>
      </c>
      <c r="Q44" s="22">
        <v>812132</v>
      </c>
      <c r="R44" s="22">
        <v>2106402</v>
      </c>
    </row>
    <row r="45" spans="1:1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256138</v>
      </c>
      <c r="F45" s="22">
        <v>262525</v>
      </c>
      <c r="G45" s="22">
        <v>256383</v>
      </c>
      <c r="H45" s="22">
        <v>262306</v>
      </c>
      <c r="I45" s="22">
        <v>268368</v>
      </c>
      <c r="J45" s="22">
        <v>4478010</v>
      </c>
      <c r="K45" s="22">
        <v>5783730</v>
      </c>
      <c r="L45" s="22">
        <v>132426</v>
      </c>
      <c r="M45" s="22">
        <v>126039</v>
      </c>
      <c r="N45" s="22">
        <v>119475</v>
      </c>
      <c r="O45" s="22">
        <v>113552</v>
      </c>
      <c r="P45" s="22">
        <v>107492</v>
      </c>
      <c r="Q45" s="22">
        <v>783991</v>
      </c>
      <c r="R45" s="22">
        <v>1382975</v>
      </c>
    </row>
    <row r="46" spans="1:1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6664497</v>
      </c>
      <c r="F46" s="22">
        <v>6492814</v>
      </c>
      <c r="G46" s="22">
        <v>5532659</v>
      </c>
      <c r="H46" s="22">
        <v>5706051</v>
      </c>
      <c r="I46" s="22">
        <v>4764207</v>
      </c>
      <c r="J46" s="22">
        <v>8708655</v>
      </c>
      <c r="K46" s="22">
        <v>37868883</v>
      </c>
      <c r="L46" s="22">
        <v>1088733</v>
      </c>
      <c r="M46" s="22">
        <v>897452</v>
      </c>
      <c r="N46" s="22">
        <v>716156</v>
      </c>
      <c r="O46" s="22">
        <v>540176</v>
      </c>
      <c r="P46" s="22">
        <v>367996</v>
      </c>
      <c r="Q46" s="22">
        <v>769316</v>
      </c>
      <c r="R46" s="22">
        <v>4379829</v>
      </c>
    </row>
    <row r="47" spans="1:1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420016</v>
      </c>
      <c r="F47" s="22">
        <v>437518</v>
      </c>
      <c r="G47" s="22">
        <v>249989</v>
      </c>
      <c r="H47" s="22">
        <v>50712</v>
      </c>
      <c r="I47" s="22">
        <v>53260</v>
      </c>
      <c r="J47" s="22">
        <v>704411</v>
      </c>
      <c r="K47" s="22">
        <v>1915906</v>
      </c>
      <c r="L47" s="22">
        <v>81731</v>
      </c>
      <c r="M47" s="22">
        <v>64229</v>
      </c>
      <c r="N47" s="22">
        <v>45994</v>
      </c>
      <c r="O47" s="22">
        <v>39507</v>
      </c>
      <c r="P47" s="22">
        <v>36958</v>
      </c>
      <c r="Q47" s="22">
        <v>197773</v>
      </c>
      <c r="R47" s="22">
        <v>466192</v>
      </c>
    </row>
    <row r="48" spans="1:1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</row>
    <row r="49" spans="1:1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1495173</v>
      </c>
      <c r="F49" s="22">
        <v>1532963</v>
      </c>
      <c r="G49" s="22">
        <v>1168641</v>
      </c>
      <c r="H49" s="22">
        <v>999171</v>
      </c>
      <c r="I49" s="22">
        <v>763218</v>
      </c>
      <c r="J49" s="22">
        <v>3136306</v>
      </c>
      <c r="K49" s="22">
        <v>9095472</v>
      </c>
      <c r="L49" s="22">
        <v>284500</v>
      </c>
      <c r="M49" s="22">
        <v>237792</v>
      </c>
      <c r="N49" s="22">
        <v>194213</v>
      </c>
      <c r="O49" s="22">
        <v>160663</v>
      </c>
      <c r="P49" s="22">
        <v>128973</v>
      </c>
      <c r="Q49" s="22">
        <v>393096</v>
      </c>
      <c r="R49" s="22">
        <v>1399237</v>
      </c>
    </row>
    <row r="50" spans="1:1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</row>
    <row r="51" spans="1:1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266145</v>
      </c>
      <c r="F51" s="22">
        <v>273410</v>
      </c>
      <c r="G51" s="22">
        <v>280872</v>
      </c>
      <c r="H51" s="22">
        <v>288539</v>
      </c>
      <c r="I51" s="22">
        <v>296414</v>
      </c>
      <c r="J51" s="22">
        <v>3252292</v>
      </c>
      <c r="K51" s="22">
        <v>4657672</v>
      </c>
      <c r="L51" s="22">
        <v>124479</v>
      </c>
      <c r="M51" s="22">
        <v>117214</v>
      </c>
      <c r="N51" s="22">
        <v>109752</v>
      </c>
      <c r="O51" s="22">
        <v>102085</v>
      </c>
      <c r="P51" s="22">
        <v>94210</v>
      </c>
      <c r="Q51" s="22">
        <v>458633</v>
      </c>
      <c r="R51" s="22">
        <v>1006373</v>
      </c>
    </row>
    <row r="52" spans="1:1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3167807</v>
      </c>
      <c r="F52" s="22">
        <v>3283065</v>
      </c>
      <c r="G52" s="22">
        <v>3402697</v>
      </c>
      <c r="H52" s="22">
        <v>3513475</v>
      </c>
      <c r="I52" s="22">
        <v>2237448</v>
      </c>
      <c r="J52" s="22">
        <v>21936954</v>
      </c>
      <c r="K52" s="22">
        <v>37541446</v>
      </c>
      <c r="L52" s="22">
        <v>1198710</v>
      </c>
      <c r="M52" s="22">
        <v>1083453</v>
      </c>
      <c r="N52" s="22">
        <v>963820</v>
      </c>
      <c r="O52" s="22">
        <v>839793</v>
      </c>
      <c r="P52" s="22">
        <v>726680</v>
      </c>
      <c r="Q52" s="22">
        <v>3418606</v>
      </c>
      <c r="R52" s="22">
        <v>8231062</v>
      </c>
    </row>
    <row r="53" spans="1:1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591435</v>
      </c>
      <c r="F53" s="22">
        <v>612706</v>
      </c>
      <c r="G53" s="22">
        <v>405360</v>
      </c>
      <c r="H53" s="22">
        <v>416430</v>
      </c>
      <c r="I53" s="22">
        <v>283805</v>
      </c>
      <c r="J53" s="22">
        <v>348878</v>
      </c>
      <c r="K53" s="22">
        <v>2658614</v>
      </c>
      <c r="L53" s="22">
        <v>83476</v>
      </c>
      <c r="M53" s="22">
        <v>62205</v>
      </c>
      <c r="N53" s="22">
        <v>42971</v>
      </c>
      <c r="O53" s="22">
        <v>31901</v>
      </c>
      <c r="P53" s="22">
        <v>20483</v>
      </c>
      <c r="Q53" s="22">
        <v>21158</v>
      </c>
      <c r="R53" s="22">
        <v>262194</v>
      </c>
    </row>
    <row r="54" spans="1:1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871754</v>
      </c>
      <c r="F54" s="22">
        <v>913973</v>
      </c>
      <c r="G54" s="22">
        <v>548359</v>
      </c>
      <c r="H54" s="22">
        <v>538248</v>
      </c>
      <c r="I54" s="22">
        <v>552873</v>
      </c>
      <c r="J54" s="22">
        <v>10905537</v>
      </c>
      <c r="K54" s="22">
        <v>14330744</v>
      </c>
      <c r="L54" s="22">
        <v>541396</v>
      </c>
      <c r="M54" s="22">
        <v>459062</v>
      </c>
      <c r="N54" s="22">
        <v>415277</v>
      </c>
      <c r="O54" s="22">
        <v>394521</v>
      </c>
      <c r="P54" s="22">
        <v>379901</v>
      </c>
      <c r="Q54" s="22">
        <v>4678978</v>
      </c>
      <c r="R54" s="22">
        <v>6869135</v>
      </c>
    </row>
    <row r="55" spans="1:1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</row>
    <row r="56" spans="1:1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1218882</v>
      </c>
      <c r="F56" s="22">
        <v>1262941</v>
      </c>
      <c r="G56" s="22">
        <v>1174383</v>
      </c>
      <c r="H56" s="22">
        <v>766360</v>
      </c>
      <c r="I56" s="22">
        <v>792350</v>
      </c>
      <c r="J56" s="22">
        <v>5989911</v>
      </c>
      <c r="K56" s="22">
        <v>11204827</v>
      </c>
      <c r="L56" s="22">
        <v>316787</v>
      </c>
      <c r="M56" s="22">
        <v>272728</v>
      </c>
      <c r="N56" s="22">
        <v>226903</v>
      </c>
      <c r="O56" s="22">
        <v>190458</v>
      </c>
      <c r="P56" s="22">
        <v>164469</v>
      </c>
      <c r="Q56" s="22">
        <v>829962</v>
      </c>
      <c r="R56" s="22">
        <v>2001307</v>
      </c>
    </row>
    <row r="57" spans="1:1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665997</v>
      </c>
      <c r="F57" s="22">
        <v>106397</v>
      </c>
      <c r="G57" s="22">
        <v>110774</v>
      </c>
      <c r="H57" s="22">
        <v>115337</v>
      </c>
      <c r="I57" s="22">
        <v>120098</v>
      </c>
      <c r="J57" s="22">
        <v>2529770</v>
      </c>
      <c r="K57" s="22">
        <v>3648373</v>
      </c>
      <c r="L57" s="22">
        <v>147913</v>
      </c>
      <c r="M57" s="22">
        <v>132037</v>
      </c>
      <c r="N57" s="22">
        <v>127661</v>
      </c>
      <c r="O57" s="22">
        <v>123097</v>
      </c>
      <c r="P57" s="22">
        <v>118336</v>
      </c>
      <c r="Q57" s="22">
        <v>1187570</v>
      </c>
      <c r="R57" s="22">
        <v>1836614</v>
      </c>
    </row>
    <row r="58" spans="1:1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1232519</v>
      </c>
      <c r="F58" s="22">
        <v>1268959</v>
      </c>
      <c r="G58" s="22">
        <v>1306489</v>
      </c>
      <c r="H58" s="22">
        <v>1258203</v>
      </c>
      <c r="I58" s="22">
        <v>1294956</v>
      </c>
      <c r="J58" s="22">
        <v>3484414</v>
      </c>
      <c r="K58" s="22">
        <v>9845540</v>
      </c>
      <c r="L58" s="22">
        <v>276181</v>
      </c>
      <c r="M58" s="22">
        <v>239741</v>
      </c>
      <c r="N58" s="22">
        <v>202211</v>
      </c>
      <c r="O58" s="22">
        <v>164309</v>
      </c>
      <c r="P58" s="22">
        <v>127557</v>
      </c>
      <c r="Q58" s="22">
        <v>219945</v>
      </c>
      <c r="R58" s="22">
        <v>1229944</v>
      </c>
    </row>
    <row r="59" spans="1:1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1299093</v>
      </c>
      <c r="F59" s="22">
        <v>1341281</v>
      </c>
      <c r="G59" s="22">
        <v>1384952</v>
      </c>
      <c r="H59" s="22">
        <v>100000</v>
      </c>
      <c r="I59" s="22">
        <v>100000</v>
      </c>
      <c r="J59" s="22">
        <v>450000</v>
      </c>
      <c r="K59" s="22">
        <v>4675326</v>
      </c>
      <c r="L59" s="22">
        <v>138078</v>
      </c>
      <c r="M59" s="22">
        <v>93904</v>
      </c>
      <c r="N59" s="22">
        <v>48201</v>
      </c>
      <c r="O59" s="22">
        <v>12504</v>
      </c>
      <c r="P59" s="22">
        <v>10504</v>
      </c>
      <c r="Q59" s="22">
        <v>22521</v>
      </c>
      <c r="R59" s="22">
        <v>325712</v>
      </c>
    </row>
    <row r="60" spans="1:1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1373691</v>
      </c>
      <c r="F60" s="22">
        <v>895946</v>
      </c>
      <c r="G60" s="22">
        <v>923380</v>
      </c>
      <c r="H60" s="22">
        <v>951655</v>
      </c>
      <c r="I60" s="22">
        <v>980798</v>
      </c>
      <c r="J60" s="22">
        <v>17800873</v>
      </c>
      <c r="K60" s="22">
        <v>22926343</v>
      </c>
      <c r="L60" s="22">
        <v>684470</v>
      </c>
      <c r="M60" s="22">
        <v>644506</v>
      </c>
      <c r="N60" s="22">
        <v>617072</v>
      </c>
      <c r="O60" s="22">
        <v>588797</v>
      </c>
      <c r="P60" s="22">
        <v>559654</v>
      </c>
      <c r="Q60" s="22">
        <v>4359732</v>
      </c>
      <c r="R60" s="22">
        <v>7454231</v>
      </c>
    </row>
    <row r="61" spans="1:1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</row>
    <row r="62" spans="1:1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3255497</v>
      </c>
      <c r="F62" s="22">
        <v>2373860</v>
      </c>
      <c r="G62" s="22">
        <v>2366961</v>
      </c>
      <c r="H62" s="22">
        <v>2426212</v>
      </c>
      <c r="I62" s="22">
        <v>2487071</v>
      </c>
      <c r="J62" s="22">
        <v>27007496</v>
      </c>
      <c r="K62" s="22">
        <v>39917097</v>
      </c>
      <c r="L62" s="22">
        <v>1092443</v>
      </c>
      <c r="M62" s="22">
        <v>1015584</v>
      </c>
      <c r="N62" s="22">
        <v>955500</v>
      </c>
      <c r="O62" s="22">
        <v>896249</v>
      </c>
      <c r="P62" s="22">
        <v>835390</v>
      </c>
      <c r="Q62" s="22">
        <v>6691321</v>
      </c>
      <c r="R62" s="22">
        <v>11486487</v>
      </c>
    </row>
    <row r="63" spans="1:1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</row>
    <row r="64" spans="1:1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383383</v>
      </c>
      <c r="F64" s="22">
        <v>265011</v>
      </c>
      <c r="G64" s="22">
        <v>272864</v>
      </c>
      <c r="H64" s="22">
        <v>280951</v>
      </c>
      <c r="I64" s="22">
        <v>289278</v>
      </c>
      <c r="J64" s="22">
        <v>1580180</v>
      </c>
      <c r="K64" s="22">
        <v>3071667</v>
      </c>
      <c r="L64" s="22">
        <v>88491</v>
      </c>
      <c r="M64" s="22">
        <v>77154</v>
      </c>
      <c r="N64" s="22">
        <v>69300</v>
      </c>
      <c r="O64" s="22">
        <v>61214</v>
      </c>
      <c r="P64" s="22">
        <v>52887</v>
      </c>
      <c r="Q64" s="22">
        <v>475982</v>
      </c>
      <c r="R64" s="22">
        <v>825028</v>
      </c>
    </row>
    <row r="65" spans="1:1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208789</v>
      </c>
      <c r="F65" s="22">
        <v>221452</v>
      </c>
      <c r="G65" s="22">
        <v>234882</v>
      </c>
      <c r="H65" s="22">
        <v>214206</v>
      </c>
      <c r="I65" s="22">
        <v>0</v>
      </c>
      <c r="J65" s="22">
        <v>0</v>
      </c>
      <c r="K65" s="22">
        <v>879329</v>
      </c>
      <c r="L65" s="22">
        <v>46314</v>
      </c>
      <c r="M65" s="22">
        <v>33651</v>
      </c>
      <c r="N65" s="22">
        <v>20221</v>
      </c>
      <c r="O65" s="22">
        <v>5863</v>
      </c>
      <c r="P65" s="22">
        <v>0</v>
      </c>
      <c r="Q65" s="22">
        <v>0</v>
      </c>
      <c r="R65" s="22">
        <v>106049</v>
      </c>
    </row>
    <row r="66" spans="1:1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</row>
    <row r="67" spans="1:1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9550</v>
      </c>
      <c r="F67" s="22">
        <v>9996</v>
      </c>
      <c r="G67" s="22">
        <v>10464</v>
      </c>
      <c r="H67" s="22">
        <v>8970</v>
      </c>
      <c r="I67" s="22">
        <v>0</v>
      </c>
      <c r="J67" s="22">
        <v>0</v>
      </c>
      <c r="K67" s="22">
        <v>38980</v>
      </c>
      <c r="L67" s="22">
        <v>1586</v>
      </c>
      <c r="M67" s="22">
        <v>1140</v>
      </c>
      <c r="N67" s="22">
        <v>672</v>
      </c>
      <c r="O67" s="22">
        <v>137</v>
      </c>
      <c r="P67" s="22">
        <v>0</v>
      </c>
      <c r="Q67" s="22">
        <v>0</v>
      </c>
      <c r="R67" s="22">
        <v>3535</v>
      </c>
    </row>
    <row r="68" spans="1:1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4875307</v>
      </c>
      <c r="F68" s="22">
        <v>4996964</v>
      </c>
      <c r="G68" s="22">
        <v>5121657</v>
      </c>
      <c r="H68" s="22">
        <v>5249461</v>
      </c>
      <c r="I68" s="22">
        <v>0</v>
      </c>
      <c r="J68" s="22">
        <v>0</v>
      </c>
      <c r="K68" s="22">
        <v>20243389</v>
      </c>
      <c r="L68" s="22">
        <v>471995</v>
      </c>
      <c r="M68" s="22">
        <v>350338</v>
      </c>
      <c r="N68" s="22">
        <v>225645</v>
      </c>
      <c r="O68" s="22">
        <v>97841</v>
      </c>
      <c r="P68" s="22">
        <v>0</v>
      </c>
      <c r="Q68" s="22">
        <v>0</v>
      </c>
      <c r="R68" s="22">
        <v>1145819</v>
      </c>
    </row>
    <row r="69" spans="1:1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4735633</v>
      </c>
      <c r="F69" s="22">
        <v>4603349</v>
      </c>
      <c r="G69" s="22">
        <v>4502101</v>
      </c>
      <c r="H69" s="22">
        <v>3164041</v>
      </c>
      <c r="I69" s="22">
        <v>3177866</v>
      </c>
      <c r="J69" s="22">
        <v>38272906</v>
      </c>
      <c r="K69" s="22">
        <v>58455896</v>
      </c>
      <c r="L69" s="22">
        <v>3373675</v>
      </c>
      <c r="M69" s="22">
        <v>3092475</v>
      </c>
      <c r="N69" s="22">
        <v>2820780</v>
      </c>
      <c r="O69" s="22">
        <v>2552288</v>
      </c>
      <c r="P69" s="22">
        <v>2366476</v>
      </c>
      <c r="Q69" s="22">
        <v>16209381</v>
      </c>
      <c r="R69" s="22">
        <v>30415075</v>
      </c>
    </row>
    <row r="70" spans="1:1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</row>
    <row r="71" spans="1:1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</row>
    <row r="72" spans="1:1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204148</v>
      </c>
      <c r="F72" s="22">
        <v>208823</v>
      </c>
      <c r="G72" s="22">
        <v>213605</v>
      </c>
      <c r="H72" s="22">
        <v>218497</v>
      </c>
      <c r="I72" s="22">
        <v>111116</v>
      </c>
      <c r="J72" s="22">
        <v>0</v>
      </c>
      <c r="K72" s="22">
        <v>956189</v>
      </c>
      <c r="L72" s="22">
        <v>20617</v>
      </c>
      <c r="M72" s="22">
        <v>15942</v>
      </c>
      <c r="N72" s="22">
        <v>11160</v>
      </c>
      <c r="O72" s="22">
        <v>6269</v>
      </c>
      <c r="P72" s="22">
        <v>1265</v>
      </c>
      <c r="Q72" s="22">
        <v>0</v>
      </c>
      <c r="R72" s="22">
        <v>55253</v>
      </c>
    </row>
    <row r="73" spans="1:1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86750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86750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</row>
    <row r="74" spans="1:1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844372</v>
      </c>
      <c r="F74" s="22">
        <v>774278</v>
      </c>
      <c r="G74" s="22">
        <v>802214</v>
      </c>
      <c r="H74" s="22">
        <v>831177</v>
      </c>
      <c r="I74" s="22">
        <v>861205</v>
      </c>
      <c r="J74" s="22">
        <v>3022607</v>
      </c>
      <c r="K74" s="22">
        <v>7135853</v>
      </c>
      <c r="L74" s="22">
        <v>242475</v>
      </c>
      <c r="M74" s="22">
        <v>209827</v>
      </c>
      <c r="N74" s="22">
        <v>181891</v>
      </c>
      <c r="O74" s="22">
        <v>152928</v>
      </c>
      <c r="P74" s="22">
        <v>122900</v>
      </c>
      <c r="Q74" s="22">
        <v>553974</v>
      </c>
      <c r="R74" s="22">
        <v>1463995</v>
      </c>
    </row>
    <row r="75" spans="1:1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276585</v>
      </c>
      <c r="F75" s="22">
        <v>371417</v>
      </c>
      <c r="G75" s="22">
        <v>240861</v>
      </c>
      <c r="H75" s="22">
        <v>184048</v>
      </c>
      <c r="I75" s="22">
        <v>131742</v>
      </c>
      <c r="J75" s="22">
        <v>1865839</v>
      </c>
      <c r="K75" s="22">
        <v>3070492</v>
      </c>
      <c r="L75" s="22">
        <v>76788</v>
      </c>
      <c r="M75" s="22">
        <v>67829</v>
      </c>
      <c r="N75" s="22">
        <v>53364</v>
      </c>
      <c r="O75" s="22">
        <v>50296</v>
      </c>
      <c r="P75" s="22">
        <v>46030</v>
      </c>
      <c r="Q75" s="22">
        <v>348738</v>
      </c>
      <c r="R75" s="22">
        <v>643045</v>
      </c>
    </row>
    <row r="76" spans="1:1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683870</v>
      </c>
      <c r="F76" s="22">
        <v>358438</v>
      </c>
      <c r="G76" s="22">
        <v>368057</v>
      </c>
      <c r="H76" s="22">
        <v>377935</v>
      </c>
      <c r="I76" s="22">
        <v>388080</v>
      </c>
      <c r="J76" s="22">
        <v>5975590</v>
      </c>
      <c r="K76" s="22">
        <v>8151970</v>
      </c>
      <c r="L76" s="22">
        <v>207205</v>
      </c>
      <c r="M76" s="22">
        <v>195894</v>
      </c>
      <c r="N76" s="22">
        <v>186275</v>
      </c>
      <c r="O76" s="22">
        <v>176397</v>
      </c>
      <c r="P76" s="22">
        <v>166252</v>
      </c>
      <c r="Q76" s="22">
        <v>1109326</v>
      </c>
      <c r="R76" s="22">
        <v>2041349</v>
      </c>
    </row>
    <row r="77" spans="1:1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3188220</v>
      </c>
      <c r="F77" s="22">
        <v>3134202</v>
      </c>
      <c r="G77" s="22">
        <v>2245460</v>
      </c>
      <c r="H77" s="22">
        <v>1887993</v>
      </c>
      <c r="I77" s="22">
        <v>1919816</v>
      </c>
      <c r="J77" s="22">
        <v>15214758</v>
      </c>
      <c r="K77" s="22">
        <v>27590449</v>
      </c>
      <c r="L77" s="22">
        <v>693043</v>
      </c>
      <c r="M77" s="22">
        <v>600891</v>
      </c>
      <c r="N77" s="22">
        <v>518406</v>
      </c>
      <c r="O77" s="22">
        <v>459447</v>
      </c>
      <c r="P77" s="22">
        <v>409195</v>
      </c>
      <c r="Q77" s="22">
        <v>1338932</v>
      </c>
      <c r="R77" s="22">
        <v>4019914</v>
      </c>
    </row>
    <row r="78" spans="1:1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362222</v>
      </c>
      <c r="F78" s="22">
        <v>383118</v>
      </c>
      <c r="G78" s="22">
        <v>61519</v>
      </c>
      <c r="H78" s="22">
        <v>65133</v>
      </c>
      <c r="I78" s="22">
        <v>68959</v>
      </c>
      <c r="J78" s="22">
        <v>73011</v>
      </c>
      <c r="K78" s="22">
        <v>1013962</v>
      </c>
      <c r="L78" s="22">
        <v>58780</v>
      </c>
      <c r="M78" s="22">
        <v>37883</v>
      </c>
      <c r="N78" s="22">
        <v>15781</v>
      </c>
      <c r="O78" s="22">
        <v>12167</v>
      </c>
      <c r="P78" s="22">
        <v>8341</v>
      </c>
      <c r="Q78" s="22">
        <v>4289</v>
      </c>
      <c r="R78" s="22">
        <v>137241</v>
      </c>
    </row>
    <row r="79" spans="1:1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77309</v>
      </c>
      <c r="F79" s="22">
        <v>81161</v>
      </c>
      <c r="G79" s="22">
        <v>0</v>
      </c>
      <c r="H79" s="22">
        <v>0</v>
      </c>
      <c r="I79" s="22">
        <v>0</v>
      </c>
      <c r="J79" s="22">
        <v>0</v>
      </c>
      <c r="K79" s="22">
        <v>158470</v>
      </c>
      <c r="L79" s="22">
        <v>6861</v>
      </c>
      <c r="M79" s="22">
        <v>3009</v>
      </c>
      <c r="N79" s="22">
        <v>0</v>
      </c>
      <c r="O79" s="22">
        <v>0</v>
      </c>
      <c r="P79" s="22">
        <v>0</v>
      </c>
      <c r="Q79" s="22">
        <v>0</v>
      </c>
      <c r="R79" s="22">
        <v>9870</v>
      </c>
    </row>
    <row r="80" spans="1:1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46142</v>
      </c>
      <c r="F80" s="22">
        <v>47904</v>
      </c>
      <c r="G80" s="22">
        <v>49734</v>
      </c>
      <c r="H80" s="22">
        <v>29356</v>
      </c>
      <c r="I80" s="22">
        <v>7716</v>
      </c>
      <c r="J80" s="22">
        <v>69836</v>
      </c>
      <c r="K80" s="22">
        <v>250688</v>
      </c>
      <c r="L80" s="22">
        <v>8188</v>
      </c>
      <c r="M80" s="22">
        <v>6426</v>
      </c>
      <c r="N80" s="22">
        <v>4596</v>
      </c>
      <c r="O80" s="22">
        <v>2695</v>
      </c>
      <c r="P80" s="22">
        <v>2056</v>
      </c>
      <c r="Q80" s="22">
        <v>8339</v>
      </c>
      <c r="R80" s="22">
        <v>32300</v>
      </c>
    </row>
    <row r="81" spans="1:1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2832834</v>
      </c>
      <c r="F81" s="22">
        <v>462077</v>
      </c>
      <c r="G81" s="22">
        <v>473324</v>
      </c>
      <c r="H81" s="22">
        <v>402276</v>
      </c>
      <c r="I81" s="22">
        <v>318173</v>
      </c>
      <c r="J81" s="22">
        <v>2450334</v>
      </c>
      <c r="K81" s="22">
        <v>6939018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</row>
    <row r="82" spans="1:1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133960</v>
      </c>
      <c r="F82" s="22">
        <v>137327</v>
      </c>
      <c r="G82" s="22">
        <v>140779</v>
      </c>
      <c r="H82" s="22">
        <v>144318</v>
      </c>
      <c r="I82" s="22">
        <v>147946</v>
      </c>
      <c r="J82" s="22">
        <v>547714</v>
      </c>
      <c r="K82" s="22">
        <v>1252044</v>
      </c>
      <c r="L82" s="22">
        <v>30445</v>
      </c>
      <c r="M82" s="22">
        <v>27077</v>
      </c>
      <c r="N82" s="22">
        <v>23626</v>
      </c>
      <c r="O82" s="22">
        <v>20087</v>
      </c>
      <c r="P82" s="22">
        <v>16459</v>
      </c>
      <c r="Q82" s="22">
        <v>27703</v>
      </c>
      <c r="R82" s="22">
        <v>145397</v>
      </c>
    </row>
    <row r="83" spans="1:1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</row>
    <row r="84" spans="1:1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150000</v>
      </c>
      <c r="F84" s="22">
        <v>350000</v>
      </c>
      <c r="G84" s="22">
        <v>0</v>
      </c>
      <c r="H84" s="22">
        <v>0</v>
      </c>
      <c r="I84" s="22">
        <v>0</v>
      </c>
      <c r="J84" s="22">
        <v>0</v>
      </c>
      <c r="K84" s="22">
        <v>500000</v>
      </c>
      <c r="L84" s="22">
        <v>17945</v>
      </c>
      <c r="M84" s="22">
        <v>11375</v>
      </c>
      <c r="N84" s="22">
        <v>0</v>
      </c>
      <c r="O84" s="22">
        <v>0</v>
      </c>
      <c r="P84" s="22">
        <v>0</v>
      </c>
      <c r="Q84" s="22">
        <v>0</v>
      </c>
      <c r="R84" s="22">
        <v>29320</v>
      </c>
    </row>
    <row r="85" spans="1:1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947778</v>
      </c>
      <c r="F85" s="22">
        <v>756687</v>
      </c>
      <c r="G85" s="22">
        <v>731825</v>
      </c>
      <c r="H85" s="22">
        <v>684975</v>
      </c>
      <c r="I85" s="22">
        <v>384120</v>
      </c>
      <c r="J85" s="22">
        <v>3700966</v>
      </c>
      <c r="K85" s="22">
        <v>7206351</v>
      </c>
      <c r="L85" s="22">
        <v>207930</v>
      </c>
      <c r="M85" s="22">
        <v>184290</v>
      </c>
      <c r="N85" s="22">
        <v>167064</v>
      </c>
      <c r="O85" s="22">
        <v>150542</v>
      </c>
      <c r="P85" s="22">
        <v>135373</v>
      </c>
      <c r="Q85" s="22">
        <v>609392</v>
      </c>
      <c r="R85" s="22">
        <v>1454591</v>
      </c>
    </row>
    <row r="86" spans="1:1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438591</v>
      </c>
      <c r="F86" s="22">
        <v>457610</v>
      </c>
      <c r="G86" s="22">
        <v>477466</v>
      </c>
      <c r="H86" s="22">
        <v>498195</v>
      </c>
      <c r="I86" s="22">
        <v>519839</v>
      </c>
      <c r="J86" s="22">
        <v>7846642</v>
      </c>
      <c r="K86" s="22">
        <v>10238343</v>
      </c>
      <c r="L86" s="22">
        <v>435213</v>
      </c>
      <c r="M86" s="22">
        <v>416196</v>
      </c>
      <c r="N86" s="22">
        <v>396340</v>
      </c>
      <c r="O86" s="22">
        <v>375610</v>
      </c>
      <c r="P86" s="22">
        <v>353967</v>
      </c>
      <c r="Q86" s="22">
        <v>2642681</v>
      </c>
      <c r="R86" s="22">
        <v>4620007</v>
      </c>
    </row>
    <row r="87" spans="1:1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516257</v>
      </c>
      <c r="F87" s="22">
        <v>496117</v>
      </c>
      <c r="G87" s="22">
        <v>508056</v>
      </c>
      <c r="H87" s="22">
        <v>520292</v>
      </c>
      <c r="I87" s="22">
        <v>524914</v>
      </c>
      <c r="J87" s="22">
        <v>654979</v>
      </c>
      <c r="K87" s="22">
        <v>3220615</v>
      </c>
      <c r="L87" s="22">
        <v>74493</v>
      </c>
      <c r="M87" s="22">
        <v>60975</v>
      </c>
      <c r="N87" s="22">
        <v>49036</v>
      </c>
      <c r="O87" s="22">
        <v>36800</v>
      </c>
      <c r="P87" s="22">
        <v>24345</v>
      </c>
      <c r="Q87" s="22">
        <v>23946</v>
      </c>
      <c r="R87" s="22">
        <v>269595</v>
      </c>
    </row>
    <row r="88" spans="1:1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129253</v>
      </c>
      <c r="F88" s="22">
        <v>130718</v>
      </c>
      <c r="G88" s="22">
        <v>132199</v>
      </c>
      <c r="H88" s="22">
        <v>66661</v>
      </c>
      <c r="I88" s="22">
        <v>0</v>
      </c>
      <c r="J88" s="22">
        <v>0</v>
      </c>
      <c r="K88" s="22">
        <v>458831</v>
      </c>
      <c r="L88" s="22">
        <v>4821</v>
      </c>
      <c r="M88" s="22">
        <v>3356</v>
      </c>
      <c r="N88" s="22">
        <v>1875</v>
      </c>
      <c r="O88" s="22">
        <v>377</v>
      </c>
      <c r="P88" s="22">
        <v>0</v>
      </c>
      <c r="Q88" s="22">
        <v>0</v>
      </c>
      <c r="R88" s="22">
        <v>10429</v>
      </c>
    </row>
    <row r="89" spans="1:1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671438</v>
      </c>
      <c r="F89" s="22">
        <v>692028</v>
      </c>
      <c r="G89" s="22">
        <v>713335</v>
      </c>
      <c r="H89" s="22">
        <v>735385</v>
      </c>
      <c r="I89" s="22">
        <v>758209</v>
      </c>
      <c r="J89" s="22">
        <v>3226050</v>
      </c>
      <c r="K89" s="22">
        <v>6796445</v>
      </c>
      <c r="L89" s="22">
        <v>209060</v>
      </c>
      <c r="M89" s="22">
        <v>188469</v>
      </c>
      <c r="N89" s="22">
        <v>167163</v>
      </c>
      <c r="O89" s="22">
        <v>145112</v>
      </c>
      <c r="P89" s="22">
        <v>122289</v>
      </c>
      <c r="Q89" s="22">
        <v>258181</v>
      </c>
      <c r="R89" s="22">
        <v>1090274</v>
      </c>
    </row>
    <row r="90" spans="1:1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223632</v>
      </c>
      <c r="F90" s="22">
        <v>233877</v>
      </c>
      <c r="G90" s="22">
        <v>244593</v>
      </c>
      <c r="H90" s="22">
        <v>255804</v>
      </c>
      <c r="I90" s="22">
        <v>97558</v>
      </c>
      <c r="J90" s="22">
        <v>568986</v>
      </c>
      <c r="K90" s="22">
        <v>1624450</v>
      </c>
      <c r="L90" s="22">
        <v>73628</v>
      </c>
      <c r="M90" s="22">
        <v>63383</v>
      </c>
      <c r="N90" s="22">
        <v>52667</v>
      </c>
      <c r="O90" s="22">
        <v>41456</v>
      </c>
      <c r="P90" s="22">
        <v>31565</v>
      </c>
      <c r="Q90" s="22">
        <v>84718</v>
      </c>
      <c r="R90" s="22">
        <v>347417</v>
      </c>
    </row>
    <row r="91" spans="1:1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326244</v>
      </c>
      <c r="F91" s="22">
        <v>336253</v>
      </c>
      <c r="G91" s="22">
        <v>346572</v>
      </c>
      <c r="H91" s="22">
        <v>357210</v>
      </c>
      <c r="I91" s="22">
        <v>368177</v>
      </c>
      <c r="J91" s="22">
        <v>4350763</v>
      </c>
      <c r="K91" s="22">
        <v>6085219</v>
      </c>
      <c r="L91" s="22">
        <v>183128</v>
      </c>
      <c r="M91" s="22">
        <v>173119</v>
      </c>
      <c r="N91" s="22">
        <v>162800</v>
      </c>
      <c r="O91" s="22">
        <v>152162</v>
      </c>
      <c r="P91" s="22">
        <v>141195</v>
      </c>
      <c r="Q91" s="22">
        <v>964108</v>
      </c>
      <c r="R91" s="22">
        <v>1776512</v>
      </c>
    </row>
    <row r="92" spans="1:1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5587866</v>
      </c>
      <c r="F92" s="22">
        <v>463759</v>
      </c>
      <c r="G92" s="22">
        <v>477331</v>
      </c>
      <c r="H92" s="22">
        <v>491280</v>
      </c>
      <c r="I92" s="22">
        <v>505660</v>
      </c>
      <c r="J92" s="22">
        <v>12115500</v>
      </c>
      <c r="K92" s="22">
        <v>19641396</v>
      </c>
      <c r="L92" s="22">
        <v>463148</v>
      </c>
      <c r="M92" s="22">
        <v>426666</v>
      </c>
      <c r="N92" s="22">
        <v>413093</v>
      </c>
      <c r="O92" s="22">
        <v>399144</v>
      </c>
      <c r="P92" s="22">
        <v>384764</v>
      </c>
      <c r="Q92" s="22">
        <v>4223563</v>
      </c>
      <c r="R92" s="22">
        <v>6310378</v>
      </c>
    </row>
    <row r="93" spans="1:1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164176</v>
      </c>
      <c r="F93" s="22">
        <v>169393</v>
      </c>
      <c r="G93" s="22">
        <v>174776</v>
      </c>
      <c r="H93" s="22">
        <v>180330</v>
      </c>
      <c r="I93" s="22">
        <v>186061</v>
      </c>
      <c r="J93" s="22">
        <v>3174652</v>
      </c>
      <c r="K93" s="22">
        <v>4049388</v>
      </c>
      <c r="L93" s="22">
        <v>126393</v>
      </c>
      <c r="M93" s="22">
        <v>121176</v>
      </c>
      <c r="N93" s="22">
        <v>115793</v>
      </c>
      <c r="O93" s="22">
        <v>110239</v>
      </c>
      <c r="P93" s="22">
        <v>104508</v>
      </c>
      <c r="Q93" s="22">
        <v>748030</v>
      </c>
      <c r="R93" s="22">
        <v>1326139</v>
      </c>
    </row>
    <row r="94" spans="1:1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</row>
    <row r="95" spans="1:1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123575</v>
      </c>
      <c r="F95" s="22">
        <v>64424</v>
      </c>
      <c r="G95" s="22">
        <v>0</v>
      </c>
      <c r="H95" s="22">
        <v>0</v>
      </c>
      <c r="I95" s="22">
        <v>0</v>
      </c>
      <c r="J95" s="22">
        <v>0</v>
      </c>
      <c r="K95" s="22">
        <v>187999</v>
      </c>
      <c r="L95" s="22">
        <v>8920</v>
      </c>
      <c r="M95" s="22">
        <v>1824</v>
      </c>
      <c r="N95" s="22">
        <v>0</v>
      </c>
      <c r="O95" s="22">
        <v>0</v>
      </c>
      <c r="P95" s="22">
        <v>0</v>
      </c>
      <c r="Q95" s="22">
        <v>0</v>
      </c>
      <c r="R95" s="22">
        <v>10744</v>
      </c>
    </row>
    <row r="96" spans="1:1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336010</v>
      </c>
      <c r="F96" s="22">
        <v>350629</v>
      </c>
      <c r="G96" s="22">
        <v>364116</v>
      </c>
      <c r="H96" s="22">
        <v>377988</v>
      </c>
      <c r="I96" s="22">
        <v>364341</v>
      </c>
      <c r="J96" s="22">
        <v>5048981</v>
      </c>
      <c r="K96" s="22">
        <v>6842065</v>
      </c>
      <c r="L96" s="22">
        <v>248757</v>
      </c>
      <c r="M96" s="22">
        <v>241813</v>
      </c>
      <c r="N96" s="22">
        <v>228547</v>
      </c>
      <c r="O96" s="22">
        <v>214745</v>
      </c>
      <c r="P96" s="22">
        <v>200386</v>
      </c>
      <c r="Q96" s="22">
        <v>1347919</v>
      </c>
      <c r="R96" s="22">
        <v>2482167</v>
      </c>
    </row>
    <row r="97" spans="1:1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251496</v>
      </c>
      <c r="F97" s="22">
        <v>81990</v>
      </c>
      <c r="G97" s="22">
        <v>0</v>
      </c>
      <c r="H97" s="22">
        <v>0</v>
      </c>
      <c r="I97" s="22">
        <v>0</v>
      </c>
      <c r="J97" s="22">
        <v>0</v>
      </c>
      <c r="K97" s="22">
        <v>333486</v>
      </c>
      <c r="L97" s="22">
        <v>7704</v>
      </c>
      <c r="M97" s="22">
        <v>1192</v>
      </c>
      <c r="N97" s="22">
        <v>0</v>
      </c>
      <c r="O97" s="22">
        <v>0</v>
      </c>
      <c r="P97" s="22">
        <v>0</v>
      </c>
      <c r="Q97" s="22">
        <v>0</v>
      </c>
      <c r="R97" s="22">
        <v>8896</v>
      </c>
    </row>
    <row r="98" spans="1:1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1208072</v>
      </c>
      <c r="F98" s="22">
        <v>1234817</v>
      </c>
      <c r="G98" s="22">
        <v>1287172</v>
      </c>
      <c r="H98" s="22">
        <v>1057763</v>
      </c>
      <c r="I98" s="22">
        <v>1088484</v>
      </c>
      <c r="J98" s="22">
        <v>15305539</v>
      </c>
      <c r="K98" s="22">
        <v>21181847</v>
      </c>
      <c r="L98" s="22">
        <v>560278</v>
      </c>
      <c r="M98" s="22">
        <v>533534</v>
      </c>
      <c r="N98" s="22">
        <v>505157</v>
      </c>
      <c r="O98" s="22">
        <v>473540</v>
      </c>
      <c r="P98" s="22">
        <v>442820</v>
      </c>
      <c r="Q98" s="22">
        <v>3400478</v>
      </c>
      <c r="R98" s="22">
        <v>5915807</v>
      </c>
    </row>
    <row r="99" spans="1:1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141591</v>
      </c>
      <c r="F99" s="22">
        <v>144936</v>
      </c>
      <c r="G99" s="22">
        <v>148367</v>
      </c>
      <c r="H99" s="22">
        <v>151886</v>
      </c>
      <c r="I99" s="22">
        <v>155497</v>
      </c>
      <c r="J99" s="22">
        <v>644447</v>
      </c>
      <c r="K99" s="22">
        <v>1386724</v>
      </c>
      <c r="L99" s="22">
        <v>33533</v>
      </c>
      <c r="M99" s="22">
        <v>30189</v>
      </c>
      <c r="N99" s="22">
        <v>26758</v>
      </c>
      <c r="O99" s="22">
        <v>23238</v>
      </c>
      <c r="P99" s="22">
        <v>20115</v>
      </c>
      <c r="Q99" s="22">
        <v>43118</v>
      </c>
      <c r="R99" s="22">
        <v>176951</v>
      </c>
    </row>
    <row r="100" spans="1:1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978286</v>
      </c>
      <c r="F100" s="22">
        <v>1009633</v>
      </c>
      <c r="G100" s="22">
        <v>1041995</v>
      </c>
      <c r="H100" s="22">
        <v>1075405</v>
      </c>
      <c r="I100" s="22">
        <v>1109898</v>
      </c>
      <c r="J100" s="22">
        <v>8043691</v>
      </c>
      <c r="K100" s="22">
        <v>13258908</v>
      </c>
      <c r="L100" s="22">
        <v>413562</v>
      </c>
      <c r="M100" s="22">
        <v>382216</v>
      </c>
      <c r="N100" s="22">
        <v>349854</v>
      </c>
      <c r="O100" s="22">
        <v>316444</v>
      </c>
      <c r="P100" s="22">
        <v>281951</v>
      </c>
      <c r="Q100" s="22">
        <v>983055</v>
      </c>
      <c r="R100" s="22">
        <v>2727082</v>
      </c>
    </row>
    <row r="101" spans="1:1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236488</v>
      </c>
      <c r="F101" s="22">
        <v>242204</v>
      </c>
      <c r="G101" s="22">
        <v>248097</v>
      </c>
      <c r="H101" s="22">
        <v>249077</v>
      </c>
      <c r="I101" s="22">
        <v>248385</v>
      </c>
      <c r="J101" s="22">
        <v>1257737</v>
      </c>
      <c r="K101" s="22">
        <v>2481988</v>
      </c>
      <c r="L101" s="22">
        <v>75988</v>
      </c>
      <c r="M101" s="22">
        <v>68623</v>
      </c>
      <c r="N101" s="22">
        <v>61080</v>
      </c>
      <c r="O101" s="22">
        <v>53354</v>
      </c>
      <c r="P101" s="22">
        <v>45440</v>
      </c>
      <c r="Q101" s="22">
        <v>141719</v>
      </c>
      <c r="R101" s="22">
        <v>446204</v>
      </c>
    </row>
    <row r="102" spans="1:1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48673</v>
      </c>
      <c r="F102" s="22">
        <v>50769</v>
      </c>
      <c r="G102" s="22">
        <v>52956</v>
      </c>
      <c r="H102" s="22">
        <v>55238</v>
      </c>
      <c r="I102" s="22">
        <v>57620</v>
      </c>
      <c r="J102" s="22">
        <v>150838</v>
      </c>
      <c r="K102" s="22">
        <v>416094</v>
      </c>
      <c r="L102" s="22">
        <v>17117</v>
      </c>
      <c r="M102" s="22">
        <v>15021</v>
      </c>
      <c r="N102" s="22">
        <v>12834</v>
      </c>
      <c r="O102" s="22">
        <v>10552</v>
      </c>
      <c r="P102" s="22">
        <v>8170</v>
      </c>
      <c r="Q102" s="22">
        <v>9589</v>
      </c>
      <c r="R102" s="22">
        <v>73283</v>
      </c>
    </row>
    <row r="103" spans="1:1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52931</v>
      </c>
      <c r="F103" s="22">
        <v>54605</v>
      </c>
      <c r="G103" s="22">
        <v>56332</v>
      </c>
      <c r="H103" s="22">
        <v>58114</v>
      </c>
      <c r="I103" s="22">
        <v>59953</v>
      </c>
      <c r="J103" s="22">
        <v>967643</v>
      </c>
      <c r="K103" s="22">
        <v>1249578</v>
      </c>
      <c r="L103" s="22">
        <v>40442</v>
      </c>
      <c r="M103" s="22">
        <v>38769</v>
      </c>
      <c r="N103" s="22">
        <v>37042</v>
      </c>
      <c r="O103" s="22">
        <v>35260</v>
      </c>
      <c r="P103" s="22">
        <v>33421</v>
      </c>
      <c r="Q103" s="22">
        <v>301997</v>
      </c>
      <c r="R103" s="22">
        <v>486931</v>
      </c>
    </row>
    <row r="104" spans="1:1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90464</v>
      </c>
      <c r="F104" s="22">
        <v>79691</v>
      </c>
      <c r="G104" s="22">
        <v>84248</v>
      </c>
      <c r="H104" s="22">
        <v>60490</v>
      </c>
      <c r="I104" s="22">
        <v>22343</v>
      </c>
      <c r="J104" s="22">
        <v>85238</v>
      </c>
      <c r="K104" s="22">
        <v>422474</v>
      </c>
      <c r="L104" s="22">
        <v>20902</v>
      </c>
      <c r="M104" s="22">
        <v>15712</v>
      </c>
      <c r="N104" s="22">
        <v>11155</v>
      </c>
      <c r="O104" s="22">
        <v>6330</v>
      </c>
      <c r="P104" s="22">
        <v>3079</v>
      </c>
      <c r="Q104" s="22">
        <v>18154</v>
      </c>
      <c r="R104" s="22">
        <v>75332</v>
      </c>
    </row>
    <row r="105" spans="1:1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315341</v>
      </c>
      <c r="F105" s="22">
        <v>326906</v>
      </c>
      <c r="G105" s="22">
        <v>262772</v>
      </c>
      <c r="H105" s="22">
        <v>271295</v>
      </c>
      <c r="I105" s="22">
        <v>222283</v>
      </c>
      <c r="J105" s="22">
        <v>2417663</v>
      </c>
      <c r="K105" s="22">
        <v>3816260</v>
      </c>
      <c r="L105" s="22">
        <v>107848</v>
      </c>
      <c r="M105" s="22">
        <v>96283</v>
      </c>
      <c r="N105" s="22">
        <v>85225</v>
      </c>
      <c r="O105" s="22">
        <v>76702</v>
      </c>
      <c r="P105" s="22">
        <v>68506</v>
      </c>
      <c r="Q105" s="22">
        <v>368567</v>
      </c>
      <c r="R105" s="22">
        <v>803131</v>
      </c>
    </row>
    <row r="106" spans="1:1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3420822</v>
      </c>
      <c r="F106" s="22">
        <v>2637990</v>
      </c>
      <c r="G106" s="22">
        <v>2716553</v>
      </c>
      <c r="H106" s="22">
        <v>2803989</v>
      </c>
      <c r="I106" s="22">
        <v>2879106</v>
      </c>
      <c r="J106" s="22">
        <v>28061667</v>
      </c>
      <c r="K106" s="22">
        <v>42520127</v>
      </c>
      <c r="L106" s="22">
        <v>1202290</v>
      </c>
      <c r="M106" s="22">
        <v>1097907</v>
      </c>
      <c r="N106" s="22">
        <v>1019344</v>
      </c>
      <c r="O106" s="22">
        <v>938199</v>
      </c>
      <c r="P106" s="22">
        <v>869372</v>
      </c>
      <c r="Q106" s="22">
        <v>4549134</v>
      </c>
      <c r="R106" s="22">
        <v>9676246</v>
      </c>
    </row>
    <row r="107" spans="1:1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163399</v>
      </c>
      <c r="F107" s="22">
        <v>169037</v>
      </c>
      <c r="G107" s="22">
        <v>174871</v>
      </c>
      <c r="H107" s="22">
        <v>180909</v>
      </c>
      <c r="I107" s="22">
        <v>187158</v>
      </c>
      <c r="J107" s="22">
        <v>1571874</v>
      </c>
      <c r="K107" s="22">
        <v>2447248</v>
      </c>
      <c r="L107" s="22">
        <v>81263</v>
      </c>
      <c r="M107" s="22">
        <v>75625</v>
      </c>
      <c r="N107" s="22">
        <v>69791</v>
      </c>
      <c r="O107" s="22">
        <v>63753</v>
      </c>
      <c r="P107" s="22">
        <v>57504</v>
      </c>
      <c r="Q107" s="22">
        <v>209556</v>
      </c>
      <c r="R107" s="22">
        <v>557492</v>
      </c>
    </row>
    <row r="108" spans="1:1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994123</v>
      </c>
      <c r="F108" s="22">
        <v>722386</v>
      </c>
      <c r="G108" s="22">
        <v>338679</v>
      </c>
      <c r="H108" s="22">
        <v>272286</v>
      </c>
      <c r="I108" s="22">
        <v>154906</v>
      </c>
      <c r="J108" s="22">
        <v>1174740</v>
      </c>
      <c r="K108" s="22">
        <v>3657120</v>
      </c>
      <c r="L108" s="22">
        <v>137000</v>
      </c>
      <c r="M108" s="22">
        <v>87136</v>
      </c>
      <c r="N108" s="22">
        <v>57259</v>
      </c>
      <c r="O108" s="22">
        <v>50675</v>
      </c>
      <c r="P108" s="22">
        <v>35360</v>
      </c>
      <c r="Q108" s="22">
        <v>121908</v>
      </c>
      <c r="R108" s="22">
        <v>489338</v>
      </c>
    </row>
    <row r="109" spans="1:1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128160</v>
      </c>
      <c r="F109" s="22">
        <v>94945</v>
      </c>
      <c r="G109" s="22">
        <v>97532</v>
      </c>
      <c r="H109" s="22">
        <v>100241</v>
      </c>
      <c r="I109" s="22">
        <v>103077</v>
      </c>
      <c r="J109" s="22">
        <v>507650</v>
      </c>
      <c r="K109" s="22">
        <v>1031605</v>
      </c>
      <c r="L109" s="22">
        <v>43806</v>
      </c>
      <c r="M109" s="22">
        <v>38494</v>
      </c>
      <c r="N109" s="22">
        <v>34627</v>
      </c>
      <c r="O109" s="22">
        <v>30638</v>
      </c>
      <c r="P109" s="22">
        <v>26522</v>
      </c>
      <c r="Q109" s="22">
        <v>51300</v>
      </c>
      <c r="R109" s="22">
        <v>225387</v>
      </c>
    </row>
    <row r="110" spans="1:1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352874</v>
      </c>
      <c r="F110" s="22">
        <v>283109</v>
      </c>
      <c r="G110" s="22">
        <v>295407</v>
      </c>
      <c r="H110" s="22">
        <v>308282</v>
      </c>
      <c r="I110" s="22">
        <v>321762</v>
      </c>
      <c r="J110" s="22">
        <v>3807557</v>
      </c>
      <c r="K110" s="22">
        <v>5368991</v>
      </c>
      <c r="L110" s="22">
        <v>204579</v>
      </c>
      <c r="M110" s="22">
        <v>188042</v>
      </c>
      <c r="N110" s="22">
        <v>175744</v>
      </c>
      <c r="O110" s="22">
        <v>162869</v>
      </c>
      <c r="P110" s="22">
        <v>149388</v>
      </c>
      <c r="Q110" s="22">
        <v>1024838</v>
      </c>
      <c r="R110" s="22">
        <v>1905460</v>
      </c>
    </row>
    <row r="111" spans="1:1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1057774</v>
      </c>
      <c r="F111" s="22">
        <v>1057463</v>
      </c>
      <c r="G111" s="22">
        <v>1066879</v>
      </c>
      <c r="H111" s="22">
        <v>1088468</v>
      </c>
      <c r="I111" s="22">
        <v>1098978</v>
      </c>
      <c r="J111" s="22">
        <v>12303874</v>
      </c>
      <c r="K111" s="22">
        <v>17673436</v>
      </c>
      <c r="L111" s="22">
        <v>545696</v>
      </c>
      <c r="M111" s="22">
        <v>515340</v>
      </c>
      <c r="N111" s="22">
        <v>477203</v>
      </c>
      <c r="O111" s="22">
        <v>439080</v>
      </c>
      <c r="P111" s="22">
        <v>400312</v>
      </c>
      <c r="Q111" s="22">
        <v>2888201</v>
      </c>
      <c r="R111" s="22">
        <v>5265832</v>
      </c>
    </row>
    <row r="112" spans="1:1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158799</v>
      </c>
      <c r="F112" s="22">
        <v>165310</v>
      </c>
      <c r="G112" s="22">
        <v>170874</v>
      </c>
      <c r="H112" s="22">
        <v>176638</v>
      </c>
      <c r="I112" s="22">
        <v>162773</v>
      </c>
      <c r="J112" s="22">
        <v>2657318</v>
      </c>
      <c r="K112" s="22">
        <v>3491712</v>
      </c>
      <c r="L112" s="22">
        <v>111836</v>
      </c>
      <c r="M112" s="22">
        <v>106648</v>
      </c>
      <c r="N112" s="22">
        <v>101276</v>
      </c>
      <c r="O112" s="22">
        <v>95712</v>
      </c>
      <c r="P112" s="22">
        <v>774048</v>
      </c>
      <c r="Q112" s="22">
        <v>702922</v>
      </c>
      <c r="R112" s="22">
        <v>1892442</v>
      </c>
    </row>
    <row r="113" spans="1:1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2468010</v>
      </c>
      <c r="F113" s="22">
        <v>2312075</v>
      </c>
      <c r="G113" s="22">
        <v>2393037</v>
      </c>
      <c r="H113" s="22">
        <v>2415197</v>
      </c>
      <c r="I113" s="22">
        <v>2514077</v>
      </c>
      <c r="J113" s="22">
        <v>32606726</v>
      </c>
      <c r="K113" s="22">
        <v>44709122</v>
      </c>
      <c r="L113" s="22">
        <v>1787446</v>
      </c>
      <c r="M113" s="22">
        <v>1696164</v>
      </c>
      <c r="N113" s="22">
        <v>1613723</v>
      </c>
      <c r="O113" s="22">
        <v>1527576</v>
      </c>
      <c r="P113" s="22">
        <v>1441363</v>
      </c>
      <c r="Q113" s="22">
        <v>12024533</v>
      </c>
      <c r="R113" s="22">
        <v>20090805</v>
      </c>
    </row>
    <row r="114" spans="1:1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</row>
    <row r="115" spans="1:1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502543</v>
      </c>
      <c r="F115" s="22">
        <v>517352</v>
      </c>
      <c r="G115" s="22">
        <v>532596</v>
      </c>
      <c r="H115" s="22">
        <v>548290</v>
      </c>
      <c r="I115" s="22">
        <v>564447</v>
      </c>
      <c r="J115" s="22">
        <v>4851142</v>
      </c>
      <c r="K115" s="22">
        <v>7516370</v>
      </c>
      <c r="L115" s="22">
        <v>216039</v>
      </c>
      <c r="M115" s="22">
        <v>201231</v>
      </c>
      <c r="N115" s="22">
        <v>185986</v>
      </c>
      <c r="O115" s="22">
        <v>170292</v>
      </c>
      <c r="P115" s="22">
        <v>154136</v>
      </c>
      <c r="Q115" s="22">
        <v>717253</v>
      </c>
      <c r="R115" s="22">
        <v>1644937</v>
      </c>
    </row>
    <row r="116" spans="1:1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68141</v>
      </c>
      <c r="F116" s="22">
        <v>70536</v>
      </c>
      <c r="G116" s="22">
        <v>73020</v>
      </c>
      <c r="H116" s="22">
        <v>75599</v>
      </c>
      <c r="I116" s="22">
        <v>78274</v>
      </c>
      <c r="J116" s="22">
        <v>1481615</v>
      </c>
      <c r="K116" s="22">
        <v>1847185</v>
      </c>
      <c r="L116" s="22">
        <v>56479</v>
      </c>
      <c r="M116" s="22">
        <v>54084</v>
      </c>
      <c r="N116" s="22">
        <v>51600</v>
      </c>
      <c r="O116" s="22">
        <v>49022</v>
      </c>
      <c r="P116" s="22">
        <v>46346</v>
      </c>
      <c r="Q116" s="22">
        <v>544527</v>
      </c>
      <c r="R116" s="22">
        <v>802058</v>
      </c>
    </row>
    <row r="117" spans="1:1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542261</v>
      </c>
      <c r="F117" s="22">
        <v>558906</v>
      </c>
      <c r="G117" s="22">
        <v>576073</v>
      </c>
      <c r="H117" s="22">
        <v>593779</v>
      </c>
      <c r="I117" s="22">
        <v>601820</v>
      </c>
      <c r="J117" s="22">
        <v>15847387</v>
      </c>
      <c r="K117" s="22">
        <v>18720226</v>
      </c>
      <c r="L117" s="22">
        <v>570624</v>
      </c>
      <c r="M117" s="22">
        <v>553980</v>
      </c>
      <c r="N117" s="22">
        <v>536813</v>
      </c>
      <c r="O117" s="22">
        <v>519107</v>
      </c>
      <c r="P117" s="22">
        <v>500903</v>
      </c>
      <c r="Q117" s="22">
        <v>5617688</v>
      </c>
      <c r="R117" s="22">
        <v>8299115</v>
      </c>
    </row>
    <row r="118" spans="1:1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563683</v>
      </c>
      <c r="F118" s="22">
        <v>583276</v>
      </c>
      <c r="G118" s="22">
        <v>561721</v>
      </c>
      <c r="H118" s="22">
        <v>366394</v>
      </c>
      <c r="I118" s="22">
        <v>309037</v>
      </c>
      <c r="J118" s="22">
        <v>267674</v>
      </c>
      <c r="K118" s="22">
        <v>2651785</v>
      </c>
      <c r="L118" s="22">
        <v>82748</v>
      </c>
      <c r="M118" s="22">
        <v>63155</v>
      </c>
      <c r="N118" s="22">
        <v>42707</v>
      </c>
      <c r="O118" s="22">
        <v>22715</v>
      </c>
      <c r="P118" s="22">
        <v>13439</v>
      </c>
      <c r="Q118" s="22">
        <v>9013</v>
      </c>
      <c r="R118" s="22">
        <v>233777</v>
      </c>
    </row>
    <row r="119" spans="1:1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1271305</v>
      </c>
      <c r="F119" s="22">
        <v>1315143</v>
      </c>
      <c r="G119" s="22">
        <v>1274515</v>
      </c>
      <c r="H119" s="22">
        <v>1258003</v>
      </c>
      <c r="I119" s="22">
        <v>856752</v>
      </c>
      <c r="J119" s="22">
        <v>8409308</v>
      </c>
      <c r="K119" s="22">
        <v>14385026</v>
      </c>
      <c r="L119" s="22">
        <v>474625</v>
      </c>
      <c r="M119" s="22">
        <v>430788</v>
      </c>
      <c r="N119" s="22">
        <v>385132</v>
      </c>
      <c r="O119" s="22">
        <v>340671</v>
      </c>
      <c r="P119" s="22">
        <v>297914</v>
      </c>
      <c r="Q119" s="22">
        <v>1801677</v>
      </c>
      <c r="R119" s="22">
        <v>3730807</v>
      </c>
    </row>
    <row r="120" spans="1:1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762170</v>
      </c>
      <c r="F120" s="22">
        <v>795839</v>
      </c>
      <c r="G120" s="22">
        <v>831011</v>
      </c>
      <c r="H120" s="22">
        <v>867755</v>
      </c>
      <c r="I120" s="22">
        <v>819377</v>
      </c>
      <c r="J120" s="22">
        <v>2291524</v>
      </c>
      <c r="K120" s="22">
        <v>6367676</v>
      </c>
      <c r="L120" s="22">
        <v>262041</v>
      </c>
      <c r="M120" s="22">
        <v>228372</v>
      </c>
      <c r="N120" s="22">
        <v>193200</v>
      </c>
      <c r="O120" s="22">
        <v>156457</v>
      </c>
      <c r="P120" s="22">
        <v>118071</v>
      </c>
      <c r="Q120" s="22">
        <v>202180</v>
      </c>
      <c r="R120" s="22">
        <v>1160321</v>
      </c>
    </row>
    <row r="121" spans="1:1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80504</v>
      </c>
      <c r="F121" s="22">
        <v>84404</v>
      </c>
      <c r="G121" s="22">
        <v>53014</v>
      </c>
      <c r="H121" s="22">
        <v>19667</v>
      </c>
      <c r="I121" s="22">
        <v>20607</v>
      </c>
      <c r="J121" s="22">
        <v>711971</v>
      </c>
      <c r="K121" s="22">
        <v>970167</v>
      </c>
      <c r="L121" s="22">
        <v>55377</v>
      </c>
      <c r="M121" s="22">
        <v>51477</v>
      </c>
      <c r="N121" s="22">
        <v>47945</v>
      </c>
      <c r="O121" s="22">
        <v>46370</v>
      </c>
      <c r="P121" s="22">
        <v>45430</v>
      </c>
      <c r="Q121" s="22">
        <v>163911</v>
      </c>
      <c r="R121" s="22">
        <v>410510</v>
      </c>
    </row>
    <row r="122" spans="1:1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1007866</v>
      </c>
      <c r="F122" s="22">
        <v>838869</v>
      </c>
      <c r="G122" s="22">
        <v>869129</v>
      </c>
      <c r="H122" s="22">
        <v>755028</v>
      </c>
      <c r="I122" s="22">
        <v>750197</v>
      </c>
      <c r="J122" s="22">
        <v>6275624</v>
      </c>
      <c r="K122" s="22">
        <v>10496713</v>
      </c>
      <c r="L122" s="22">
        <v>356196</v>
      </c>
      <c r="M122" s="22">
        <v>317682</v>
      </c>
      <c r="N122" s="22">
        <v>285547</v>
      </c>
      <c r="O122" s="22">
        <v>254020</v>
      </c>
      <c r="P122" s="22">
        <v>226919</v>
      </c>
      <c r="Q122" s="22">
        <v>928613</v>
      </c>
      <c r="R122" s="22">
        <v>2368977</v>
      </c>
    </row>
    <row r="123" spans="1:1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210687</v>
      </c>
      <c r="F123" s="22">
        <v>213658</v>
      </c>
      <c r="G123" s="22">
        <v>366708</v>
      </c>
      <c r="H123" s="22">
        <v>119841</v>
      </c>
      <c r="I123" s="22">
        <v>0</v>
      </c>
      <c r="J123" s="22">
        <v>0</v>
      </c>
      <c r="K123" s="22">
        <v>910894</v>
      </c>
      <c r="L123" s="22">
        <v>30727</v>
      </c>
      <c r="M123" s="22">
        <v>24309</v>
      </c>
      <c r="N123" s="22">
        <v>14150</v>
      </c>
      <c r="O123" s="22">
        <v>2402</v>
      </c>
      <c r="P123" s="22">
        <v>0</v>
      </c>
      <c r="Q123" s="22">
        <v>0</v>
      </c>
      <c r="R123" s="22">
        <v>71588</v>
      </c>
    </row>
    <row r="124" spans="1:1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212090</v>
      </c>
      <c r="F124" s="22">
        <v>195928</v>
      </c>
      <c r="G124" s="22">
        <v>161209</v>
      </c>
      <c r="H124" s="22">
        <v>168176</v>
      </c>
      <c r="I124" s="22">
        <v>130499</v>
      </c>
      <c r="J124" s="22">
        <v>363169</v>
      </c>
      <c r="K124" s="22">
        <v>1231071</v>
      </c>
      <c r="L124" s="22">
        <v>50374</v>
      </c>
      <c r="M124" s="22">
        <v>40631</v>
      </c>
      <c r="N124" s="22">
        <v>32420</v>
      </c>
      <c r="O124" s="22">
        <v>25453</v>
      </c>
      <c r="P124" s="22">
        <v>18705</v>
      </c>
      <c r="Q124" s="22">
        <v>26060</v>
      </c>
      <c r="R124" s="22">
        <v>193643</v>
      </c>
    </row>
    <row r="125" spans="1:1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33920</v>
      </c>
      <c r="F125" s="22">
        <v>35487</v>
      </c>
      <c r="G125" s="22">
        <v>37127</v>
      </c>
      <c r="H125" s="22">
        <v>0</v>
      </c>
      <c r="I125" s="22">
        <v>0</v>
      </c>
      <c r="J125" s="22">
        <v>0</v>
      </c>
      <c r="K125" s="22">
        <v>106534</v>
      </c>
      <c r="L125" s="22">
        <v>4484</v>
      </c>
      <c r="M125" s="22">
        <v>2917</v>
      </c>
      <c r="N125" s="22">
        <v>1277</v>
      </c>
      <c r="O125" s="22">
        <v>0</v>
      </c>
      <c r="P125" s="22">
        <v>0</v>
      </c>
      <c r="Q125" s="22">
        <v>0</v>
      </c>
      <c r="R125" s="22">
        <v>8678</v>
      </c>
    </row>
    <row r="126" spans="1:1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523091</v>
      </c>
      <c r="F126" s="22">
        <v>536732</v>
      </c>
      <c r="G126" s="22">
        <v>474590</v>
      </c>
      <c r="H126" s="22">
        <v>448614</v>
      </c>
      <c r="I126" s="22">
        <v>421925</v>
      </c>
      <c r="J126" s="22">
        <v>3827839</v>
      </c>
      <c r="K126" s="22">
        <v>6232791</v>
      </c>
      <c r="L126" s="22">
        <v>165024</v>
      </c>
      <c r="M126" s="22">
        <v>152890</v>
      </c>
      <c r="N126" s="22">
        <v>139200</v>
      </c>
      <c r="O126" s="22">
        <v>124278</v>
      </c>
      <c r="P126" s="22">
        <v>113449</v>
      </c>
      <c r="Q126" s="22">
        <v>493758</v>
      </c>
      <c r="R126" s="22">
        <v>1188599</v>
      </c>
    </row>
    <row r="127" spans="1:1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614271</v>
      </c>
      <c r="F127" s="22">
        <v>631692</v>
      </c>
      <c r="G127" s="22">
        <v>649653</v>
      </c>
      <c r="H127" s="22">
        <v>668171</v>
      </c>
      <c r="I127" s="22">
        <v>535536</v>
      </c>
      <c r="J127" s="22">
        <v>1789147</v>
      </c>
      <c r="K127" s="22">
        <v>4888470</v>
      </c>
      <c r="L127" s="22">
        <v>143075</v>
      </c>
      <c r="M127" s="22">
        <v>125653</v>
      </c>
      <c r="N127" s="22">
        <v>107692</v>
      </c>
      <c r="O127" s="22">
        <v>89175</v>
      </c>
      <c r="P127" s="22">
        <v>71015</v>
      </c>
      <c r="Q127" s="22">
        <v>202133</v>
      </c>
      <c r="R127" s="22">
        <v>738743</v>
      </c>
    </row>
    <row r="128" spans="1:1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46738</v>
      </c>
      <c r="F128" s="22">
        <v>47436</v>
      </c>
      <c r="G128" s="22">
        <v>48153</v>
      </c>
      <c r="H128" s="22">
        <v>48885</v>
      </c>
      <c r="I128" s="22">
        <v>49634</v>
      </c>
      <c r="J128" s="22">
        <v>402850</v>
      </c>
      <c r="K128" s="22">
        <v>643696</v>
      </c>
      <c r="L128" s="22">
        <v>9322</v>
      </c>
      <c r="M128" s="22">
        <v>8624</v>
      </c>
      <c r="N128" s="22">
        <v>7907</v>
      </c>
      <c r="O128" s="22">
        <v>7175</v>
      </c>
      <c r="P128" s="22">
        <v>6426</v>
      </c>
      <c r="Q128" s="22">
        <v>22490</v>
      </c>
      <c r="R128" s="22">
        <v>61944</v>
      </c>
    </row>
    <row r="129" spans="1:1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229826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229826</v>
      </c>
      <c r="L129" s="22">
        <v>10036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10036</v>
      </c>
    </row>
    <row r="130" spans="1:1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16148</v>
      </c>
      <c r="F130" s="22">
        <v>8365</v>
      </c>
      <c r="G130" s="22">
        <v>0</v>
      </c>
      <c r="H130" s="22">
        <v>0</v>
      </c>
      <c r="I130" s="22">
        <v>0</v>
      </c>
      <c r="J130" s="22">
        <v>0</v>
      </c>
      <c r="K130" s="22">
        <v>24513</v>
      </c>
      <c r="L130" s="22">
        <v>984</v>
      </c>
      <c r="M130" s="22">
        <v>201</v>
      </c>
      <c r="N130" s="22">
        <v>0</v>
      </c>
      <c r="O130" s="22">
        <v>0</v>
      </c>
      <c r="P130" s="22">
        <v>0</v>
      </c>
      <c r="Q130" s="22">
        <v>0</v>
      </c>
      <c r="R130" s="22">
        <v>1185</v>
      </c>
    </row>
    <row r="131" spans="1:1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303193</v>
      </c>
      <c r="F131" s="22">
        <v>346165</v>
      </c>
      <c r="G131" s="22">
        <v>199144</v>
      </c>
      <c r="H131" s="22">
        <v>208175</v>
      </c>
      <c r="I131" s="22">
        <v>86485</v>
      </c>
      <c r="J131" s="22">
        <v>438854</v>
      </c>
      <c r="K131" s="22">
        <v>1582016</v>
      </c>
      <c r="L131" s="22">
        <v>65464</v>
      </c>
      <c r="M131" s="22">
        <v>49493</v>
      </c>
      <c r="N131" s="22">
        <v>34811</v>
      </c>
      <c r="O131" s="22">
        <v>25781</v>
      </c>
      <c r="P131" s="22">
        <v>30093</v>
      </c>
      <c r="Q131" s="22">
        <v>14847</v>
      </c>
      <c r="R131" s="22">
        <v>220489</v>
      </c>
    </row>
    <row r="132" spans="1:1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1030572</v>
      </c>
      <c r="F132" s="22">
        <v>1061394</v>
      </c>
      <c r="G132" s="22">
        <v>959204</v>
      </c>
      <c r="H132" s="22">
        <v>651185</v>
      </c>
      <c r="I132" s="22">
        <v>670253</v>
      </c>
      <c r="J132" s="22">
        <v>1220174</v>
      </c>
      <c r="K132" s="22">
        <v>5592782</v>
      </c>
      <c r="L132" s="22">
        <v>169096</v>
      </c>
      <c r="M132" s="22">
        <v>138274</v>
      </c>
      <c r="N132" s="22">
        <v>106459</v>
      </c>
      <c r="O132" s="22">
        <v>82631</v>
      </c>
      <c r="P132" s="22">
        <v>63563</v>
      </c>
      <c r="Q132" s="22">
        <v>235041</v>
      </c>
      <c r="R132" s="22">
        <v>795064</v>
      </c>
    </row>
    <row r="133" spans="1:1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584228</v>
      </c>
      <c r="F133" s="22">
        <v>608922</v>
      </c>
      <c r="G133" s="22">
        <v>635564</v>
      </c>
      <c r="H133" s="22">
        <v>367805</v>
      </c>
      <c r="I133" s="22">
        <v>378540</v>
      </c>
      <c r="J133" s="22">
        <v>2281803</v>
      </c>
      <c r="K133" s="22">
        <v>4856862</v>
      </c>
      <c r="L133" s="22">
        <v>164895</v>
      </c>
      <c r="M133" s="22">
        <v>138689</v>
      </c>
      <c r="N133" s="22">
        <v>112047</v>
      </c>
      <c r="O133" s="22">
        <v>84030</v>
      </c>
      <c r="P133" s="22">
        <v>75656</v>
      </c>
      <c r="Q133" s="22">
        <v>167942</v>
      </c>
      <c r="R133" s="22">
        <v>743259</v>
      </c>
    </row>
    <row r="134" spans="1:1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</row>
    <row r="135" spans="1:1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74555</v>
      </c>
      <c r="F135" s="22">
        <v>77827</v>
      </c>
      <c r="G135" s="22">
        <v>81251</v>
      </c>
      <c r="H135" s="22">
        <v>84835</v>
      </c>
      <c r="I135" s="22">
        <v>55587</v>
      </c>
      <c r="J135" s="22">
        <v>99855</v>
      </c>
      <c r="K135" s="22">
        <v>473910</v>
      </c>
      <c r="L135" s="22">
        <v>20205</v>
      </c>
      <c r="M135" s="22">
        <v>16933</v>
      </c>
      <c r="N135" s="22">
        <v>13509</v>
      </c>
      <c r="O135" s="22">
        <v>9925</v>
      </c>
      <c r="P135" s="22">
        <v>6173</v>
      </c>
      <c r="Q135" s="22">
        <v>2245</v>
      </c>
      <c r="R135" s="22">
        <v>68990</v>
      </c>
    </row>
    <row r="136" spans="1:1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143878</v>
      </c>
      <c r="F136" s="22">
        <v>150666</v>
      </c>
      <c r="G136" s="22">
        <v>128720</v>
      </c>
      <c r="H136" s="22">
        <v>58495</v>
      </c>
      <c r="I136" s="22">
        <v>13042</v>
      </c>
      <c r="J136" s="22">
        <v>110112</v>
      </c>
      <c r="K136" s="22">
        <v>604913</v>
      </c>
      <c r="L136" s="22">
        <v>24612</v>
      </c>
      <c r="M136" s="22">
        <v>17823</v>
      </c>
      <c r="N136" s="22">
        <v>10631</v>
      </c>
      <c r="O136" s="22">
        <v>4579</v>
      </c>
      <c r="P136" s="22">
        <v>3316</v>
      </c>
      <c r="Q136" s="22">
        <v>12568</v>
      </c>
      <c r="R136" s="22">
        <v>73529</v>
      </c>
    </row>
    <row r="137" spans="1:1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162272</v>
      </c>
      <c r="F137" s="22">
        <v>168337</v>
      </c>
      <c r="G137" s="22">
        <v>174634</v>
      </c>
      <c r="H137" s="22">
        <v>181175</v>
      </c>
      <c r="I137" s="22">
        <v>187967</v>
      </c>
      <c r="J137" s="22">
        <v>1574151</v>
      </c>
      <c r="K137" s="22">
        <v>2448536</v>
      </c>
      <c r="L137" s="22">
        <v>91425</v>
      </c>
      <c r="M137" s="22">
        <v>85361</v>
      </c>
      <c r="N137" s="22">
        <v>79063</v>
      </c>
      <c r="O137" s="22">
        <v>72523</v>
      </c>
      <c r="P137" s="22">
        <v>65730</v>
      </c>
      <c r="Q137" s="22">
        <v>409111</v>
      </c>
      <c r="R137" s="22">
        <v>803213</v>
      </c>
    </row>
    <row r="138" spans="1:1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299993</v>
      </c>
      <c r="F138" s="22">
        <v>302518</v>
      </c>
      <c r="G138" s="22">
        <v>0</v>
      </c>
      <c r="H138" s="22">
        <v>0</v>
      </c>
      <c r="I138" s="22">
        <v>0</v>
      </c>
      <c r="J138" s="22">
        <v>0</v>
      </c>
      <c r="K138" s="22">
        <v>602511</v>
      </c>
      <c r="L138" s="22">
        <v>4432</v>
      </c>
      <c r="M138" s="22">
        <v>1907</v>
      </c>
      <c r="N138" s="22">
        <v>0</v>
      </c>
      <c r="O138" s="22">
        <v>0</v>
      </c>
      <c r="P138" s="22">
        <v>0</v>
      </c>
      <c r="Q138" s="22">
        <v>0</v>
      </c>
      <c r="R138" s="22">
        <v>6339</v>
      </c>
    </row>
    <row r="139" spans="1:1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190107</v>
      </c>
      <c r="F139" s="22">
        <v>190893</v>
      </c>
      <c r="G139" s="22">
        <v>175634</v>
      </c>
      <c r="H139" s="22">
        <v>179678</v>
      </c>
      <c r="I139" s="22">
        <v>159748</v>
      </c>
      <c r="J139" s="22">
        <v>260729</v>
      </c>
      <c r="K139" s="22">
        <v>1156789</v>
      </c>
      <c r="L139" s="22">
        <v>23137</v>
      </c>
      <c r="M139" s="22">
        <v>18472</v>
      </c>
      <c r="N139" s="22">
        <v>13801</v>
      </c>
      <c r="O139" s="22">
        <v>9757</v>
      </c>
      <c r="P139" s="22">
        <v>5838</v>
      </c>
      <c r="Q139" s="22">
        <v>4274</v>
      </c>
      <c r="R139" s="22">
        <v>75279</v>
      </c>
    </row>
    <row r="140" spans="1:1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145731</v>
      </c>
      <c r="F140" s="22">
        <v>150607</v>
      </c>
      <c r="G140" s="22">
        <v>106651</v>
      </c>
      <c r="H140" s="22">
        <v>107129</v>
      </c>
      <c r="I140" s="22">
        <v>112287</v>
      </c>
      <c r="J140" s="22">
        <v>651299</v>
      </c>
      <c r="K140" s="22">
        <v>1273704</v>
      </c>
      <c r="L140" s="22">
        <v>54750</v>
      </c>
      <c r="M140" s="22">
        <v>49874</v>
      </c>
      <c r="N140" s="22">
        <v>44933</v>
      </c>
      <c r="O140" s="22">
        <v>40009</v>
      </c>
      <c r="P140" s="22">
        <v>34851</v>
      </c>
      <c r="Q140" s="22">
        <v>122616</v>
      </c>
      <c r="R140" s="22">
        <v>347033</v>
      </c>
    </row>
    <row r="141" spans="1:1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206561</v>
      </c>
      <c r="F141" s="22">
        <v>197815</v>
      </c>
      <c r="G141" s="22">
        <v>186402</v>
      </c>
      <c r="H141" s="22">
        <v>193154</v>
      </c>
      <c r="I141" s="22">
        <v>165049</v>
      </c>
      <c r="J141" s="22">
        <v>1689311</v>
      </c>
      <c r="K141" s="22">
        <v>2638292</v>
      </c>
      <c r="L141" s="22">
        <v>90999</v>
      </c>
      <c r="M141" s="22">
        <v>84005</v>
      </c>
      <c r="N141" s="22">
        <v>77188</v>
      </c>
      <c r="O141" s="22">
        <v>70436</v>
      </c>
      <c r="P141" s="22">
        <v>63751</v>
      </c>
      <c r="Q141" s="22">
        <v>288381</v>
      </c>
      <c r="R141" s="22">
        <v>674760</v>
      </c>
    </row>
    <row r="142" spans="1:1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26160</v>
      </c>
      <c r="F142" s="22">
        <v>27485</v>
      </c>
      <c r="G142" s="22">
        <v>28876</v>
      </c>
      <c r="H142" s="22">
        <v>30339</v>
      </c>
      <c r="I142" s="22">
        <v>15740</v>
      </c>
      <c r="J142" s="22">
        <v>0</v>
      </c>
      <c r="K142" s="22">
        <v>128600</v>
      </c>
      <c r="L142" s="22">
        <v>6107</v>
      </c>
      <c r="M142" s="22">
        <v>4783</v>
      </c>
      <c r="N142" s="22">
        <v>3391</v>
      </c>
      <c r="O142" s="22">
        <v>1929</v>
      </c>
      <c r="P142" s="22">
        <v>393</v>
      </c>
      <c r="Q142" s="22">
        <v>0</v>
      </c>
      <c r="R142" s="22">
        <v>16603</v>
      </c>
    </row>
    <row r="143" spans="1:1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</row>
    <row r="144" spans="1:1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101253</v>
      </c>
      <c r="F144" s="22">
        <v>104124</v>
      </c>
      <c r="G144" s="22">
        <v>107085</v>
      </c>
      <c r="H144" s="22">
        <v>110140</v>
      </c>
      <c r="I144" s="22">
        <v>113292</v>
      </c>
      <c r="J144" s="22">
        <v>1007875</v>
      </c>
      <c r="K144" s="22">
        <v>1543769</v>
      </c>
      <c r="L144" s="22">
        <v>39911</v>
      </c>
      <c r="M144" s="22">
        <v>37040</v>
      </c>
      <c r="N144" s="22">
        <v>34079</v>
      </c>
      <c r="O144" s="22">
        <v>31024</v>
      </c>
      <c r="P144" s="22">
        <v>27872</v>
      </c>
      <c r="Q144" s="22">
        <v>143950</v>
      </c>
      <c r="R144" s="22">
        <v>313876</v>
      </c>
    </row>
    <row r="145" spans="1:1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1035753</v>
      </c>
      <c r="F145" s="22">
        <v>1065895</v>
      </c>
      <c r="G145" s="22">
        <v>1096928</v>
      </c>
      <c r="H145" s="22">
        <v>1128880</v>
      </c>
      <c r="I145" s="22">
        <v>1047177</v>
      </c>
      <c r="J145" s="22">
        <v>12868535</v>
      </c>
      <c r="K145" s="22">
        <v>18243168</v>
      </c>
      <c r="L145" s="22">
        <v>526817</v>
      </c>
      <c r="M145" s="22">
        <v>496675</v>
      </c>
      <c r="N145" s="22">
        <v>465642</v>
      </c>
      <c r="O145" s="22">
        <v>433690</v>
      </c>
      <c r="P145" s="22">
        <v>400791</v>
      </c>
      <c r="Q145" s="22">
        <v>2368374</v>
      </c>
      <c r="R145" s="22">
        <v>4691989</v>
      </c>
    </row>
    <row r="146" spans="1:1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101643</v>
      </c>
      <c r="F146" s="22">
        <v>94647</v>
      </c>
      <c r="G146" s="22">
        <v>90195</v>
      </c>
      <c r="H146" s="22">
        <v>94024</v>
      </c>
      <c r="I146" s="22">
        <v>98026</v>
      </c>
      <c r="J146" s="22">
        <v>1013222</v>
      </c>
      <c r="K146" s="22">
        <v>1491757</v>
      </c>
      <c r="L146" s="22">
        <v>58817</v>
      </c>
      <c r="M146" s="22">
        <v>54695</v>
      </c>
      <c r="N146" s="22">
        <v>50945</v>
      </c>
      <c r="O146" s="22">
        <v>47116</v>
      </c>
      <c r="P146" s="22">
        <v>43114</v>
      </c>
      <c r="Q146" s="22">
        <v>192663</v>
      </c>
      <c r="R146" s="22">
        <v>447350</v>
      </c>
    </row>
    <row r="147" spans="1:1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31262</v>
      </c>
      <c r="F147" s="22">
        <v>32102</v>
      </c>
      <c r="G147" s="22">
        <v>33238</v>
      </c>
      <c r="H147" s="22">
        <v>34276</v>
      </c>
      <c r="I147" s="22">
        <v>35347</v>
      </c>
      <c r="J147" s="22">
        <v>576744</v>
      </c>
      <c r="K147" s="22">
        <v>742969</v>
      </c>
      <c r="L147" s="22">
        <v>21295</v>
      </c>
      <c r="M147" s="22">
        <v>20456</v>
      </c>
      <c r="N147" s="22">
        <v>19319</v>
      </c>
      <c r="O147" s="22">
        <v>18281</v>
      </c>
      <c r="P147" s="22">
        <v>17209</v>
      </c>
      <c r="Q147" s="22">
        <v>136384</v>
      </c>
      <c r="R147" s="22">
        <v>232944</v>
      </c>
    </row>
    <row r="148" spans="1:1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19432</v>
      </c>
      <c r="F148" s="22">
        <v>20320</v>
      </c>
      <c r="G148" s="22">
        <v>21249</v>
      </c>
      <c r="H148" s="22">
        <v>22220</v>
      </c>
      <c r="I148" s="22">
        <v>23234</v>
      </c>
      <c r="J148" s="22">
        <v>62840</v>
      </c>
      <c r="K148" s="22">
        <v>169295</v>
      </c>
      <c r="L148" s="22">
        <v>7431</v>
      </c>
      <c r="M148" s="22">
        <v>6544</v>
      </c>
      <c r="N148" s="22">
        <v>5615</v>
      </c>
      <c r="O148" s="22">
        <v>4645</v>
      </c>
      <c r="P148" s="22">
        <v>3630</v>
      </c>
      <c r="Q148" s="22">
        <v>4322</v>
      </c>
      <c r="R148" s="22">
        <v>32187</v>
      </c>
    </row>
    <row r="149" spans="1:1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1262768</v>
      </c>
      <c r="F149" s="22">
        <v>1030973</v>
      </c>
      <c r="G149" s="22">
        <v>915322</v>
      </c>
      <c r="H149" s="22">
        <v>940059</v>
      </c>
      <c r="I149" s="22">
        <v>965474</v>
      </c>
      <c r="J149" s="22">
        <v>17776058</v>
      </c>
      <c r="K149" s="22">
        <v>22890654</v>
      </c>
      <c r="L149" s="22">
        <v>596174</v>
      </c>
      <c r="M149" s="22">
        <v>557780</v>
      </c>
      <c r="N149" s="22">
        <v>530573</v>
      </c>
      <c r="O149" s="22">
        <v>505836</v>
      </c>
      <c r="P149" s="22">
        <v>480421</v>
      </c>
      <c r="Q149" s="22">
        <v>3963598</v>
      </c>
      <c r="R149" s="22">
        <v>6634382</v>
      </c>
    </row>
    <row r="150" spans="1:1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1301127</v>
      </c>
      <c r="F150" s="22">
        <v>1156396</v>
      </c>
      <c r="G150" s="22">
        <v>1195746</v>
      </c>
      <c r="H150" s="22">
        <v>1236532</v>
      </c>
      <c r="I150" s="22">
        <v>1152526</v>
      </c>
      <c r="J150" s="22">
        <v>23302600</v>
      </c>
      <c r="K150" s="22">
        <v>29344927</v>
      </c>
      <c r="L150" s="22">
        <v>903348</v>
      </c>
      <c r="M150" s="22">
        <v>855103</v>
      </c>
      <c r="N150" s="22">
        <v>815753</v>
      </c>
      <c r="O150" s="22">
        <v>774967</v>
      </c>
      <c r="P150" s="22">
        <v>732689</v>
      </c>
      <c r="Q150" s="22">
        <v>6585640</v>
      </c>
      <c r="R150" s="22">
        <v>10667500</v>
      </c>
    </row>
    <row r="151" spans="1:1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93439</v>
      </c>
      <c r="F151" s="22">
        <v>97859</v>
      </c>
      <c r="G151" s="22">
        <v>102489</v>
      </c>
      <c r="H151" s="22">
        <v>107337</v>
      </c>
      <c r="I151" s="22">
        <v>112415</v>
      </c>
      <c r="J151" s="22">
        <v>795404</v>
      </c>
      <c r="K151" s="22">
        <v>1308943</v>
      </c>
      <c r="L151" s="22">
        <v>59126</v>
      </c>
      <c r="M151" s="22">
        <v>55706</v>
      </c>
      <c r="N151" s="22">
        <v>51077</v>
      </c>
      <c r="O151" s="22">
        <v>46228</v>
      </c>
      <c r="P151" s="22">
        <v>41151</v>
      </c>
      <c r="Q151" s="22">
        <v>125992</v>
      </c>
      <c r="R151" s="22">
        <v>379280</v>
      </c>
    </row>
    <row r="152" spans="1:1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145682</v>
      </c>
      <c r="F152" s="22">
        <v>149229</v>
      </c>
      <c r="G152" s="22">
        <v>139811</v>
      </c>
      <c r="H152" s="22">
        <v>143262</v>
      </c>
      <c r="I152" s="22">
        <v>146801</v>
      </c>
      <c r="J152" s="22">
        <v>3289022</v>
      </c>
      <c r="K152" s="22">
        <v>4013807</v>
      </c>
      <c r="L152" s="22">
        <v>95812</v>
      </c>
      <c r="M152" s="22">
        <v>92268</v>
      </c>
      <c r="N152" s="22">
        <v>88635</v>
      </c>
      <c r="O152" s="22">
        <v>85185</v>
      </c>
      <c r="P152" s="22">
        <v>81645</v>
      </c>
      <c r="Q152" s="22">
        <v>863302</v>
      </c>
      <c r="R152" s="22">
        <v>1306847</v>
      </c>
    </row>
    <row r="153" spans="1:1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1984346</v>
      </c>
      <c r="F153" s="22">
        <v>1995775</v>
      </c>
      <c r="G153" s="22">
        <v>2056805</v>
      </c>
      <c r="H153" s="22">
        <v>1986674</v>
      </c>
      <c r="I153" s="22">
        <v>2024793</v>
      </c>
      <c r="J153" s="22">
        <v>14687462</v>
      </c>
      <c r="K153" s="22">
        <v>24735855</v>
      </c>
      <c r="L153" s="22">
        <v>738058</v>
      </c>
      <c r="M153" s="22">
        <v>678977</v>
      </c>
      <c r="N153" s="22">
        <v>617947</v>
      </c>
      <c r="O153" s="22">
        <v>504677</v>
      </c>
      <c r="P153" s="22">
        <v>443028</v>
      </c>
      <c r="Q153" s="22">
        <v>2884588</v>
      </c>
      <c r="R153" s="22">
        <v>5867275</v>
      </c>
    </row>
    <row r="154" spans="1:1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251971</v>
      </c>
      <c r="F154" s="22">
        <v>261154</v>
      </c>
      <c r="G154" s="22">
        <v>270679</v>
      </c>
      <c r="H154" s="22">
        <v>280560</v>
      </c>
      <c r="I154" s="22">
        <v>290810</v>
      </c>
      <c r="J154" s="22">
        <v>1308944</v>
      </c>
      <c r="K154" s="22">
        <v>2664118</v>
      </c>
      <c r="L154" s="22">
        <v>91799</v>
      </c>
      <c r="M154" s="22">
        <v>82616</v>
      </c>
      <c r="N154" s="22">
        <v>73091</v>
      </c>
      <c r="O154" s="22">
        <v>63210</v>
      </c>
      <c r="P154" s="22">
        <v>52960</v>
      </c>
      <c r="Q154" s="22">
        <v>110939</v>
      </c>
      <c r="R154" s="22">
        <v>474615</v>
      </c>
    </row>
    <row r="155" spans="1:1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211431</v>
      </c>
      <c r="F155" s="22">
        <v>219965</v>
      </c>
      <c r="G155" s="22">
        <v>120579</v>
      </c>
      <c r="H155" s="22">
        <v>125880</v>
      </c>
      <c r="I155" s="22">
        <v>131147</v>
      </c>
      <c r="J155" s="22">
        <v>1279342</v>
      </c>
      <c r="K155" s="22">
        <v>2088344</v>
      </c>
      <c r="L155" s="22">
        <v>102608</v>
      </c>
      <c r="M155" s="22">
        <v>92603</v>
      </c>
      <c r="N155" s="22">
        <v>83266</v>
      </c>
      <c r="O155" s="22">
        <v>76788</v>
      </c>
      <c r="P155" s="22">
        <v>70051</v>
      </c>
      <c r="Q155" s="22">
        <v>973720</v>
      </c>
      <c r="R155" s="22">
        <v>1399036</v>
      </c>
    </row>
    <row r="156" spans="1:1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203774</v>
      </c>
      <c r="F156" s="22">
        <v>210518</v>
      </c>
      <c r="G156" s="22">
        <v>217594</v>
      </c>
      <c r="H156" s="22">
        <v>225019</v>
      </c>
      <c r="I156" s="22">
        <v>232809</v>
      </c>
      <c r="J156" s="22">
        <v>2408423</v>
      </c>
      <c r="K156" s="22">
        <v>3498137</v>
      </c>
      <c r="L156" s="22">
        <v>108175</v>
      </c>
      <c r="M156" s="22">
        <v>100417</v>
      </c>
      <c r="N156" s="22">
        <v>92316</v>
      </c>
      <c r="O156" s="22">
        <v>83573</v>
      </c>
      <c r="P156" s="22">
        <v>74764</v>
      </c>
      <c r="Q156" s="22">
        <v>398043</v>
      </c>
      <c r="R156" s="22">
        <v>857288</v>
      </c>
    </row>
    <row r="157" spans="1:1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398838</v>
      </c>
      <c r="F157" s="22">
        <v>406252</v>
      </c>
      <c r="G157" s="22">
        <v>426757</v>
      </c>
      <c r="H157" s="22">
        <v>448373</v>
      </c>
      <c r="I157" s="22">
        <v>471162</v>
      </c>
      <c r="J157" s="22">
        <v>11490711</v>
      </c>
      <c r="K157" s="22">
        <v>13642093</v>
      </c>
      <c r="L157" s="22">
        <v>684058</v>
      </c>
      <c r="M157" s="22">
        <v>664325</v>
      </c>
      <c r="N157" s="22">
        <v>643821</v>
      </c>
      <c r="O157" s="22">
        <v>622205</v>
      </c>
      <c r="P157" s="22">
        <v>599416</v>
      </c>
      <c r="Q157" s="22">
        <v>6388796</v>
      </c>
      <c r="R157" s="22">
        <v>9602621</v>
      </c>
    </row>
    <row r="158" spans="1:1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143273</v>
      </c>
      <c r="F158" s="22">
        <v>153248</v>
      </c>
      <c r="G158" s="22">
        <v>163919</v>
      </c>
      <c r="H158" s="22">
        <v>136103</v>
      </c>
      <c r="I158" s="22">
        <v>0</v>
      </c>
      <c r="J158" s="22">
        <v>0</v>
      </c>
      <c r="K158" s="22">
        <v>596543</v>
      </c>
      <c r="L158" s="22">
        <v>41536</v>
      </c>
      <c r="M158" s="22">
        <v>31561</v>
      </c>
      <c r="N158" s="22">
        <v>20890</v>
      </c>
      <c r="O158" s="22">
        <v>9476</v>
      </c>
      <c r="P158" s="22">
        <v>0</v>
      </c>
      <c r="Q158" s="22">
        <v>0</v>
      </c>
      <c r="R158" s="22">
        <v>103463</v>
      </c>
    </row>
    <row r="159" spans="1:1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172249</v>
      </c>
      <c r="F159" s="22">
        <v>180347</v>
      </c>
      <c r="G159" s="22">
        <v>188827</v>
      </c>
      <c r="H159" s="22">
        <v>120020</v>
      </c>
      <c r="I159" s="22">
        <v>0</v>
      </c>
      <c r="J159" s="22">
        <v>0</v>
      </c>
      <c r="K159" s="22">
        <v>661443</v>
      </c>
      <c r="L159" s="22">
        <v>36561</v>
      </c>
      <c r="M159" s="22">
        <v>28826</v>
      </c>
      <c r="N159" s="22">
        <v>20727</v>
      </c>
      <c r="O159" s="22">
        <v>12247</v>
      </c>
      <c r="P159" s="22">
        <v>0</v>
      </c>
      <c r="Q159" s="22">
        <v>0</v>
      </c>
      <c r="R159" s="22">
        <v>98361</v>
      </c>
    </row>
    <row r="160" spans="1:1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440131</v>
      </c>
      <c r="F160" s="22">
        <v>632808</v>
      </c>
      <c r="G160" s="22">
        <v>650646</v>
      </c>
      <c r="H160" s="22">
        <v>681394</v>
      </c>
      <c r="I160" s="22">
        <v>713629</v>
      </c>
      <c r="J160" s="22">
        <v>4749294</v>
      </c>
      <c r="K160" s="22">
        <v>7867902</v>
      </c>
      <c r="L160" s="22">
        <v>303960</v>
      </c>
      <c r="M160" s="22">
        <v>337869</v>
      </c>
      <c r="N160" s="22">
        <v>308231</v>
      </c>
      <c r="O160" s="22">
        <v>277483</v>
      </c>
      <c r="P160" s="22">
        <v>245247</v>
      </c>
      <c r="Q160" s="22">
        <v>702289</v>
      </c>
      <c r="R160" s="22">
        <v>2175079</v>
      </c>
    </row>
    <row r="161" spans="1:1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389863</v>
      </c>
      <c r="F161" s="22">
        <v>393802</v>
      </c>
      <c r="G161" s="22">
        <v>364299</v>
      </c>
      <c r="H161" s="22">
        <v>351463</v>
      </c>
      <c r="I161" s="22">
        <v>3121346</v>
      </c>
      <c r="J161" s="22">
        <v>0</v>
      </c>
      <c r="K161" s="22">
        <v>4620773</v>
      </c>
      <c r="L161" s="22">
        <v>148570</v>
      </c>
      <c r="M161" s="22">
        <v>133455</v>
      </c>
      <c r="N161" s="22">
        <v>118931</v>
      </c>
      <c r="O161" s="22">
        <v>104724</v>
      </c>
      <c r="P161" s="22">
        <v>541195</v>
      </c>
      <c r="Q161" s="22">
        <v>0</v>
      </c>
      <c r="R161" s="22">
        <v>1046875</v>
      </c>
    </row>
    <row r="162" spans="1:1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382542</v>
      </c>
      <c r="F162" s="22">
        <v>397244</v>
      </c>
      <c r="G162" s="22">
        <v>412546</v>
      </c>
      <c r="H162" s="22">
        <v>332056</v>
      </c>
      <c r="I162" s="22">
        <v>172945</v>
      </c>
      <c r="J162" s="22">
        <v>2251076</v>
      </c>
      <c r="K162" s="22">
        <v>3948409</v>
      </c>
      <c r="L162" s="22">
        <v>111888</v>
      </c>
      <c r="M162" s="22">
        <v>97186</v>
      </c>
      <c r="N162" s="22">
        <v>81884</v>
      </c>
      <c r="O162" s="22">
        <v>66943</v>
      </c>
      <c r="P162" s="22">
        <v>56243</v>
      </c>
      <c r="Q162" s="22">
        <v>422876</v>
      </c>
      <c r="R162" s="22">
        <v>837020</v>
      </c>
    </row>
    <row r="163" spans="1:1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333740</v>
      </c>
      <c r="F163" s="22">
        <v>269214</v>
      </c>
      <c r="G163" s="22">
        <v>250585</v>
      </c>
      <c r="H163" s="22">
        <v>35188</v>
      </c>
      <c r="I163" s="22">
        <v>36001</v>
      </c>
      <c r="J163" s="22">
        <v>464660</v>
      </c>
      <c r="K163" s="22">
        <v>1389388</v>
      </c>
      <c r="L163" s="22">
        <v>42124</v>
      </c>
      <c r="M163" s="22">
        <v>30108</v>
      </c>
      <c r="N163" s="22">
        <v>20592</v>
      </c>
      <c r="O163" s="22">
        <v>12108</v>
      </c>
      <c r="P163" s="22">
        <v>11295</v>
      </c>
      <c r="Q163" s="22">
        <v>65002</v>
      </c>
      <c r="R163" s="22">
        <v>181229</v>
      </c>
    </row>
    <row r="164" spans="1:1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986294</v>
      </c>
      <c r="F164" s="22">
        <v>806843</v>
      </c>
      <c r="G164" s="22">
        <v>579900</v>
      </c>
      <c r="H164" s="22">
        <v>561930</v>
      </c>
      <c r="I164" s="22">
        <v>584753</v>
      </c>
      <c r="J164" s="22">
        <v>5812300</v>
      </c>
      <c r="K164" s="22">
        <v>9332020</v>
      </c>
      <c r="L164" s="22">
        <v>376033</v>
      </c>
      <c r="M164" s="22">
        <v>342279</v>
      </c>
      <c r="N164" s="22">
        <v>315320</v>
      </c>
      <c r="O164" s="22">
        <v>292592</v>
      </c>
      <c r="P164" s="22">
        <v>269771</v>
      </c>
      <c r="Q164" s="22">
        <v>2556989</v>
      </c>
      <c r="R164" s="22">
        <v>4152984</v>
      </c>
    </row>
    <row r="165" spans="1:1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91351</v>
      </c>
      <c r="F165" s="22">
        <v>93596</v>
      </c>
      <c r="G165" s="22">
        <v>95896</v>
      </c>
      <c r="H165" s="22">
        <v>98252</v>
      </c>
      <c r="I165" s="22">
        <v>100667</v>
      </c>
      <c r="J165" s="22">
        <v>717423</v>
      </c>
      <c r="K165" s="22">
        <v>1197185</v>
      </c>
      <c r="L165" s="22">
        <v>28687</v>
      </c>
      <c r="M165" s="22">
        <v>26442</v>
      </c>
      <c r="N165" s="22">
        <v>24142</v>
      </c>
      <c r="O165" s="22">
        <v>21785</v>
      </c>
      <c r="P165" s="22">
        <v>19371</v>
      </c>
      <c r="Q165" s="22">
        <v>62819</v>
      </c>
      <c r="R165" s="22">
        <v>183246</v>
      </c>
    </row>
    <row r="166" spans="1:1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205006</v>
      </c>
      <c r="F166" s="22">
        <v>213915</v>
      </c>
      <c r="G166" s="22">
        <v>210942</v>
      </c>
      <c r="H166" s="22">
        <v>220030</v>
      </c>
      <c r="I166" s="22">
        <v>229524</v>
      </c>
      <c r="J166" s="22">
        <v>3044455</v>
      </c>
      <c r="K166" s="22">
        <v>4123872</v>
      </c>
      <c r="L166" s="22">
        <v>194545</v>
      </c>
      <c r="M166" s="22">
        <v>185635</v>
      </c>
      <c r="N166" s="22">
        <v>176481</v>
      </c>
      <c r="O166" s="22">
        <v>167393</v>
      </c>
      <c r="P166" s="22">
        <v>157899</v>
      </c>
      <c r="Q166" s="22">
        <v>1642467</v>
      </c>
      <c r="R166" s="22">
        <v>2524420</v>
      </c>
    </row>
    <row r="167" spans="1:1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2304733</v>
      </c>
      <c r="F167" s="22">
        <v>2409105</v>
      </c>
      <c r="G167" s="22">
        <v>2518296</v>
      </c>
      <c r="H167" s="22">
        <v>2402942</v>
      </c>
      <c r="I167" s="22">
        <v>2513562</v>
      </c>
      <c r="J167" s="22">
        <v>11240842</v>
      </c>
      <c r="K167" s="22">
        <v>23389480</v>
      </c>
      <c r="L167" s="22">
        <v>981901</v>
      </c>
      <c r="M167" s="22">
        <v>877528</v>
      </c>
      <c r="N167" s="22">
        <v>768337</v>
      </c>
      <c r="O167" s="22">
        <v>656307</v>
      </c>
      <c r="P167" s="22">
        <v>545688</v>
      </c>
      <c r="Q167" s="22">
        <v>2276361</v>
      </c>
      <c r="R167" s="22">
        <v>6106122</v>
      </c>
    </row>
    <row r="168" spans="1:1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48802</v>
      </c>
      <c r="F168" s="22">
        <v>50101</v>
      </c>
      <c r="G168" s="22">
        <v>51435</v>
      </c>
      <c r="H168" s="22">
        <v>52904</v>
      </c>
      <c r="I168" s="22">
        <v>54210</v>
      </c>
      <c r="J168" s="22">
        <v>243755</v>
      </c>
      <c r="K168" s="22">
        <v>501207</v>
      </c>
      <c r="L168" s="22">
        <v>12908</v>
      </c>
      <c r="M168" s="22">
        <v>11610</v>
      </c>
      <c r="N168" s="22">
        <v>10276</v>
      </c>
      <c r="O168" s="22">
        <v>8907</v>
      </c>
      <c r="P168" s="22">
        <v>7501</v>
      </c>
      <c r="Q168" s="22">
        <v>18207</v>
      </c>
      <c r="R168" s="22">
        <v>69409</v>
      </c>
    </row>
    <row r="169" spans="1:1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60569</v>
      </c>
      <c r="F169" s="22">
        <v>62964</v>
      </c>
      <c r="G169" s="22">
        <v>65458</v>
      </c>
      <c r="H169" s="22">
        <v>68057</v>
      </c>
      <c r="I169" s="22">
        <v>70764</v>
      </c>
      <c r="J169" s="22">
        <v>349738</v>
      </c>
      <c r="K169" s="22">
        <v>677550</v>
      </c>
      <c r="L169" s="22">
        <v>25789</v>
      </c>
      <c r="M169" s="22">
        <v>23394</v>
      </c>
      <c r="N169" s="22">
        <v>20900</v>
      </c>
      <c r="O169" s="22">
        <v>18301</v>
      </c>
      <c r="P169" s="22">
        <v>15594</v>
      </c>
      <c r="Q169" s="22">
        <v>52078</v>
      </c>
      <c r="R169" s="22">
        <v>156056</v>
      </c>
    </row>
    <row r="170" spans="1:1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925142</v>
      </c>
      <c r="F170" s="22">
        <v>914273</v>
      </c>
      <c r="G170" s="22">
        <v>503593</v>
      </c>
      <c r="H170" s="22">
        <v>454767</v>
      </c>
      <c r="I170" s="22">
        <v>437783</v>
      </c>
      <c r="J170" s="22">
        <v>5355831</v>
      </c>
      <c r="K170" s="22">
        <v>8591389</v>
      </c>
      <c r="L170" s="22">
        <v>255265</v>
      </c>
      <c r="M170" s="22">
        <v>224796</v>
      </c>
      <c r="N170" s="22">
        <v>198201</v>
      </c>
      <c r="O170" s="22">
        <v>180480</v>
      </c>
      <c r="P170" s="22">
        <v>166810</v>
      </c>
      <c r="Q170" s="22">
        <v>963020</v>
      </c>
      <c r="R170" s="22">
        <v>1988572</v>
      </c>
    </row>
    <row r="171" spans="1:1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38700</v>
      </c>
      <c r="F171" s="22">
        <v>38700</v>
      </c>
      <c r="G171" s="22">
        <v>37615</v>
      </c>
      <c r="H171" s="22">
        <v>26700</v>
      </c>
      <c r="I171" s="22">
        <v>11000</v>
      </c>
      <c r="J171" s="22">
        <v>88000</v>
      </c>
      <c r="K171" s="22">
        <v>240715</v>
      </c>
      <c r="L171" s="22">
        <v>6620</v>
      </c>
      <c r="M171" s="22">
        <v>5555</v>
      </c>
      <c r="N171" s="22">
        <v>4491</v>
      </c>
      <c r="O171" s="22">
        <v>3457</v>
      </c>
      <c r="P171" s="22">
        <v>2722</v>
      </c>
      <c r="Q171" s="22">
        <v>0</v>
      </c>
      <c r="R171" s="22">
        <v>22845</v>
      </c>
    </row>
    <row r="172" spans="1:1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502626</v>
      </c>
      <c r="F172" s="22">
        <v>482989</v>
      </c>
      <c r="G172" s="22">
        <v>461768</v>
      </c>
      <c r="H172" s="22">
        <v>481157</v>
      </c>
      <c r="I172" s="22">
        <v>374369</v>
      </c>
      <c r="J172" s="22">
        <v>1713408</v>
      </c>
      <c r="K172" s="22">
        <v>4016317</v>
      </c>
      <c r="L172" s="22">
        <v>156230</v>
      </c>
      <c r="M172" s="22">
        <v>134233</v>
      </c>
      <c r="N172" s="22">
        <v>114161</v>
      </c>
      <c r="O172" s="22">
        <v>94772</v>
      </c>
      <c r="P172" s="22">
        <v>76011</v>
      </c>
      <c r="Q172" s="22">
        <v>170229</v>
      </c>
      <c r="R172" s="22">
        <v>745636</v>
      </c>
    </row>
    <row r="173" spans="1:1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1716531</v>
      </c>
      <c r="F173" s="22">
        <v>1768362</v>
      </c>
      <c r="G173" s="22">
        <v>1822343</v>
      </c>
      <c r="H173" s="22">
        <v>1722450</v>
      </c>
      <c r="I173" s="22">
        <v>1772537</v>
      </c>
      <c r="J173" s="22">
        <v>22801895</v>
      </c>
      <c r="K173" s="22">
        <v>31604118</v>
      </c>
      <c r="L173" s="22">
        <v>899667</v>
      </c>
      <c r="M173" s="22">
        <v>847836</v>
      </c>
      <c r="N173" s="22">
        <v>793855</v>
      </c>
      <c r="O173" s="22">
        <v>740132</v>
      </c>
      <c r="P173" s="22">
        <v>690045</v>
      </c>
      <c r="Q173" s="22">
        <v>3415557</v>
      </c>
      <c r="R173" s="22">
        <v>7387092</v>
      </c>
    </row>
    <row r="174" spans="1:1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2169012</v>
      </c>
      <c r="F174" s="22">
        <v>2194938</v>
      </c>
      <c r="G174" s="22">
        <v>2221821</v>
      </c>
      <c r="H174" s="22">
        <v>1419035</v>
      </c>
      <c r="I174" s="22">
        <v>3474986</v>
      </c>
      <c r="J174" s="22">
        <v>7238932</v>
      </c>
      <c r="K174" s="22">
        <v>18718724</v>
      </c>
      <c r="L174" s="22">
        <v>538695</v>
      </c>
      <c r="M174" s="22">
        <v>459357</v>
      </c>
      <c r="N174" s="22">
        <v>376495</v>
      </c>
      <c r="O174" s="22">
        <v>311910</v>
      </c>
      <c r="P174" s="22">
        <v>270113</v>
      </c>
      <c r="Q174" s="22">
        <v>306508</v>
      </c>
      <c r="R174" s="22">
        <v>2263078</v>
      </c>
    </row>
    <row r="175" spans="1:1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341894</v>
      </c>
      <c r="F175" s="22">
        <v>354819</v>
      </c>
      <c r="G175" s="22">
        <v>368255</v>
      </c>
      <c r="H175" s="22">
        <v>382224</v>
      </c>
      <c r="I175" s="22">
        <v>396747</v>
      </c>
      <c r="J175" s="22">
        <v>3198229</v>
      </c>
      <c r="K175" s="22">
        <v>5042168</v>
      </c>
      <c r="L175" s="22">
        <v>173451</v>
      </c>
      <c r="M175" s="22">
        <v>160527</v>
      </c>
      <c r="N175" s="22">
        <v>147091</v>
      </c>
      <c r="O175" s="22">
        <v>133122</v>
      </c>
      <c r="P175" s="22">
        <v>118599</v>
      </c>
      <c r="Q175" s="22">
        <v>511691</v>
      </c>
      <c r="R175" s="22">
        <v>1244481</v>
      </c>
    </row>
    <row r="176" spans="1:1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175179</v>
      </c>
      <c r="F176" s="22">
        <v>178805</v>
      </c>
      <c r="G176" s="22">
        <v>90785</v>
      </c>
      <c r="H176" s="22">
        <v>0</v>
      </c>
      <c r="I176" s="22">
        <v>0</v>
      </c>
      <c r="J176" s="22">
        <v>0</v>
      </c>
      <c r="K176" s="22">
        <v>444769</v>
      </c>
      <c r="L176" s="22">
        <v>8261</v>
      </c>
      <c r="M176" s="22">
        <v>4635</v>
      </c>
      <c r="N176" s="22">
        <v>935</v>
      </c>
      <c r="O176" s="22">
        <v>0</v>
      </c>
      <c r="P176" s="22">
        <v>0</v>
      </c>
      <c r="Q176" s="22">
        <v>0</v>
      </c>
      <c r="R176" s="22">
        <v>13831</v>
      </c>
    </row>
    <row r="177" spans="1:1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1486380</v>
      </c>
      <c r="F177" s="22">
        <v>1541690</v>
      </c>
      <c r="G177" s="22">
        <v>1565218</v>
      </c>
      <c r="H177" s="22">
        <v>1521483</v>
      </c>
      <c r="I177" s="22">
        <v>1378146</v>
      </c>
      <c r="J177" s="22">
        <v>20025734</v>
      </c>
      <c r="K177" s="22">
        <v>27518651</v>
      </c>
      <c r="L177" s="22">
        <v>854906</v>
      </c>
      <c r="M177" s="22">
        <v>799596</v>
      </c>
      <c r="N177" s="22">
        <v>741917</v>
      </c>
      <c r="O177" s="22">
        <v>683884</v>
      </c>
      <c r="P177" s="22">
        <v>630024</v>
      </c>
      <c r="Q177" s="22">
        <v>4138224</v>
      </c>
      <c r="R177" s="22">
        <v>7848551</v>
      </c>
    </row>
    <row r="178" spans="1:1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1145185</v>
      </c>
      <c r="F178" s="22">
        <v>1163969</v>
      </c>
      <c r="G178" s="22">
        <v>1183377</v>
      </c>
      <c r="H178" s="22">
        <v>1203430</v>
      </c>
      <c r="I178" s="22">
        <v>825143</v>
      </c>
      <c r="J178" s="22">
        <v>7591129</v>
      </c>
      <c r="K178" s="22">
        <v>13112233</v>
      </c>
      <c r="L178" s="22">
        <v>322054</v>
      </c>
      <c r="M178" s="22">
        <v>289977</v>
      </c>
      <c r="N178" s="22">
        <v>257277</v>
      </c>
      <c r="O178" s="22">
        <v>223931</v>
      </c>
      <c r="P178" s="22">
        <v>194003</v>
      </c>
      <c r="Q178" s="22">
        <v>1747436</v>
      </c>
      <c r="R178" s="22">
        <v>3034678</v>
      </c>
    </row>
    <row r="179" spans="1:1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263280</v>
      </c>
      <c r="F179" s="22">
        <v>256427</v>
      </c>
      <c r="G179" s="22">
        <v>249574</v>
      </c>
      <c r="H179" s="22">
        <v>213123</v>
      </c>
      <c r="I179" s="22">
        <v>131050</v>
      </c>
      <c r="J179" s="22">
        <v>1470430</v>
      </c>
      <c r="K179" s="22">
        <v>2583884</v>
      </c>
      <c r="L179" s="22">
        <v>78232</v>
      </c>
      <c r="M179" s="22">
        <v>70084</v>
      </c>
      <c r="N179" s="22">
        <v>62107</v>
      </c>
      <c r="O179" s="22">
        <v>54003</v>
      </c>
      <c r="P179" s="22">
        <v>48489</v>
      </c>
      <c r="Q179" s="22">
        <v>275632</v>
      </c>
      <c r="R179" s="22">
        <v>588547</v>
      </c>
    </row>
    <row r="180" spans="1:1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644154</v>
      </c>
      <c r="F180" s="22">
        <v>666218</v>
      </c>
      <c r="G180" s="22">
        <v>689091</v>
      </c>
      <c r="H180" s="22">
        <v>796735</v>
      </c>
      <c r="I180" s="22">
        <v>475379</v>
      </c>
      <c r="J180" s="22">
        <v>4083562</v>
      </c>
      <c r="K180" s="22">
        <v>7355139</v>
      </c>
      <c r="L180" s="22">
        <v>217824</v>
      </c>
      <c r="M180" s="22">
        <v>195760</v>
      </c>
      <c r="N180" s="22">
        <v>172887</v>
      </c>
      <c r="O180" s="22">
        <v>147903</v>
      </c>
      <c r="P180" s="22">
        <v>124124</v>
      </c>
      <c r="Q180" s="22">
        <v>883020</v>
      </c>
      <c r="R180" s="22">
        <v>1741518</v>
      </c>
    </row>
    <row r="181" spans="1:1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369724</v>
      </c>
      <c r="F181" s="22">
        <v>381907</v>
      </c>
      <c r="G181" s="22">
        <v>394517</v>
      </c>
      <c r="H181" s="22">
        <v>407569</v>
      </c>
      <c r="I181" s="22">
        <v>421080</v>
      </c>
      <c r="J181" s="22">
        <v>2341816</v>
      </c>
      <c r="K181" s="22">
        <v>4316613</v>
      </c>
      <c r="L181" s="22">
        <v>128933</v>
      </c>
      <c r="M181" s="22">
        <v>116750</v>
      </c>
      <c r="N181" s="22">
        <v>104140</v>
      </c>
      <c r="O181" s="22">
        <v>91088</v>
      </c>
      <c r="P181" s="22">
        <v>77578</v>
      </c>
      <c r="Q181" s="22">
        <v>296190</v>
      </c>
      <c r="R181" s="22">
        <v>814679</v>
      </c>
    </row>
    <row r="182" spans="1:1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40855</v>
      </c>
      <c r="F182" s="22">
        <v>32397</v>
      </c>
      <c r="G182" s="22">
        <v>31835</v>
      </c>
      <c r="H182" s="22">
        <v>32334</v>
      </c>
      <c r="I182" s="22">
        <v>32849</v>
      </c>
      <c r="J182" s="22">
        <v>461695</v>
      </c>
      <c r="K182" s="22">
        <v>631965</v>
      </c>
      <c r="L182" s="22">
        <v>20619</v>
      </c>
      <c r="M182" s="22">
        <v>19147</v>
      </c>
      <c r="N182" s="22">
        <v>18061</v>
      </c>
      <c r="O182" s="22">
        <v>16960</v>
      </c>
      <c r="P182" s="22">
        <v>15843</v>
      </c>
      <c r="Q182" s="22">
        <v>127739</v>
      </c>
      <c r="R182" s="22">
        <v>218369</v>
      </c>
    </row>
    <row r="183" spans="1:1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259284</v>
      </c>
      <c r="F183" s="22">
        <v>231089</v>
      </c>
      <c r="G183" s="22">
        <v>220375</v>
      </c>
      <c r="H183" s="22">
        <v>209597</v>
      </c>
      <c r="I183" s="22">
        <v>216470</v>
      </c>
      <c r="J183" s="22">
        <v>2305505</v>
      </c>
      <c r="K183" s="22">
        <v>3442320</v>
      </c>
      <c r="L183" s="22">
        <v>110770</v>
      </c>
      <c r="M183" s="22">
        <v>103500</v>
      </c>
      <c r="N183" s="22">
        <v>93245</v>
      </c>
      <c r="O183" s="22">
        <v>89991</v>
      </c>
      <c r="P183" s="22">
        <v>83135</v>
      </c>
      <c r="Q183" s="22">
        <v>497708</v>
      </c>
      <c r="R183" s="22">
        <v>978349</v>
      </c>
    </row>
    <row r="184" spans="1:1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124089</v>
      </c>
      <c r="F184" s="22">
        <v>114707</v>
      </c>
      <c r="G184" s="22">
        <v>118679</v>
      </c>
      <c r="H184" s="22">
        <v>96857</v>
      </c>
      <c r="I184" s="22">
        <v>89349</v>
      </c>
      <c r="J184" s="22">
        <v>667109</v>
      </c>
      <c r="K184" s="22">
        <v>1210790</v>
      </c>
      <c r="L184" s="22">
        <v>44127</v>
      </c>
      <c r="M184" s="22">
        <v>40145</v>
      </c>
      <c r="N184" s="22">
        <v>36174</v>
      </c>
      <c r="O184" s="22">
        <v>32167</v>
      </c>
      <c r="P184" s="22">
        <v>28424</v>
      </c>
      <c r="Q184" s="22">
        <v>106121</v>
      </c>
      <c r="R184" s="22">
        <v>287158</v>
      </c>
    </row>
    <row r="185" spans="1:1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155155</v>
      </c>
      <c r="F185" s="22">
        <v>159717</v>
      </c>
      <c r="G185" s="22">
        <v>61761</v>
      </c>
      <c r="H185" s="22">
        <v>24032</v>
      </c>
      <c r="I185" s="22">
        <v>16692</v>
      </c>
      <c r="J185" s="22">
        <v>183512</v>
      </c>
      <c r="K185" s="22">
        <v>600869</v>
      </c>
      <c r="L185" s="22">
        <v>15157</v>
      </c>
      <c r="M185" s="22">
        <v>10595</v>
      </c>
      <c r="N185" s="22">
        <v>7300</v>
      </c>
      <c r="O185" s="22">
        <v>5809</v>
      </c>
      <c r="P185" s="22">
        <v>5305</v>
      </c>
      <c r="Q185" s="22">
        <v>31575</v>
      </c>
      <c r="R185" s="22">
        <v>75741</v>
      </c>
    </row>
    <row r="186" spans="1:1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55404</v>
      </c>
      <c r="F186" s="22">
        <v>56992</v>
      </c>
      <c r="G186" s="22">
        <v>58625</v>
      </c>
      <c r="H186" s="22">
        <v>60306</v>
      </c>
      <c r="I186" s="22">
        <v>27982</v>
      </c>
      <c r="J186" s="22">
        <v>101346</v>
      </c>
      <c r="K186" s="22">
        <v>360655</v>
      </c>
      <c r="L186" s="22">
        <v>10263</v>
      </c>
      <c r="M186" s="22">
        <v>8675</v>
      </c>
      <c r="N186" s="22">
        <v>7042</v>
      </c>
      <c r="O186" s="22">
        <v>5361</v>
      </c>
      <c r="P186" s="22">
        <v>3726</v>
      </c>
      <c r="Q186" s="22">
        <v>21698</v>
      </c>
      <c r="R186" s="22">
        <v>56765</v>
      </c>
    </row>
    <row r="187" spans="1:1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645551</v>
      </c>
      <c r="F187" s="22">
        <v>665215</v>
      </c>
      <c r="G187" s="22">
        <v>685509</v>
      </c>
      <c r="H187" s="22">
        <v>678635</v>
      </c>
      <c r="I187" s="22">
        <v>506867</v>
      </c>
      <c r="J187" s="22">
        <v>7591246</v>
      </c>
      <c r="K187" s="22">
        <v>10773023</v>
      </c>
      <c r="L187" s="22">
        <v>335553</v>
      </c>
      <c r="M187" s="22">
        <v>315929</v>
      </c>
      <c r="N187" s="22">
        <v>295676</v>
      </c>
      <c r="O187" s="22">
        <v>274774</v>
      </c>
      <c r="P187" s="22">
        <v>255012</v>
      </c>
      <c r="Q187" s="22">
        <v>2242853</v>
      </c>
      <c r="R187" s="22">
        <v>3719797</v>
      </c>
    </row>
    <row r="188" spans="1:1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837909</v>
      </c>
      <c r="F188" s="22">
        <v>856581</v>
      </c>
      <c r="G188" s="22">
        <v>841700</v>
      </c>
      <c r="H188" s="22">
        <v>831154</v>
      </c>
      <c r="I188" s="22">
        <v>839915</v>
      </c>
      <c r="J188" s="22">
        <v>5485084</v>
      </c>
      <c r="K188" s="22">
        <v>9692343</v>
      </c>
      <c r="L188" s="22">
        <v>254405</v>
      </c>
      <c r="M188" s="22">
        <v>231409</v>
      </c>
      <c r="N188" s="22">
        <v>207326</v>
      </c>
      <c r="O188" s="22">
        <v>183823</v>
      </c>
      <c r="P188" s="22">
        <v>160003</v>
      </c>
      <c r="Q188" s="22">
        <v>1028341</v>
      </c>
      <c r="R188" s="22">
        <v>2065308</v>
      </c>
    </row>
    <row r="189" spans="1:1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209503</v>
      </c>
      <c r="F189" s="22">
        <v>214428</v>
      </c>
      <c r="G189" s="22">
        <v>219548</v>
      </c>
      <c r="H189" s="22">
        <v>224870</v>
      </c>
      <c r="I189" s="22">
        <v>230402</v>
      </c>
      <c r="J189" s="22">
        <v>640505</v>
      </c>
      <c r="K189" s="22">
        <v>1739256</v>
      </c>
      <c r="L189" s="22">
        <v>53071</v>
      </c>
      <c r="M189" s="22">
        <v>46106</v>
      </c>
      <c r="N189" s="22">
        <v>38901</v>
      </c>
      <c r="O189" s="22">
        <v>31517</v>
      </c>
      <c r="P189" s="22">
        <v>23922</v>
      </c>
      <c r="Q189" s="22">
        <v>56686</v>
      </c>
      <c r="R189" s="22">
        <v>250203</v>
      </c>
    </row>
    <row r="190" spans="1:1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256556</v>
      </c>
      <c r="F190" s="22">
        <v>260756</v>
      </c>
      <c r="G190" s="22">
        <v>269968</v>
      </c>
      <c r="H190" s="22">
        <v>279555</v>
      </c>
      <c r="I190" s="22">
        <v>289534</v>
      </c>
      <c r="J190" s="22">
        <v>3197786</v>
      </c>
      <c r="K190" s="22">
        <v>4554155</v>
      </c>
      <c r="L190" s="22">
        <v>157189</v>
      </c>
      <c r="M190" s="22">
        <v>148069</v>
      </c>
      <c r="N190" s="22">
        <v>138857</v>
      </c>
      <c r="O190" s="22">
        <v>129270</v>
      </c>
      <c r="P190" s="22">
        <v>119291</v>
      </c>
      <c r="Q190" s="22">
        <v>692676</v>
      </c>
      <c r="R190" s="22">
        <v>1385352</v>
      </c>
    </row>
    <row r="191" spans="1:1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500000</v>
      </c>
      <c r="F191" s="22">
        <v>500000</v>
      </c>
      <c r="G191" s="22">
        <v>500000</v>
      </c>
      <c r="H191" s="22">
        <v>500000</v>
      </c>
      <c r="I191" s="22">
        <v>500000</v>
      </c>
      <c r="J191" s="22">
        <v>250000</v>
      </c>
      <c r="K191" s="22">
        <v>2750000</v>
      </c>
      <c r="L191" s="22">
        <v>95800</v>
      </c>
      <c r="M191" s="22">
        <v>77563</v>
      </c>
      <c r="N191" s="22">
        <v>59300</v>
      </c>
      <c r="O191" s="22">
        <v>41050</v>
      </c>
      <c r="P191" s="22">
        <v>22800</v>
      </c>
      <c r="Q191" s="22">
        <v>4562</v>
      </c>
      <c r="R191" s="22">
        <v>301075</v>
      </c>
    </row>
    <row r="192" spans="1:1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104511</v>
      </c>
      <c r="F192" s="22">
        <v>43604</v>
      </c>
      <c r="G192" s="22">
        <v>44724</v>
      </c>
      <c r="H192" s="22">
        <v>45827</v>
      </c>
      <c r="I192" s="22">
        <v>47051</v>
      </c>
      <c r="J192" s="22">
        <v>365026</v>
      </c>
      <c r="K192" s="22">
        <v>650743</v>
      </c>
      <c r="L192" s="22">
        <v>14755</v>
      </c>
      <c r="M192" s="22">
        <v>13663</v>
      </c>
      <c r="N192" s="22">
        <v>12543</v>
      </c>
      <c r="O192" s="22">
        <v>11394</v>
      </c>
      <c r="P192" s="22">
        <v>10216</v>
      </c>
      <c r="Q192" s="22">
        <v>35887</v>
      </c>
      <c r="R192" s="22">
        <v>98458</v>
      </c>
    </row>
    <row r="193" spans="1:1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1045713</v>
      </c>
      <c r="F193" s="22">
        <v>973487</v>
      </c>
      <c r="G193" s="22">
        <v>900865</v>
      </c>
      <c r="H193" s="22">
        <v>812412</v>
      </c>
      <c r="I193" s="22">
        <v>704052</v>
      </c>
      <c r="J193" s="22">
        <v>3753405</v>
      </c>
      <c r="K193" s="22">
        <v>8189934</v>
      </c>
      <c r="L193" s="22">
        <v>241146</v>
      </c>
      <c r="M193" s="22">
        <v>216166</v>
      </c>
      <c r="N193" s="22">
        <v>191584</v>
      </c>
      <c r="O193" s="22">
        <v>166590</v>
      </c>
      <c r="P193" s="22">
        <v>161503</v>
      </c>
      <c r="Q193" s="22">
        <v>473019</v>
      </c>
      <c r="R193" s="22">
        <v>1450008</v>
      </c>
    </row>
    <row r="194" spans="1:1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786977</v>
      </c>
      <c r="F194" s="22">
        <v>810072</v>
      </c>
      <c r="G194" s="22">
        <v>833867</v>
      </c>
      <c r="H194" s="22">
        <v>802747</v>
      </c>
      <c r="I194" s="22">
        <v>770632</v>
      </c>
      <c r="J194" s="22">
        <v>7314463</v>
      </c>
      <c r="K194" s="22">
        <v>11318758</v>
      </c>
      <c r="L194" s="22">
        <v>330012</v>
      </c>
      <c r="M194" s="22">
        <v>306918</v>
      </c>
      <c r="N194" s="22">
        <v>283122</v>
      </c>
      <c r="O194" s="22">
        <v>258601</v>
      </c>
      <c r="P194" s="22">
        <v>235076</v>
      </c>
      <c r="Q194" s="22">
        <v>1115694</v>
      </c>
      <c r="R194" s="22">
        <v>2529423</v>
      </c>
    </row>
    <row r="195" spans="1:1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48341</v>
      </c>
      <c r="F195" s="22">
        <v>49515</v>
      </c>
      <c r="G195" s="22">
        <v>50718</v>
      </c>
      <c r="H195" s="22">
        <v>51950</v>
      </c>
      <c r="I195" s="22">
        <v>53211</v>
      </c>
      <c r="J195" s="22">
        <v>1652994</v>
      </c>
      <c r="K195" s="22">
        <v>1906729</v>
      </c>
      <c r="L195" s="22">
        <v>45739</v>
      </c>
      <c r="M195" s="22">
        <v>44565</v>
      </c>
      <c r="N195" s="22">
        <v>43362</v>
      </c>
      <c r="O195" s="22">
        <v>42130</v>
      </c>
      <c r="P195" s="22">
        <v>40869</v>
      </c>
      <c r="Q195" s="22">
        <v>510840</v>
      </c>
      <c r="R195" s="22">
        <v>727505</v>
      </c>
    </row>
    <row r="196" spans="1:1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</row>
    <row r="197" spans="1:1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148730</v>
      </c>
      <c r="F197" s="22">
        <v>154137</v>
      </c>
      <c r="G197" s="22">
        <v>159748</v>
      </c>
      <c r="H197" s="22">
        <v>165573</v>
      </c>
      <c r="I197" s="22">
        <v>171618</v>
      </c>
      <c r="J197" s="22">
        <v>1778599</v>
      </c>
      <c r="K197" s="22">
        <v>2578405</v>
      </c>
      <c r="L197" s="22">
        <v>87528</v>
      </c>
      <c r="M197" s="22">
        <v>82121</v>
      </c>
      <c r="N197" s="22">
        <v>76509</v>
      </c>
      <c r="O197" s="22">
        <v>70685</v>
      </c>
      <c r="P197" s="22">
        <v>64640</v>
      </c>
      <c r="Q197" s="22">
        <v>477629</v>
      </c>
      <c r="R197" s="22">
        <v>859112</v>
      </c>
    </row>
    <row r="198" spans="1:1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42500</v>
      </c>
      <c r="F198" s="22">
        <v>42500</v>
      </c>
      <c r="G198" s="22">
        <v>42500</v>
      </c>
      <c r="H198" s="22">
        <v>0</v>
      </c>
      <c r="I198" s="22">
        <v>0</v>
      </c>
      <c r="J198" s="22">
        <v>0</v>
      </c>
      <c r="K198" s="22">
        <v>127500</v>
      </c>
      <c r="L198" s="22">
        <v>7196</v>
      </c>
      <c r="M198" s="22">
        <v>4455</v>
      </c>
      <c r="N198" s="22">
        <v>1713</v>
      </c>
      <c r="O198" s="22">
        <v>0</v>
      </c>
      <c r="P198" s="22">
        <v>0</v>
      </c>
      <c r="Q198" s="22">
        <v>0</v>
      </c>
      <c r="R198" s="22">
        <v>13364</v>
      </c>
    </row>
    <row r="199" spans="1:1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</row>
    <row r="200" spans="1:1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26534</v>
      </c>
      <c r="F200" s="22">
        <v>27721</v>
      </c>
      <c r="G200" s="22">
        <v>28960</v>
      </c>
      <c r="H200" s="22">
        <v>30255</v>
      </c>
      <c r="I200" s="22">
        <v>31607</v>
      </c>
      <c r="J200" s="22">
        <v>141206</v>
      </c>
      <c r="K200" s="22">
        <v>286283</v>
      </c>
      <c r="L200" s="22">
        <v>12369</v>
      </c>
      <c r="M200" s="22">
        <v>11183</v>
      </c>
      <c r="N200" s="22">
        <v>9944</v>
      </c>
      <c r="O200" s="22">
        <v>8649</v>
      </c>
      <c r="P200" s="22">
        <v>7296</v>
      </c>
      <c r="Q200" s="22">
        <v>14408</v>
      </c>
      <c r="R200" s="22">
        <v>63849</v>
      </c>
    </row>
    <row r="201" spans="1:1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12472</v>
      </c>
      <c r="F201" s="22">
        <v>13068</v>
      </c>
      <c r="G201" s="22">
        <v>13693</v>
      </c>
      <c r="H201" s="22">
        <v>14348</v>
      </c>
      <c r="I201" s="22">
        <v>15035</v>
      </c>
      <c r="J201" s="22">
        <v>0</v>
      </c>
      <c r="K201" s="22">
        <v>68616</v>
      </c>
      <c r="L201" s="22">
        <v>3097</v>
      </c>
      <c r="M201" s="22">
        <v>2501</v>
      </c>
      <c r="N201" s="22">
        <v>1876</v>
      </c>
      <c r="O201" s="22">
        <v>1221</v>
      </c>
      <c r="P201" s="22">
        <v>535</v>
      </c>
      <c r="Q201" s="22">
        <v>0</v>
      </c>
      <c r="R201" s="22">
        <v>9230</v>
      </c>
    </row>
    <row r="202" spans="1:1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5601</v>
      </c>
      <c r="F202" s="22">
        <v>5763</v>
      </c>
      <c r="G202" s="22">
        <v>5930</v>
      </c>
      <c r="H202" s="22">
        <v>6103</v>
      </c>
      <c r="I202" s="22">
        <v>6280</v>
      </c>
      <c r="J202" s="22">
        <v>106620</v>
      </c>
      <c r="K202" s="22">
        <v>136297</v>
      </c>
      <c r="L202" s="22">
        <v>3926</v>
      </c>
      <c r="M202" s="22">
        <v>3764</v>
      </c>
      <c r="N202" s="22">
        <v>3596</v>
      </c>
      <c r="O202" s="22">
        <v>3424</v>
      </c>
      <c r="P202" s="22">
        <v>3247</v>
      </c>
      <c r="Q202" s="22">
        <v>23740</v>
      </c>
      <c r="R202" s="22">
        <v>41697</v>
      </c>
    </row>
    <row r="203" spans="1:1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124987</v>
      </c>
      <c r="F203" s="22">
        <v>149317</v>
      </c>
      <c r="G203" s="22">
        <v>137186</v>
      </c>
      <c r="H203" s="22">
        <v>89640</v>
      </c>
      <c r="I203" s="22">
        <v>64782</v>
      </c>
      <c r="J203" s="22">
        <v>650732</v>
      </c>
      <c r="K203" s="22">
        <v>1216644</v>
      </c>
      <c r="L203" s="22">
        <v>29662</v>
      </c>
      <c r="M203" s="22">
        <v>26912</v>
      </c>
      <c r="N203" s="22">
        <v>23279</v>
      </c>
      <c r="O203" s="22">
        <v>20388</v>
      </c>
      <c r="P203" s="22">
        <v>18269</v>
      </c>
      <c r="Q203" s="22">
        <v>168870</v>
      </c>
      <c r="R203" s="22">
        <v>287380</v>
      </c>
    </row>
    <row r="204" spans="1:1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</row>
    <row r="205" spans="1:1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</row>
    <row r="206" spans="1:1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281646</v>
      </c>
      <c r="F206" s="22">
        <v>290327</v>
      </c>
      <c r="G206" s="22">
        <v>299325</v>
      </c>
      <c r="H206" s="22">
        <v>267400</v>
      </c>
      <c r="I206" s="22">
        <v>167691</v>
      </c>
      <c r="J206" s="22">
        <v>2400623</v>
      </c>
      <c r="K206" s="22">
        <v>3707012</v>
      </c>
      <c r="L206" s="22">
        <v>114877</v>
      </c>
      <c r="M206" s="22">
        <v>106195</v>
      </c>
      <c r="N206" s="22">
        <v>97197</v>
      </c>
      <c r="O206" s="22">
        <v>87869</v>
      </c>
      <c r="P206" s="22">
        <v>78897</v>
      </c>
      <c r="Q206" s="22">
        <v>734712</v>
      </c>
      <c r="R206" s="22">
        <v>1219747</v>
      </c>
    </row>
    <row r="207" spans="1:1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</row>
    <row r="208" spans="1:1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89864</v>
      </c>
      <c r="F208" s="22">
        <v>70285</v>
      </c>
      <c r="G208" s="22">
        <v>25382</v>
      </c>
      <c r="H208" s="22">
        <v>6355</v>
      </c>
      <c r="I208" s="22">
        <v>6548</v>
      </c>
      <c r="J208" s="22">
        <v>5609</v>
      </c>
      <c r="K208" s="22">
        <v>204043</v>
      </c>
      <c r="L208" s="22">
        <v>7987</v>
      </c>
      <c r="M208" s="22">
        <v>3797</v>
      </c>
      <c r="N208" s="22">
        <v>790</v>
      </c>
      <c r="O208" s="22">
        <v>467</v>
      </c>
      <c r="P208" s="22">
        <v>274</v>
      </c>
      <c r="Q208" s="22">
        <v>77</v>
      </c>
      <c r="R208" s="22">
        <v>13392</v>
      </c>
    </row>
    <row r="209" spans="1:1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</row>
    <row r="210" spans="1:1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41450</v>
      </c>
      <c r="F210" s="22">
        <v>42225</v>
      </c>
      <c r="G210" s="22">
        <v>43014</v>
      </c>
      <c r="H210" s="22">
        <v>21807</v>
      </c>
      <c r="I210" s="22">
        <v>0</v>
      </c>
      <c r="J210" s="22">
        <v>0</v>
      </c>
      <c r="K210" s="22">
        <v>148496</v>
      </c>
      <c r="L210" s="22">
        <v>2570</v>
      </c>
      <c r="M210" s="22">
        <v>1796</v>
      </c>
      <c r="N210" s="22">
        <v>1209</v>
      </c>
      <c r="O210" s="22">
        <v>203</v>
      </c>
      <c r="P210" s="22">
        <v>0</v>
      </c>
      <c r="Q210" s="22">
        <v>0</v>
      </c>
      <c r="R210" s="22">
        <v>5778</v>
      </c>
    </row>
    <row r="211" spans="1:1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</row>
    <row r="212" spans="1:1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</row>
    <row r="213" spans="1:1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44706</v>
      </c>
      <c r="F213" s="22">
        <v>46773</v>
      </c>
      <c r="G213" s="22">
        <v>48936</v>
      </c>
      <c r="H213" s="22">
        <v>48357</v>
      </c>
      <c r="I213" s="22">
        <v>50603</v>
      </c>
      <c r="J213" s="22">
        <v>108363</v>
      </c>
      <c r="K213" s="22">
        <v>347738</v>
      </c>
      <c r="L213" s="22">
        <v>15430</v>
      </c>
      <c r="M213" s="22">
        <v>13363</v>
      </c>
      <c r="N213" s="22">
        <v>11200</v>
      </c>
      <c r="O213" s="22">
        <v>8967</v>
      </c>
      <c r="P213" s="22">
        <v>6722</v>
      </c>
      <c r="Q213" s="22">
        <v>6288</v>
      </c>
      <c r="R213" s="22">
        <v>61970</v>
      </c>
    </row>
    <row r="214" spans="1:1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9942</v>
      </c>
      <c r="F214" s="22">
        <v>5066</v>
      </c>
      <c r="G214" s="22">
        <v>0</v>
      </c>
      <c r="H214" s="22">
        <v>0</v>
      </c>
      <c r="I214" s="22">
        <v>0</v>
      </c>
      <c r="J214" s="22">
        <v>0</v>
      </c>
      <c r="K214" s="22">
        <v>15008</v>
      </c>
      <c r="L214" s="22">
        <v>322</v>
      </c>
      <c r="M214" s="22">
        <v>65</v>
      </c>
      <c r="N214" s="22">
        <v>0</v>
      </c>
      <c r="O214" s="22">
        <v>0</v>
      </c>
      <c r="P214" s="22">
        <v>0</v>
      </c>
      <c r="Q214" s="22">
        <v>0</v>
      </c>
      <c r="R214" s="22">
        <v>387</v>
      </c>
    </row>
    <row r="215" spans="1:1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</row>
    <row r="216" spans="1:1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244154</v>
      </c>
      <c r="F216" s="22">
        <v>243317</v>
      </c>
      <c r="G216" s="22">
        <v>227717</v>
      </c>
      <c r="H216" s="22">
        <v>185816</v>
      </c>
      <c r="I216" s="22">
        <v>110074</v>
      </c>
      <c r="J216" s="22">
        <v>2273738</v>
      </c>
      <c r="K216" s="22">
        <v>3284816</v>
      </c>
      <c r="L216" s="22">
        <v>84877</v>
      </c>
      <c r="M216" s="22">
        <v>78788</v>
      </c>
      <c r="N216" s="22">
        <v>73578</v>
      </c>
      <c r="O216" s="22">
        <v>58740</v>
      </c>
      <c r="P216" s="22">
        <v>65244</v>
      </c>
      <c r="Q216" s="22">
        <v>674777</v>
      </c>
      <c r="R216" s="22">
        <v>1036004</v>
      </c>
    </row>
    <row r="217" spans="1:1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</row>
    <row r="218" spans="1:1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</row>
    <row r="219" spans="1:1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59802</v>
      </c>
      <c r="F219" s="22">
        <v>60817</v>
      </c>
      <c r="G219" s="22">
        <v>61849</v>
      </c>
      <c r="H219" s="22">
        <v>62899</v>
      </c>
      <c r="I219" s="22">
        <v>30935</v>
      </c>
      <c r="J219" s="22">
        <v>79680</v>
      </c>
      <c r="K219" s="22">
        <v>355982</v>
      </c>
      <c r="L219" s="22">
        <v>5653</v>
      </c>
      <c r="M219" s="22">
        <v>4638</v>
      </c>
      <c r="N219" s="22">
        <v>3606</v>
      </c>
      <c r="O219" s="22">
        <v>2557</v>
      </c>
      <c r="P219" s="22">
        <v>1636</v>
      </c>
      <c r="Q219" s="22">
        <v>1909</v>
      </c>
      <c r="R219" s="22">
        <v>19999</v>
      </c>
    </row>
    <row r="220" spans="1:1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</row>
    <row r="221" spans="1:1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158988</v>
      </c>
      <c r="F221" s="22">
        <v>160363</v>
      </c>
      <c r="G221" s="22">
        <v>161750</v>
      </c>
      <c r="H221" s="22">
        <v>0</v>
      </c>
      <c r="I221" s="22">
        <v>0</v>
      </c>
      <c r="J221" s="22">
        <v>0</v>
      </c>
      <c r="K221" s="22">
        <v>481101</v>
      </c>
      <c r="L221" s="22">
        <v>3810</v>
      </c>
      <c r="M221" s="22">
        <v>2435</v>
      </c>
      <c r="N221" s="22">
        <v>1047</v>
      </c>
      <c r="O221" s="22">
        <v>0</v>
      </c>
      <c r="P221" s="22">
        <v>0</v>
      </c>
      <c r="Q221" s="22">
        <v>0</v>
      </c>
      <c r="R221" s="22">
        <v>7292</v>
      </c>
    </row>
    <row r="222" spans="1:1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</row>
    <row r="223" spans="1:1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25342</v>
      </c>
      <c r="F223" s="22">
        <v>26398</v>
      </c>
      <c r="G223" s="22">
        <v>27498</v>
      </c>
      <c r="H223" s="22">
        <v>28643</v>
      </c>
      <c r="I223" s="22">
        <v>29837</v>
      </c>
      <c r="J223" s="22">
        <v>97178</v>
      </c>
      <c r="K223" s="22">
        <v>234896</v>
      </c>
      <c r="L223" s="22">
        <v>9429</v>
      </c>
      <c r="M223" s="22">
        <v>8373</v>
      </c>
      <c r="N223" s="22">
        <v>7273</v>
      </c>
      <c r="O223" s="22">
        <v>6174</v>
      </c>
      <c r="P223" s="22">
        <v>4934</v>
      </c>
      <c r="Q223" s="22">
        <v>7087</v>
      </c>
      <c r="R223" s="22">
        <v>43270</v>
      </c>
    </row>
    <row r="224" spans="1:1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</row>
    <row r="225" spans="1:1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</row>
    <row r="226" spans="1:1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10000</v>
      </c>
      <c r="F226" s="22">
        <v>10000</v>
      </c>
      <c r="G226" s="22">
        <v>10000</v>
      </c>
      <c r="H226" s="22">
        <v>0</v>
      </c>
      <c r="I226" s="22">
        <v>0</v>
      </c>
      <c r="J226" s="22">
        <v>0</v>
      </c>
      <c r="K226" s="22">
        <v>30000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</row>
    <row r="227" spans="1:1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</row>
    <row r="228" spans="1:1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</row>
    <row r="229" spans="1:1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38315</v>
      </c>
      <c r="F229" s="22">
        <v>39982</v>
      </c>
      <c r="G229" s="22">
        <v>41725</v>
      </c>
      <c r="H229" s="22">
        <v>31632</v>
      </c>
      <c r="I229" s="22">
        <v>20727</v>
      </c>
      <c r="J229" s="22">
        <v>611370</v>
      </c>
      <c r="K229" s="22">
        <v>783751</v>
      </c>
      <c r="L229" s="22">
        <v>29072</v>
      </c>
      <c r="M229" s="22">
        <v>27405</v>
      </c>
      <c r="N229" s="22">
        <v>25662</v>
      </c>
      <c r="O229" s="22">
        <v>23840</v>
      </c>
      <c r="P229" s="22">
        <v>22830</v>
      </c>
      <c r="Q229" s="22">
        <v>253555</v>
      </c>
      <c r="R229" s="22">
        <v>382364</v>
      </c>
    </row>
    <row r="230" spans="1:1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180558</v>
      </c>
      <c r="F230" s="22">
        <v>273392</v>
      </c>
      <c r="G230" s="22">
        <v>78484</v>
      </c>
      <c r="H230" s="22">
        <v>81835</v>
      </c>
      <c r="I230" s="22">
        <v>85329</v>
      </c>
      <c r="J230" s="22">
        <v>245897</v>
      </c>
      <c r="K230" s="22">
        <v>945495</v>
      </c>
      <c r="L230" s="22">
        <v>28820</v>
      </c>
      <c r="M230" s="22">
        <v>24269</v>
      </c>
      <c r="N230" s="22">
        <v>19932</v>
      </c>
      <c r="O230" s="22">
        <v>16581</v>
      </c>
      <c r="P230" s="22">
        <v>13087</v>
      </c>
      <c r="Q230" s="22">
        <v>16771</v>
      </c>
      <c r="R230" s="22">
        <v>119460</v>
      </c>
    </row>
    <row r="231" spans="1:1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11950</v>
      </c>
      <c r="F231" s="22">
        <v>12505</v>
      </c>
      <c r="G231" s="22">
        <v>13087</v>
      </c>
      <c r="H231" s="22">
        <v>13696</v>
      </c>
      <c r="I231" s="22">
        <v>14334</v>
      </c>
      <c r="J231" s="22">
        <v>191237</v>
      </c>
      <c r="K231" s="22">
        <v>256809</v>
      </c>
      <c r="L231" s="22">
        <v>11656</v>
      </c>
      <c r="M231" s="22">
        <v>11101</v>
      </c>
      <c r="N231" s="22">
        <v>10519</v>
      </c>
      <c r="O231" s="22">
        <v>9910</v>
      </c>
      <c r="P231" s="22">
        <v>9272</v>
      </c>
      <c r="Q231" s="22">
        <v>82958</v>
      </c>
      <c r="R231" s="22">
        <v>135416</v>
      </c>
    </row>
    <row r="232" spans="1:1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</row>
    <row r="233" spans="1:1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</row>
    <row r="234" spans="1:1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</row>
    <row r="235" spans="1:1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45176</v>
      </c>
      <c r="F235" s="22">
        <v>46695</v>
      </c>
      <c r="G235" s="22">
        <v>48268</v>
      </c>
      <c r="H235" s="22">
        <v>49898</v>
      </c>
      <c r="I235" s="22">
        <v>51587</v>
      </c>
      <c r="J235" s="22">
        <v>382311</v>
      </c>
      <c r="K235" s="22">
        <v>623935</v>
      </c>
      <c r="L235" s="22">
        <v>20826</v>
      </c>
      <c r="M235" s="22">
        <v>19308</v>
      </c>
      <c r="N235" s="22">
        <v>17734</v>
      </c>
      <c r="O235" s="22">
        <v>16104</v>
      </c>
      <c r="P235" s="22">
        <v>14416</v>
      </c>
      <c r="Q235" s="22">
        <v>54056</v>
      </c>
      <c r="R235" s="22">
        <v>142444</v>
      </c>
    </row>
    <row r="236" spans="1:1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</row>
    <row r="237" spans="1:1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</row>
    <row r="238" spans="1:1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49837</v>
      </c>
      <c r="F238" s="22">
        <v>51259</v>
      </c>
      <c r="G238" s="22">
        <v>52721</v>
      </c>
      <c r="H238" s="22">
        <v>54224</v>
      </c>
      <c r="I238" s="22">
        <v>55771</v>
      </c>
      <c r="J238" s="22">
        <v>28478</v>
      </c>
      <c r="K238" s="22">
        <v>292290</v>
      </c>
      <c r="L238" s="22">
        <v>7928</v>
      </c>
      <c r="M238" s="22">
        <v>6506</v>
      </c>
      <c r="N238" s="22">
        <v>5044</v>
      </c>
      <c r="O238" s="22">
        <v>3540</v>
      </c>
      <c r="P238" s="22">
        <v>1994</v>
      </c>
      <c r="Q238" s="22">
        <v>403</v>
      </c>
      <c r="R238" s="22">
        <v>25415</v>
      </c>
    </row>
    <row r="239" spans="1:1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57558</v>
      </c>
      <c r="F239" s="22">
        <v>59631</v>
      </c>
      <c r="G239" s="22">
        <v>61778</v>
      </c>
      <c r="H239" s="22">
        <v>31718</v>
      </c>
      <c r="I239" s="22">
        <v>0</v>
      </c>
      <c r="J239" s="22">
        <v>0</v>
      </c>
      <c r="K239" s="22">
        <v>210685</v>
      </c>
      <c r="L239" s="22">
        <v>7010</v>
      </c>
      <c r="M239" s="22">
        <v>4938</v>
      </c>
      <c r="N239" s="22">
        <v>2791</v>
      </c>
      <c r="O239" s="22">
        <v>566</v>
      </c>
      <c r="P239" s="22">
        <v>0</v>
      </c>
      <c r="Q239" s="22">
        <v>0</v>
      </c>
      <c r="R239" s="22">
        <v>15305</v>
      </c>
    </row>
    <row r="240" spans="1:1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</row>
    <row r="241" spans="1:1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8805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8805</v>
      </c>
      <c r="L241" s="22">
        <v>495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495</v>
      </c>
    </row>
    <row r="242" spans="1:1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</row>
    <row r="243" spans="1:1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</row>
    <row r="244" spans="1:1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</row>
    <row r="245" spans="1:1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53075</v>
      </c>
      <c r="F245" s="22">
        <v>54117</v>
      </c>
      <c r="G245" s="22">
        <v>55208</v>
      </c>
      <c r="H245" s="22">
        <v>56306</v>
      </c>
      <c r="I245" s="22">
        <v>57427</v>
      </c>
      <c r="J245" s="22">
        <v>31167</v>
      </c>
      <c r="K245" s="22">
        <v>307300</v>
      </c>
      <c r="L245" s="22">
        <v>6115</v>
      </c>
      <c r="M245" s="22">
        <v>5073</v>
      </c>
      <c r="N245" s="22">
        <v>3982</v>
      </c>
      <c r="O245" s="22">
        <v>2884</v>
      </c>
      <c r="P245" s="22">
        <v>1763</v>
      </c>
      <c r="Q245" s="22">
        <v>622</v>
      </c>
      <c r="R245" s="22">
        <v>20439</v>
      </c>
    </row>
    <row r="246" spans="1:1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13477</v>
      </c>
      <c r="F246" s="22">
        <v>13955</v>
      </c>
      <c r="G246" s="22">
        <v>14450</v>
      </c>
      <c r="H246" s="22">
        <v>14962</v>
      </c>
      <c r="I246" s="22">
        <v>0</v>
      </c>
      <c r="J246" s="22">
        <v>152840</v>
      </c>
      <c r="K246" s="22">
        <v>209684</v>
      </c>
      <c r="L246" s="22">
        <v>7357</v>
      </c>
      <c r="M246" s="22">
        <v>6879</v>
      </c>
      <c r="N246" s="22">
        <v>6384</v>
      </c>
      <c r="O246" s="22">
        <v>5872</v>
      </c>
      <c r="P246" s="22">
        <v>0</v>
      </c>
      <c r="Q246" s="22">
        <v>26439</v>
      </c>
      <c r="R246" s="22">
        <v>52931</v>
      </c>
    </row>
    <row r="247" spans="1:1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28216</v>
      </c>
      <c r="F247" s="22">
        <v>29368</v>
      </c>
      <c r="G247" s="22">
        <v>30567</v>
      </c>
      <c r="H247" s="22">
        <v>31815</v>
      </c>
      <c r="I247" s="22">
        <v>33115</v>
      </c>
      <c r="J247" s="22">
        <v>342038</v>
      </c>
      <c r="K247" s="22">
        <v>495119</v>
      </c>
      <c r="L247" s="22">
        <v>19735</v>
      </c>
      <c r="M247" s="22">
        <v>18583</v>
      </c>
      <c r="N247" s="22">
        <v>17384</v>
      </c>
      <c r="O247" s="22">
        <v>16135</v>
      </c>
      <c r="P247" s="22">
        <v>14836</v>
      </c>
      <c r="Q247" s="22">
        <v>65544</v>
      </c>
      <c r="R247" s="22">
        <v>152217</v>
      </c>
    </row>
    <row r="248" spans="1:1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3320</v>
      </c>
      <c r="F248" s="22">
        <v>3516</v>
      </c>
      <c r="G248" s="22">
        <v>0</v>
      </c>
      <c r="H248" s="22">
        <v>0</v>
      </c>
      <c r="I248" s="22">
        <v>0</v>
      </c>
      <c r="J248" s="22">
        <v>0</v>
      </c>
      <c r="K248" s="22">
        <v>6836</v>
      </c>
      <c r="L248" s="22">
        <v>402</v>
      </c>
      <c r="M248" s="22">
        <v>206</v>
      </c>
      <c r="N248" s="22">
        <v>0</v>
      </c>
      <c r="O248" s="22">
        <v>0</v>
      </c>
      <c r="P248" s="22">
        <v>0</v>
      </c>
      <c r="Q248" s="22">
        <v>0</v>
      </c>
      <c r="R248" s="22">
        <v>608</v>
      </c>
    </row>
    <row r="249" spans="1:1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94546</v>
      </c>
      <c r="F249" s="22">
        <v>82450</v>
      </c>
      <c r="G249" s="22">
        <v>85453</v>
      </c>
      <c r="H249" s="22">
        <v>88568</v>
      </c>
      <c r="I249" s="22">
        <v>91801</v>
      </c>
      <c r="J249" s="22">
        <v>238516</v>
      </c>
      <c r="K249" s="22">
        <v>681334</v>
      </c>
      <c r="L249" s="22">
        <v>25004</v>
      </c>
      <c r="M249" s="22">
        <v>21943</v>
      </c>
      <c r="N249" s="22">
        <v>18940</v>
      </c>
      <c r="O249" s="22">
        <v>15825</v>
      </c>
      <c r="P249" s="22">
        <v>12592</v>
      </c>
      <c r="Q249" s="22">
        <v>25615</v>
      </c>
      <c r="R249" s="22">
        <v>119919</v>
      </c>
    </row>
    <row r="250" spans="1:1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81750</v>
      </c>
      <c r="F250" s="22">
        <v>84658</v>
      </c>
      <c r="G250" s="22">
        <v>87672</v>
      </c>
      <c r="H250" s="22">
        <v>90796</v>
      </c>
      <c r="I250" s="22">
        <v>94033</v>
      </c>
      <c r="J250" s="22">
        <v>580506</v>
      </c>
      <c r="K250" s="22">
        <v>1019415</v>
      </c>
      <c r="L250" s="22">
        <v>34939</v>
      </c>
      <c r="M250" s="22">
        <v>32030</v>
      </c>
      <c r="N250" s="22">
        <v>29017</v>
      </c>
      <c r="O250" s="22">
        <v>25893</v>
      </c>
      <c r="P250" s="22">
        <v>22656</v>
      </c>
      <c r="Q250" s="22">
        <v>63942</v>
      </c>
      <c r="R250" s="22">
        <v>208477</v>
      </c>
    </row>
    <row r="251" spans="1:1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7238</v>
      </c>
      <c r="F251" s="22">
        <v>7638</v>
      </c>
      <c r="G251" s="22">
        <v>8061</v>
      </c>
      <c r="H251" s="22">
        <v>8505</v>
      </c>
      <c r="I251" s="22">
        <v>8505</v>
      </c>
      <c r="J251" s="22">
        <v>78827</v>
      </c>
      <c r="K251" s="22">
        <v>118774</v>
      </c>
      <c r="L251" s="22">
        <v>6378</v>
      </c>
      <c r="M251" s="22">
        <v>5978</v>
      </c>
      <c r="N251" s="22">
        <v>5556</v>
      </c>
      <c r="O251" s="22">
        <v>5110</v>
      </c>
      <c r="P251" s="22">
        <v>4641</v>
      </c>
      <c r="Q251" s="22">
        <v>16952</v>
      </c>
      <c r="R251" s="22">
        <v>44615</v>
      </c>
    </row>
    <row r="252" spans="1:1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</row>
    <row r="253" spans="1:1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31952</v>
      </c>
      <c r="F253" s="22">
        <v>33274</v>
      </c>
      <c r="G253" s="22">
        <v>34775</v>
      </c>
      <c r="H253" s="22">
        <v>36328</v>
      </c>
      <c r="I253" s="22">
        <v>37984</v>
      </c>
      <c r="J253" s="22">
        <v>212367</v>
      </c>
      <c r="K253" s="22">
        <v>386680</v>
      </c>
      <c r="L253" s="22">
        <v>24046</v>
      </c>
      <c r="M253" s="22">
        <v>22007</v>
      </c>
      <c r="N253" s="22">
        <v>19754</v>
      </c>
      <c r="O253" s="22">
        <v>17466</v>
      </c>
      <c r="P253" s="22">
        <v>15076</v>
      </c>
      <c r="Q253" s="22">
        <v>35607</v>
      </c>
      <c r="R253" s="22">
        <v>133956</v>
      </c>
    </row>
    <row r="254" spans="1:1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9315</v>
      </c>
      <c r="F254" s="22">
        <v>9678</v>
      </c>
      <c r="G254" s="22">
        <v>10058</v>
      </c>
      <c r="H254" s="22">
        <v>10453</v>
      </c>
      <c r="I254" s="22">
        <v>10867</v>
      </c>
      <c r="J254" s="22">
        <v>363311</v>
      </c>
      <c r="K254" s="22">
        <v>413682</v>
      </c>
      <c r="L254" s="22">
        <v>18398</v>
      </c>
      <c r="M254" s="22">
        <v>18034</v>
      </c>
      <c r="N254" s="22">
        <v>17656</v>
      </c>
      <c r="O254" s="22">
        <v>17260</v>
      </c>
      <c r="P254" s="22">
        <v>16847</v>
      </c>
      <c r="Q254" s="22">
        <v>226890</v>
      </c>
      <c r="R254" s="22">
        <v>315085</v>
      </c>
    </row>
    <row r="255" spans="1:1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137055</v>
      </c>
      <c r="F255" s="22">
        <v>138170</v>
      </c>
      <c r="G255" s="22">
        <v>139320</v>
      </c>
      <c r="H255" s="22">
        <v>140781</v>
      </c>
      <c r="I255" s="22">
        <v>142009</v>
      </c>
      <c r="J255" s="22">
        <v>592031</v>
      </c>
      <c r="K255" s="22">
        <v>1289366</v>
      </c>
      <c r="L255" s="22">
        <v>28100</v>
      </c>
      <c r="M255" s="22">
        <v>24999</v>
      </c>
      <c r="N255" s="22">
        <v>21820</v>
      </c>
      <c r="O255" s="22">
        <v>18649</v>
      </c>
      <c r="P255" s="22">
        <v>15430</v>
      </c>
      <c r="Q255" s="22">
        <v>33160</v>
      </c>
      <c r="R255" s="22">
        <v>142158</v>
      </c>
    </row>
    <row r="256" spans="1:1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</row>
    <row r="257" spans="1:1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39128</v>
      </c>
      <c r="F257" s="22">
        <v>40813</v>
      </c>
      <c r="G257" s="22">
        <v>42573</v>
      </c>
      <c r="H257" s="22">
        <v>28808</v>
      </c>
      <c r="I257" s="22">
        <v>14003</v>
      </c>
      <c r="J257" s="22">
        <v>273141</v>
      </c>
      <c r="K257" s="22">
        <v>438466</v>
      </c>
      <c r="L257" s="22">
        <v>15136</v>
      </c>
      <c r="M257" s="22">
        <v>13451</v>
      </c>
      <c r="N257" s="22">
        <v>11691</v>
      </c>
      <c r="O257" s="22">
        <v>9853</v>
      </c>
      <c r="P257" s="22">
        <v>9055</v>
      </c>
      <c r="Q257" s="22">
        <v>72722</v>
      </c>
      <c r="R257" s="22">
        <v>131908</v>
      </c>
    </row>
    <row r="258" spans="1:1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</row>
    <row r="259" spans="1:1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5846</v>
      </c>
      <c r="F259" s="22">
        <v>6196</v>
      </c>
      <c r="G259" s="22">
        <v>6568</v>
      </c>
      <c r="H259" s="22">
        <v>6962</v>
      </c>
      <c r="I259" s="22">
        <v>7380</v>
      </c>
      <c r="J259" s="22">
        <v>0</v>
      </c>
      <c r="K259" s="22">
        <v>32952</v>
      </c>
      <c r="L259" s="22">
        <v>1977</v>
      </c>
      <c r="M259" s="22">
        <v>1627</v>
      </c>
      <c r="N259" s="22">
        <v>1255</v>
      </c>
      <c r="O259" s="22">
        <v>860</v>
      </c>
      <c r="P259" s="22">
        <v>442</v>
      </c>
      <c r="Q259" s="22">
        <v>0</v>
      </c>
      <c r="R259" s="22">
        <v>6161</v>
      </c>
    </row>
    <row r="260" spans="1:1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74385</v>
      </c>
      <c r="F260" s="22">
        <v>76763</v>
      </c>
      <c r="G260" s="22">
        <v>79218</v>
      </c>
      <c r="H260" s="22">
        <v>81751</v>
      </c>
      <c r="I260" s="22">
        <v>84367</v>
      </c>
      <c r="J260" s="22">
        <v>704863</v>
      </c>
      <c r="K260" s="22">
        <v>1101347</v>
      </c>
      <c r="L260" s="22">
        <v>34078</v>
      </c>
      <c r="M260" s="22">
        <v>31700</v>
      </c>
      <c r="N260" s="22">
        <v>29246</v>
      </c>
      <c r="O260" s="22">
        <v>26712</v>
      </c>
      <c r="P260" s="22">
        <v>24096</v>
      </c>
      <c r="Q260" s="22">
        <v>89859</v>
      </c>
      <c r="R260" s="22">
        <v>235691</v>
      </c>
    </row>
    <row r="261" spans="1:1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168914</v>
      </c>
      <c r="F261" s="22">
        <v>177275</v>
      </c>
      <c r="G261" s="22">
        <v>186050</v>
      </c>
      <c r="H261" s="22">
        <v>195259</v>
      </c>
      <c r="I261" s="22">
        <v>76944</v>
      </c>
      <c r="J261" s="22">
        <v>0</v>
      </c>
      <c r="K261" s="22">
        <v>804442</v>
      </c>
      <c r="L261" s="22">
        <v>37297</v>
      </c>
      <c r="M261" s="22">
        <v>28936</v>
      </c>
      <c r="N261" s="22">
        <v>20161</v>
      </c>
      <c r="O261" s="22">
        <v>10952</v>
      </c>
      <c r="P261" s="22">
        <v>1720</v>
      </c>
      <c r="Q261" s="22">
        <v>0</v>
      </c>
      <c r="R261" s="22">
        <v>99066</v>
      </c>
    </row>
    <row r="262" spans="1:1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</row>
    <row r="263" spans="1:1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20192</v>
      </c>
      <c r="F263" s="22">
        <v>21239</v>
      </c>
      <c r="G263" s="22">
        <v>22341</v>
      </c>
      <c r="H263" s="22">
        <v>23500</v>
      </c>
      <c r="I263" s="22">
        <v>24719</v>
      </c>
      <c r="J263" s="22">
        <v>395425</v>
      </c>
      <c r="K263" s="22">
        <v>507416</v>
      </c>
      <c r="L263" s="22">
        <v>25734</v>
      </c>
      <c r="M263" s="22">
        <v>24687</v>
      </c>
      <c r="N263" s="22">
        <v>23585</v>
      </c>
      <c r="O263" s="22">
        <v>22426</v>
      </c>
      <c r="P263" s="22">
        <v>21207</v>
      </c>
      <c r="Q263" s="22">
        <v>132727</v>
      </c>
      <c r="R263" s="22">
        <v>250366</v>
      </c>
    </row>
    <row r="264" spans="1:1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114889</v>
      </c>
      <c r="F264" s="22">
        <v>118841</v>
      </c>
      <c r="G264" s="22">
        <v>92532</v>
      </c>
      <c r="H264" s="22">
        <v>68418</v>
      </c>
      <c r="I264" s="22">
        <v>70356</v>
      </c>
      <c r="J264" s="22">
        <v>299136</v>
      </c>
      <c r="K264" s="22">
        <v>764172</v>
      </c>
      <c r="L264" s="22">
        <v>22874</v>
      </c>
      <c r="M264" s="22">
        <v>18059</v>
      </c>
      <c r="N264" s="22">
        <v>14042</v>
      </c>
      <c r="O264" s="22">
        <v>11273</v>
      </c>
      <c r="P264" s="22">
        <v>9336</v>
      </c>
      <c r="Q264" s="22">
        <v>23584</v>
      </c>
      <c r="R264" s="22">
        <v>99168</v>
      </c>
    </row>
    <row r="265" spans="1:1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</row>
    <row r="266" spans="1:1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12650</v>
      </c>
      <c r="F266" s="22">
        <v>13504</v>
      </c>
      <c r="G266" s="22">
        <v>14415</v>
      </c>
      <c r="H266" s="22">
        <v>6987</v>
      </c>
      <c r="I266" s="22">
        <v>0</v>
      </c>
      <c r="J266" s="22">
        <v>0</v>
      </c>
      <c r="K266" s="22">
        <v>47556</v>
      </c>
      <c r="L266" s="22">
        <v>3210</v>
      </c>
      <c r="M266" s="22">
        <v>2356</v>
      </c>
      <c r="N266" s="22">
        <v>1445</v>
      </c>
      <c r="O266" s="22">
        <v>471</v>
      </c>
      <c r="P266" s="22">
        <v>0</v>
      </c>
      <c r="Q266" s="22">
        <v>0</v>
      </c>
      <c r="R266" s="22">
        <v>7482</v>
      </c>
    </row>
    <row r="267" spans="1:1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</row>
    <row r="268" spans="1:1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41933</v>
      </c>
      <c r="F268" s="22">
        <v>43527</v>
      </c>
      <c r="G268" s="22">
        <v>45183</v>
      </c>
      <c r="H268" s="22">
        <v>46903</v>
      </c>
      <c r="I268" s="22">
        <v>48690</v>
      </c>
      <c r="J268" s="22">
        <v>365894</v>
      </c>
      <c r="K268" s="22">
        <v>592130</v>
      </c>
      <c r="L268" s="22">
        <v>21641</v>
      </c>
      <c r="M268" s="22">
        <v>20047</v>
      </c>
      <c r="N268" s="22">
        <v>18391</v>
      </c>
      <c r="O268" s="22">
        <v>16671</v>
      </c>
      <c r="P268" s="22">
        <v>14884</v>
      </c>
      <c r="Q268" s="22">
        <v>48169</v>
      </c>
      <c r="R268" s="22">
        <v>139803</v>
      </c>
    </row>
    <row r="269" spans="1:1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</row>
    <row r="270" spans="1:1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</row>
    <row r="271" spans="1:1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</row>
    <row r="272" spans="1:1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</row>
    <row r="273" spans="1:1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</row>
    <row r="274" spans="1:1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</row>
    <row r="275" spans="1:1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</row>
    <row r="276" spans="1:1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</row>
    <row r="277" spans="1:1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</row>
    <row r="278" spans="1:1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</row>
    <row r="279" spans="1:1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</row>
    <row r="280" spans="1:1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</row>
    <row r="281" spans="1:1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</row>
    <row r="282" spans="1:1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</row>
    <row r="283" spans="1:1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</row>
    <row r="284" spans="1:1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</row>
    <row r="285" spans="1:1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</row>
    <row r="286" spans="1:1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</row>
    <row r="287" spans="1:1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</row>
    <row r="288" spans="1:1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</row>
    <row r="289" spans="1:1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</row>
    <row r="290" spans="1:1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</row>
    <row r="291" spans="1:1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</row>
    <row r="292" spans="1:1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</row>
    <row r="293" spans="1:1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</row>
    <row r="294" spans="1:1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</row>
    <row r="295" spans="1:1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</row>
    <row r="296" spans="1:1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</row>
    <row r="297" spans="1:1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</row>
    <row r="298" spans="1:1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</row>
    <row r="299" spans="1:1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</row>
    <row r="300" spans="1:1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</row>
    <row r="301" spans="1:1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</row>
    <row r="302" spans="1:1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3810</v>
      </c>
      <c r="F302" s="22">
        <v>3920</v>
      </c>
      <c r="G302" s="22">
        <v>4034</v>
      </c>
      <c r="H302" s="22">
        <v>4150</v>
      </c>
      <c r="I302" s="22">
        <v>4271</v>
      </c>
      <c r="J302" s="22">
        <v>77460</v>
      </c>
      <c r="K302" s="22">
        <v>97645</v>
      </c>
      <c r="L302" s="22">
        <v>2920</v>
      </c>
      <c r="M302" s="22">
        <v>2810</v>
      </c>
      <c r="N302" s="22">
        <v>2696</v>
      </c>
      <c r="O302" s="22">
        <v>2580</v>
      </c>
      <c r="P302" s="22">
        <v>2459</v>
      </c>
      <c r="Q302" s="22">
        <v>21523</v>
      </c>
      <c r="R302" s="22">
        <v>34988</v>
      </c>
    </row>
    <row r="303" spans="1:1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</row>
    <row r="304" spans="1:1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</row>
    <row r="305" spans="1:1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32317</v>
      </c>
      <c r="F305" s="22">
        <v>33146</v>
      </c>
      <c r="G305" s="22">
        <v>33997</v>
      </c>
      <c r="H305" s="22">
        <v>34869</v>
      </c>
      <c r="I305" s="22">
        <v>35763</v>
      </c>
      <c r="J305" s="22">
        <v>582941</v>
      </c>
      <c r="K305" s="22">
        <v>753033</v>
      </c>
      <c r="L305" s="22">
        <v>18990</v>
      </c>
      <c r="M305" s="22">
        <v>18161</v>
      </c>
      <c r="N305" s="22">
        <v>17311</v>
      </c>
      <c r="O305" s="22">
        <v>16439</v>
      </c>
      <c r="P305" s="22">
        <v>15544</v>
      </c>
      <c r="Q305" s="22">
        <v>109711</v>
      </c>
      <c r="R305" s="22">
        <v>196156</v>
      </c>
    </row>
    <row r="306" spans="1:1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</row>
    <row r="307" spans="1:1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</row>
    <row r="308" spans="1:1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</row>
    <row r="309" spans="1:1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</row>
    <row r="310" spans="1:1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14214</v>
      </c>
      <c r="F310" s="22">
        <v>14648</v>
      </c>
      <c r="G310" s="22">
        <v>15096</v>
      </c>
      <c r="H310" s="22">
        <v>15557</v>
      </c>
      <c r="I310" s="22">
        <v>16033</v>
      </c>
      <c r="J310" s="22">
        <v>410827</v>
      </c>
      <c r="K310" s="22">
        <v>486375</v>
      </c>
      <c r="L310" s="22">
        <v>14735</v>
      </c>
      <c r="M310" s="22">
        <v>14301</v>
      </c>
      <c r="N310" s="22">
        <v>13853</v>
      </c>
      <c r="O310" s="22">
        <v>13392</v>
      </c>
      <c r="P310" s="22">
        <v>12916</v>
      </c>
      <c r="Q310" s="22">
        <v>132297</v>
      </c>
      <c r="R310" s="22">
        <v>201494</v>
      </c>
    </row>
    <row r="311" spans="1:1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</row>
    <row r="312" spans="1:1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</row>
    <row r="313" spans="1:1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</row>
    <row r="314" spans="1:1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</row>
    <row r="315" spans="1:1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</row>
    <row r="316" spans="1:1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</row>
    <row r="317" spans="1:1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</row>
    <row r="318" spans="1:1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</row>
    <row r="319" spans="1:1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</row>
    <row r="320" spans="1:1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2531</v>
      </c>
      <c r="F320" s="22">
        <v>2610</v>
      </c>
      <c r="G320" s="22">
        <v>2691</v>
      </c>
      <c r="H320" s="22">
        <v>2774</v>
      </c>
      <c r="I320" s="22">
        <v>2860</v>
      </c>
      <c r="J320" s="22">
        <v>46803</v>
      </c>
      <c r="K320" s="22">
        <v>60269</v>
      </c>
      <c r="L320" s="22">
        <v>1875</v>
      </c>
      <c r="M320" s="22">
        <v>1796</v>
      </c>
      <c r="N320" s="22">
        <v>1715</v>
      </c>
      <c r="O320" s="22">
        <v>1632</v>
      </c>
      <c r="P320" s="22">
        <v>1546</v>
      </c>
      <c r="Q320" s="22">
        <v>11647</v>
      </c>
      <c r="R320" s="22">
        <v>20211</v>
      </c>
    </row>
    <row r="321" spans="1:1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</row>
    <row r="322" spans="1:1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</row>
    <row r="323" spans="1:1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</row>
    <row r="324" spans="1:1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</row>
    <row r="325" spans="1:1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</row>
    <row r="326" spans="1:1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</row>
    <row r="327" spans="1:1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</row>
    <row r="328" spans="1:1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</row>
    <row r="329" spans="1:1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</row>
    <row r="330" spans="1:1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67ADA-F42A-49D9-AE91-0C71B33B7BE6}">
  <dimension ref="A1:R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8" width="15.7109375" customWidth="1"/>
  </cols>
  <sheetData>
    <row r="1" spans="1:18" ht="24" customHeight="1" x14ac:dyDescent="0.3">
      <c r="A1" s="4" t="str">
        <f>HYPERLINK("#'Index'!A1", "&lt;&lt; Index")</f>
        <v>&lt;&lt; Index</v>
      </c>
      <c r="B1" s="20" t="s">
        <v>778</v>
      </c>
      <c r="D1" s="20" t="s">
        <v>779</v>
      </c>
    </row>
    <row r="2" spans="1:1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780</v>
      </c>
      <c r="F2" s="21" t="s">
        <v>781</v>
      </c>
      <c r="G2" s="21" t="s">
        <v>782</v>
      </c>
      <c r="H2" s="21" t="s">
        <v>783</v>
      </c>
      <c r="I2" s="21" t="s">
        <v>784</v>
      </c>
      <c r="J2" s="21" t="s">
        <v>785</v>
      </c>
      <c r="K2" s="21" t="s">
        <v>786</v>
      </c>
      <c r="L2" s="21" t="s">
        <v>787</v>
      </c>
      <c r="M2" s="21" t="s">
        <v>16</v>
      </c>
      <c r="N2" s="21" t="s">
        <v>788</v>
      </c>
      <c r="O2" s="21" t="s">
        <v>789</v>
      </c>
      <c r="P2" s="21" t="s">
        <v>790</v>
      </c>
      <c r="Q2" s="21" t="s">
        <v>791</v>
      </c>
      <c r="R2" s="21" t="s">
        <v>792</v>
      </c>
    </row>
    <row r="3" spans="1:18" x14ac:dyDescent="0.25">
      <c r="A3" s="21"/>
      <c r="B3" s="21"/>
      <c r="C3" s="21"/>
      <c r="D3" s="21" t="s">
        <v>81</v>
      </c>
      <c r="E3" s="21" t="s">
        <v>793</v>
      </c>
      <c r="F3" s="21" t="s">
        <v>794</v>
      </c>
      <c r="G3" s="21" t="s">
        <v>795</v>
      </c>
      <c r="H3" s="21" t="s">
        <v>796</v>
      </c>
      <c r="I3" s="21" t="s">
        <v>797</v>
      </c>
      <c r="J3" s="21" t="s">
        <v>798</v>
      </c>
      <c r="K3" s="21" t="s">
        <v>799</v>
      </c>
      <c r="L3" s="21" t="s">
        <v>800</v>
      </c>
      <c r="M3" s="21" t="s">
        <v>801</v>
      </c>
      <c r="N3" s="21" t="s">
        <v>802</v>
      </c>
      <c r="O3" s="21" t="s">
        <v>803</v>
      </c>
      <c r="P3" s="21" t="s">
        <v>804</v>
      </c>
      <c r="Q3" s="21" t="s">
        <v>805</v>
      </c>
      <c r="R3" s="21" t="s">
        <v>806</v>
      </c>
    </row>
    <row r="4" spans="1:1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20514682</v>
      </c>
      <c r="F4" s="22">
        <v>60835416</v>
      </c>
      <c r="G4" s="22">
        <v>-50663321</v>
      </c>
      <c r="H4" s="22">
        <v>5664959</v>
      </c>
      <c r="I4" s="22">
        <v>0</v>
      </c>
      <c r="J4" s="22">
        <v>-28562040</v>
      </c>
      <c r="K4" s="22">
        <v>-17198064</v>
      </c>
      <c r="L4" s="22">
        <v>290060</v>
      </c>
      <c r="M4" s="22">
        <v>32020974</v>
      </c>
      <c r="N4" s="22">
        <v>0</v>
      </c>
      <c r="O4" s="22">
        <v>-7029781</v>
      </c>
      <c r="P4" s="22">
        <v>0</v>
      </c>
      <c r="Q4" s="22">
        <v>4387509</v>
      </c>
      <c r="R4" s="22">
        <v>20260394</v>
      </c>
    </row>
    <row r="5" spans="1:1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-1562540</v>
      </c>
      <c r="F5" s="22">
        <v>5348675</v>
      </c>
      <c r="G5" s="22">
        <v>-5007264</v>
      </c>
      <c r="H5" s="22">
        <v>1430486</v>
      </c>
      <c r="I5" s="22">
        <v>0</v>
      </c>
      <c r="J5" s="22">
        <v>-5323478</v>
      </c>
      <c r="K5" s="22">
        <v>-5414726</v>
      </c>
      <c r="L5" s="22">
        <v>0</v>
      </c>
      <c r="M5" s="22">
        <v>10635813</v>
      </c>
      <c r="N5" s="22">
        <v>0</v>
      </c>
      <c r="O5" s="22">
        <v>-2362575</v>
      </c>
      <c r="P5" s="22">
        <v>0</v>
      </c>
      <c r="Q5" s="22">
        <v>0</v>
      </c>
      <c r="R5" s="22">
        <v>-2255609</v>
      </c>
    </row>
    <row r="6" spans="1:1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13171332</v>
      </c>
      <c r="F6" s="22">
        <v>-240825</v>
      </c>
      <c r="G6" s="22">
        <v>-3148411</v>
      </c>
      <c r="H6" s="22">
        <v>1917431</v>
      </c>
      <c r="I6" s="22">
        <v>0</v>
      </c>
      <c r="J6" s="22">
        <v>-3359986</v>
      </c>
      <c r="K6" s="22">
        <v>-1251000</v>
      </c>
      <c r="L6" s="22">
        <v>152324</v>
      </c>
      <c r="M6" s="22">
        <v>6509678</v>
      </c>
      <c r="N6" s="22">
        <v>0</v>
      </c>
      <c r="O6" s="22">
        <v>-544003</v>
      </c>
      <c r="P6" s="22">
        <v>0</v>
      </c>
      <c r="Q6" s="22">
        <v>0</v>
      </c>
      <c r="R6" s="22">
        <v>13206540</v>
      </c>
    </row>
    <row r="7" spans="1:1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143422000</v>
      </c>
      <c r="F7" s="22">
        <v>1210525000</v>
      </c>
      <c r="G7" s="22">
        <v>-1094247000</v>
      </c>
      <c r="H7" s="22">
        <v>228327000</v>
      </c>
      <c r="I7" s="22">
        <v>0</v>
      </c>
      <c r="J7" s="22">
        <v>-201750000</v>
      </c>
      <c r="K7" s="22">
        <v>-240901000</v>
      </c>
      <c r="L7" s="22">
        <v>18613000</v>
      </c>
      <c r="M7" s="22">
        <v>716683000</v>
      </c>
      <c r="N7" s="22">
        <v>0</v>
      </c>
      <c r="O7" s="22">
        <v>-251420000</v>
      </c>
      <c r="P7" s="22">
        <v>0</v>
      </c>
      <c r="Q7" s="22">
        <v>-270520000</v>
      </c>
      <c r="R7" s="22">
        <v>258732000</v>
      </c>
    </row>
    <row r="8" spans="1:1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7519670</v>
      </c>
      <c r="F8" s="22">
        <v>11768859</v>
      </c>
      <c r="G8" s="22">
        <v>-12235863</v>
      </c>
      <c r="H8" s="22">
        <v>1593987</v>
      </c>
      <c r="I8" s="22">
        <v>0</v>
      </c>
      <c r="J8" s="22">
        <v>-10966464</v>
      </c>
      <c r="K8" s="22">
        <v>-58550</v>
      </c>
      <c r="L8" s="22">
        <v>246408</v>
      </c>
      <c r="M8" s="22">
        <v>10038194</v>
      </c>
      <c r="N8" s="22">
        <v>0</v>
      </c>
      <c r="O8" s="22">
        <v>-1549311</v>
      </c>
      <c r="P8" s="22">
        <v>0</v>
      </c>
      <c r="Q8" s="22">
        <v>0</v>
      </c>
      <c r="R8" s="22">
        <v>6356930</v>
      </c>
    </row>
    <row r="9" spans="1:1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70705403</v>
      </c>
      <c r="F9" s="22">
        <v>1419731</v>
      </c>
      <c r="G9" s="22">
        <v>-717869</v>
      </c>
      <c r="H9" s="22">
        <v>0</v>
      </c>
      <c r="I9" s="22">
        <v>0</v>
      </c>
      <c r="J9" s="22">
        <v>-2589141</v>
      </c>
      <c r="K9" s="22">
        <v>-1397529</v>
      </c>
      <c r="L9" s="22">
        <v>93434</v>
      </c>
      <c r="M9" s="22">
        <v>7377610</v>
      </c>
      <c r="N9" s="22">
        <v>0</v>
      </c>
      <c r="O9" s="22">
        <v>-2732258</v>
      </c>
      <c r="P9" s="22">
        <v>0</v>
      </c>
      <c r="Q9" s="22">
        <v>0</v>
      </c>
      <c r="R9" s="22">
        <v>72159381</v>
      </c>
    </row>
    <row r="10" spans="1:1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26367268</v>
      </c>
      <c r="F10" s="22">
        <v>3115426</v>
      </c>
      <c r="G10" s="22">
        <v>-4556030</v>
      </c>
      <c r="H10" s="22">
        <v>1072294</v>
      </c>
      <c r="I10" s="22">
        <v>0</v>
      </c>
      <c r="J10" s="22">
        <v>-16567302</v>
      </c>
      <c r="K10" s="22">
        <v>-371089</v>
      </c>
      <c r="L10" s="22">
        <v>843295</v>
      </c>
      <c r="M10" s="22">
        <v>12021131</v>
      </c>
      <c r="N10" s="22">
        <v>0</v>
      </c>
      <c r="O10" s="22">
        <v>-2755186</v>
      </c>
      <c r="P10" s="22">
        <v>0</v>
      </c>
      <c r="Q10" s="22">
        <v>0</v>
      </c>
      <c r="R10" s="22">
        <v>19169807</v>
      </c>
    </row>
    <row r="11" spans="1:1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52254000</v>
      </c>
      <c r="F11" s="22">
        <v>622772000</v>
      </c>
      <c r="G11" s="22">
        <v>-855861000</v>
      </c>
      <c r="H11" s="22">
        <v>308567000</v>
      </c>
      <c r="I11" s="22">
        <v>0</v>
      </c>
      <c r="J11" s="22">
        <v>-529546000</v>
      </c>
      <c r="K11" s="22">
        <v>-81563000</v>
      </c>
      <c r="L11" s="22">
        <v>123121000</v>
      </c>
      <c r="M11" s="22">
        <v>652513000</v>
      </c>
      <c r="N11" s="22">
        <v>0</v>
      </c>
      <c r="O11" s="22">
        <v>-210644000</v>
      </c>
      <c r="P11" s="22">
        <v>0</v>
      </c>
      <c r="Q11" s="22">
        <v>0</v>
      </c>
      <c r="R11" s="22">
        <v>81613000</v>
      </c>
    </row>
    <row r="12" spans="1:1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9151000</v>
      </c>
      <c r="G12" s="22">
        <v>-15472000</v>
      </c>
      <c r="H12" s="22">
        <v>1951000</v>
      </c>
      <c r="I12" s="22">
        <v>0</v>
      </c>
      <c r="J12" s="22">
        <v>-5359000</v>
      </c>
      <c r="K12" s="22">
        <v>-4089000</v>
      </c>
      <c r="L12" s="22">
        <v>549000</v>
      </c>
      <c r="M12" s="22">
        <v>16597000</v>
      </c>
      <c r="N12" s="22">
        <v>0</v>
      </c>
      <c r="O12" s="22">
        <v>-3500000</v>
      </c>
      <c r="P12" s="22">
        <v>0</v>
      </c>
      <c r="Q12" s="22">
        <v>172000</v>
      </c>
      <c r="R12" s="22">
        <v>0</v>
      </c>
    </row>
    <row r="13" spans="1:1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33334081</v>
      </c>
      <c r="F13" s="22">
        <v>15511265</v>
      </c>
      <c r="G13" s="22">
        <v>-31011050</v>
      </c>
      <c r="H13" s="22">
        <v>7874598</v>
      </c>
      <c r="I13" s="22">
        <v>0</v>
      </c>
      <c r="J13" s="22">
        <v>-21717974</v>
      </c>
      <c r="K13" s="22">
        <v>-1260472</v>
      </c>
      <c r="L13" s="22">
        <v>564429</v>
      </c>
      <c r="M13" s="22">
        <v>33956128</v>
      </c>
      <c r="N13" s="22">
        <v>0</v>
      </c>
      <c r="O13" s="22">
        <v>-7440147</v>
      </c>
      <c r="P13" s="22">
        <v>0</v>
      </c>
      <c r="Q13" s="22">
        <v>-914358</v>
      </c>
      <c r="R13" s="22">
        <v>28896500</v>
      </c>
    </row>
    <row r="14" spans="1:1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13263541</v>
      </c>
      <c r="F14" s="22">
        <v>4027494</v>
      </c>
      <c r="G14" s="22">
        <v>0</v>
      </c>
      <c r="H14" s="22">
        <v>-3577478</v>
      </c>
      <c r="I14" s="22">
        <v>0</v>
      </c>
      <c r="J14" s="22">
        <v>-6963532</v>
      </c>
      <c r="K14" s="22">
        <v>-47388</v>
      </c>
      <c r="L14" s="22">
        <v>7024</v>
      </c>
      <c r="M14" s="22">
        <v>7441139</v>
      </c>
      <c r="N14" s="22">
        <v>0</v>
      </c>
      <c r="O14" s="22">
        <v>-3307591</v>
      </c>
      <c r="P14" s="22">
        <v>0</v>
      </c>
      <c r="Q14" s="22">
        <v>-2173375</v>
      </c>
      <c r="R14" s="22">
        <v>8669834</v>
      </c>
    </row>
    <row r="15" spans="1:1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4613224</v>
      </c>
      <c r="F15" s="22">
        <v>6963635</v>
      </c>
      <c r="G15" s="22">
        <v>-18941616</v>
      </c>
      <c r="H15" s="22">
        <v>4049394</v>
      </c>
      <c r="I15" s="22">
        <v>0</v>
      </c>
      <c r="J15" s="22">
        <v>-474256</v>
      </c>
      <c r="K15" s="22">
        <v>-15171047</v>
      </c>
      <c r="L15" s="22">
        <v>317539</v>
      </c>
      <c r="M15" s="22">
        <v>26713336</v>
      </c>
      <c r="N15" s="22">
        <v>0</v>
      </c>
      <c r="O15" s="22">
        <v>-4093208</v>
      </c>
      <c r="P15" s="22">
        <v>0</v>
      </c>
      <c r="Q15" s="22">
        <v>66403</v>
      </c>
      <c r="R15" s="22">
        <v>4043404</v>
      </c>
    </row>
    <row r="16" spans="1:1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64664000</v>
      </c>
      <c r="F16" s="22">
        <v>16880000</v>
      </c>
      <c r="G16" s="22">
        <v>12968000</v>
      </c>
      <c r="H16" s="22">
        <v>-23171000</v>
      </c>
      <c r="I16" s="22">
        <v>0</v>
      </c>
      <c r="J16" s="22">
        <v>-65919000</v>
      </c>
      <c r="K16" s="22">
        <v>-6149000</v>
      </c>
      <c r="L16" s="22">
        <v>4867000</v>
      </c>
      <c r="M16" s="22">
        <v>67896000</v>
      </c>
      <c r="N16" s="22">
        <v>0</v>
      </c>
      <c r="O16" s="22">
        <v>-19313000</v>
      </c>
      <c r="P16" s="22">
        <v>0</v>
      </c>
      <c r="Q16" s="22">
        <v>17695000</v>
      </c>
      <c r="R16" s="22">
        <v>70418000</v>
      </c>
    </row>
    <row r="17" spans="1:1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37450852</v>
      </c>
      <c r="F17" s="22">
        <v>19318835</v>
      </c>
      <c r="G17" s="22">
        <v>-28964197</v>
      </c>
      <c r="H17" s="22">
        <v>3686932</v>
      </c>
      <c r="I17" s="22">
        <v>0</v>
      </c>
      <c r="J17" s="22">
        <v>-10430493</v>
      </c>
      <c r="K17" s="22">
        <v>-1215486</v>
      </c>
      <c r="L17" s="22">
        <v>1375003</v>
      </c>
      <c r="M17" s="22">
        <v>21526008</v>
      </c>
      <c r="N17" s="22">
        <v>0</v>
      </c>
      <c r="O17" s="22">
        <v>-2783024</v>
      </c>
      <c r="P17" s="22">
        <v>0</v>
      </c>
      <c r="Q17" s="22">
        <v>0</v>
      </c>
      <c r="R17" s="22">
        <v>39964430</v>
      </c>
    </row>
    <row r="18" spans="1:1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57515000</v>
      </c>
      <c r="F18" s="22">
        <v>161124000</v>
      </c>
      <c r="G18" s="22">
        <v>-163159000</v>
      </c>
      <c r="H18" s="22">
        <v>62868000</v>
      </c>
      <c r="I18" s="22">
        <v>0</v>
      </c>
      <c r="J18" s="22">
        <v>-34569000</v>
      </c>
      <c r="K18" s="22">
        <v>-133000</v>
      </c>
      <c r="L18" s="22">
        <v>1577000</v>
      </c>
      <c r="M18" s="22">
        <v>88320000</v>
      </c>
      <c r="N18" s="22">
        <v>0</v>
      </c>
      <c r="O18" s="22">
        <v>-29475000</v>
      </c>
      <c r="P18" s="22">
        <v>0</v>
      </c>
      <c r="Q18" s="22">
        <v>-46935000</v>
      </c>
      <c r="R18" s="22">
        <v>97133000</v>
      </c>
    </row>
    <row r="19" spans="1:1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-34345621</v>
      </c>
      <c r="F19" s="22">
        <v>9658518</v>
      </c>
      <c r="G19" s="22">
        <v>-65358503</v>
      </c>
      <c r="H19" s="22">
        <v>52143607</v>
      </c>
      <c r="I19" s="22">
        <v>0</v>
      </c>
      <c r="J19" s="22">
        <v>-48402984</v>
      </c>
      <c r="K19" s="22">
        <v>-1718200</v>
      </c>
      <c r="L19" s="22">
        <v>208514</v>
      </c>
      <c r="M19" s="22">
        <v>79835011</v>
      </c>
      <c r="N19" s="22">
        <v>0</v>
      </c>
      <c r="O19" s="22">
        <v>-18968647</v>
      </c>
      <c r="P19" s="22">
        <v>0</v>
      </c>
      <c r="Q19" s="22">
        <v>-6</v>
      </c>
      <c r="R19" s="22">
        <v>-26948311</v>
      </c>
    </row>
    <row r="20" spans="1:1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39287537</v>
      </c>
      <c r="F20" s="22">
        <v>14626669</v>
      </c>
      <c r="G20" s="22">
        <v>-3575429</v>
      </c>
      <c r="H20" s="22">
        <v>0</v>
      </c>
      <c r="I20" s="22">
        <v>0</v>
      </c>
      <c r="J20" s="22">
        <v>-21279490</v>
      </c>
      <c r="K20" s="22">
        <v>-6060149</v>
      </c>
      <c r="L20" s="22">
        <v>305539</v>
      </c>
      <c r="M20" s="22">
        <v>17802177</v>
      </c>
      <c r="N20" s="22">
        <v>0</v>
      </c>
      <c r="O20" s="22">
        <v>-2923940</v>
      </c>
      <c r="P20" s="22">
        <v>0</v>
      </c>
      <c r="Q20" s="22">
        <v>0</v>
      </c>
      <c r="R20" s="22">
        <v>38182914</v>
      </c>
    </row>
    <row r="21" spans="1:1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3820645</v>
      </c>
      <c r="F21" s="22">
        <v>50363222</v>
      </c>
      <c r="G21" s="22">
        <v>-49902189</v>
      </c>
      <c r="H21" s="22">
        <v>5158520</v>
      </c>
      <c r="I21" s="22">
        <v>0</v>
      </c>
      <c r="J21" s="22">
        <v>-6259698</v>
      </c>
      <c r="K21" s="22">
        <v>-23080394</v>
      </c>
      <c r="L21" s="22">
        <v>1963594</v>
      </c>
      <c r="M21" s="22">
        <v>37114437</v>
      </c>
      <c r="N21" s="22">
        <v>0</v>
      </c>
      <c r="O21" s="22">
        <v>-8187659</v>
      </c>
      <c r="P21" s="22">
        <v>0</v>
      </c>
      <c r="Q21" s="22">
        <v>-1248</v>
      </c>
      <c r="R21" s="22">
        <v>10989230</v>
      </c>
    </row>
    <row r="22" spans="1:1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1254160</v>
      </c>
      <c r="F22" s="22">
        <v>6736010</v>
      </c>
      <c r="G22" s="22">
        <v>-819137</v>
      </c>
      <c r="H22" s="22">
        <v>285698</v>
      </c>
      <c r="I22" s="22">
        <v>0</v>
      </c>
      <c r="J22" s="22">
        <v>-13365653</v>
      </c>
      <c r="K22" s="22">
        <v>0</v>
      </c>
      <c r="L22" s="22">
        <v>134048</v>
      </c>
      <c r="M22" s="22">
        <v>4040458</v>
      </c>
      <c r="N22" s="22">
        <v>0</v>
      </c>
      <c r="O22" s="22">
        <v>6947879</v>
      </c>
      <c r="P22" s="22">
        <v>0</v>
      </c>
      <c r="Q22" s="22">
        <v>0</v>
      </c>
      <c r="R22" s="22">
        <v>5213463</v>
      </c>
    </row>
    <row r="23" spans="1:1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4665901</v>
      </c>
      <c r="F23" s="22">
        <v>7830847</v>
      </c>
      <c r="G23" s="22">
        <v>-1377293</v>
      </c>
      <c r="H23" s="22">
        <v>0</v>
      </c>
      <c r="I23" s="22">
        <v>0</v>
      </c>
      <c r="J23" s="22">
        <v>-4444274</v>
      </c>
      <c r="K23" s="22">
        <v>0</v>
      </c>
      <c r="L23" s="22">
        <v>0</v>
      </c>
      <c r="M23" s="22">
        <v>2772939</v>
      </c>
      <c r="N23" s="22">
        <v>0</v>
      </c>
      <c r="O23" s="22">
        <v>-956042</v>
      </c>
      <c r="P23" s="22">
        <v>0</v>
      </c>
      <c r="Q23" s="22">
        <v>-5252877</v>
      </c>
      <c r="R23" s="22">
        <v>3239201</v>
      </c>
    </row>
    <row r="24" spans="1:1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4225982</v>
      </c>
      <c r="F24" s="22">
        <v>6653189</v>
      </c>
      <c r="G24" s="22">
        <v>-11398629</v>
      </c>
      <c r="H24" s="22">
        <v>824177</v>
      </c>
      <c r="I24" s="22">
        <v>0</v>
      </c>
      <c r="J24" s="22">
        <v>-16016503</v>
      </c>
      <c r="K24" s="22">
        <v>-313316</v>
      </c>
      <c r="L24" s="22">
        <v>313624</v>
      </c>
      <c r="M24" s="22">
        <v>18954469</v>
      </c>
      <c r="N24" s="22">
        <v>0</v>
      </c>
      <c r="O24" s="22">
        <v>-302830</v>
      </c>
      <c r="P24" s="22">
        <v>0</v>
      </c>
      <c r="Q24" s="22">
        <v>211311</v>
      </c>
      <c r="R24" s="22">
        <v>3151474</v>
      </c>
    </row>
    <row r="25" spans="1:1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4537552</v>
      </c>
      <c r="F25" s="22">
        <v>-1430944</v>
      </c>
      <c r="G25" s="22">
        <v>-3699161</v>
      </c>
      <c r="H25" s="22">
        <v>1989804</v>
      </c>
      <c r="I25" s="22">
        <v>0</v>
      </c>
      <c r="J25" s="22">
        <v>-5789379</v>
      </c>
      <c r="K25" s="22">
        <v>0</v>
      </c>
      <c r="L25" s="22">
        <v>38071</v>
      </c>
      <c r="M25" s="22">
        <v>9978821</v>
      </c>
      <c r="N25" s="22">
        <v>0</v>
      </c>
      <c r="O25" s="22">
        <v>-1356459</v>
      </c>
      <c r="P25" s="22">
        <v>0</v>
      </c>
      <c r="Q25" s="22">
        <v>0</v>
      </c>
      <c r="R25" s="22">
        <v>4268305</v>
      </c>
    </row>
    <row r="26" spans="1:1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-5645485</v>
      </c>
      <c r="F26" s="22">
        <v>49804798</v>
      </c>
      <c r="G26" s="22">
        <v>-50254875</v>
      </c>
      <c r="H26" s="22">
        <v>38601212</v>
      </c>
      <c r="I26" s="22">
        <v>0</v>
      </c>
      <c r="J26" s="22">
        <v>-86824917</v>
      </c>
      <c r="K26" s="22">
        <v>-20371854</v>
      </c>
      <c r="L26" s="22">
        <v>1018867</v>
      </c>
      <c r="M26" s="22">
        <v>63660465</v>
      </c>
      <c r="N26" s="22">
        <v>0</v>
      </c>
      <c r="O26" s="22">
        <v>-11729120</v>
      </c>
      <c r="P26" s="22">
        <v>0</v>
      </c>
      <c r="Q26" s="22">
        <v>0</v>
      </c>
      <c r="R26" s="22">
        <v>-21740909</v>
      </c>
    </row>
    <row r="27" spans="1:1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64862956</v>
      </c>
      <c r="F27" s="22">
        <v>8769626</v>
      </c>
      <c r="G27" s="22">
        <v>-82637053</v>
      </c>
      <c r="H27" s="22">
        <v>23262463</v>
      </c>
      <c r="I27" s="22">
        <v>0</v>
      </c>
      <c r="J27" s="22">
        <v>-69374388</v>
      </c>
      <c r="K27" s="22">
        <v>0</v>
      </c>
      <c r="L27" s="22">
        <v>10002523</v>
      </c>
      <c r="M27" s="22">
        <v>137899993</v>
      </c>
      <c r="N27" s="22">
        <v>0</v>
      </c>
      <c r="O27" s="22">
        <v>-12152857</v>
      </c>
      <c r="P27" s="22">
        <v>0</v>
      </c>
      <c r="Q27" s="22">
        <v>7152787</v>
      </c>
      <c r="R27" s="22">
        <v>87786050</v>
      </c>
    </row>
    <row r="28" spans="1:1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1341075</v>
      </c>
      <c r="F28" s="22">
        <v>-185326</v>
      </c>
      <c r="G28" s="22">
        <v>-138874</v>
      </c>
      <c r="H28" s="22">
        <v>0</v>
      </c>
      <c r="I28" s="22">
        <v>0</v>
      </c>
      <c r="J28" s="22">
        <v>-24593</v>
      </c>
      <c r="K28" s="22">
        <v>0</v>
      </c>
      <c r="L28" s="22">
        <v>11120</v>
      </c>
      <c r="M28" s="22">
        <v>334652</v>
      </c>
      <c r="N28" s="22">
        <v>0</v>
      </c>
      <c r="O28" s="22">
        <v>0</v>
      </c>
      <c r="P28" s="22">
        <v>0</v>
      </c>
      <c r="Q28" s="22">
        <v>0</v>
      </c>
      <c r="R28" s="22">
        <v>1338054</v>
      </c>
    </row>
    <row r="29" spans="1:1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4952536</v>
      </c>
      <c r="F29" s="22">
        <v>-3475923</v>
      </c>
      <c r="G29" s="22">
        <v>-86975</v>
      </c>
      <c r="H29" s="22">
        <v>-2227800</v>
      </c>
      <c r="I29" s="22">
        <v>0</v>
      </c>
      <c r="J29" s="22">
        <v>-4039483</v>
      </c>
      <c r="K29" s="22">
        <v>0</v>
      </c>
      <c r="L29" s="22">
        <v>418485</v>
      </c>
      <c r="M29" s="22">
        <v>5524268</v>
      </c>
      <c r="N29" s="22">
        <v>0</v>
      </c>
      <c r="O29" s="22">
        <v>0</v>
      </c>
      <c r="P29" s="22">
        <v>0</v>
      </c>
      <c r="Q29" s="22">
        <v>0</v>
      </c>
      <c r="R29" s="22">
        <v>1065108</v>
      </c>
    </row>
    <row r="30" spans="1:1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2187757</v>
      </c>
      <c r="F30" s="22">
        <v>1394314</v>
      </c>
      <c r="G30" s="22">
        <v>-2541708</v>
      </c>
      <c r="H30" s="22">
        <v>733335</v>
      </c>
      <c r="I30" s="22">
        <v>0</v>
      </c>
      <c r="J30" s="22">
        <v>-2716570</v>
      </c>
      <c r="K30" s="22">
        <v>-4814</v>
      </c>
      <c r="L30" s="22">
        <v>256398</v>
      </c>
      <c r="M30" s="22">
        <v>3225775</v>
      </c>
      <c r="N30" s="22">
        <v>0</v>
      </c>
      <c r="O30" s="22">
        <v>0</v>
      </c>
      <c r="P30" s="22">
        <v>0</v>
      </c>
      <c r="Q30" s="22">
        <v>0</v>
      </c>
      <c r="R30" s="22">
        <v>2534487</v>
      </c>
    </row>
    <row r="31" spans="1:1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5216177</v>
      </c>
      <c r="F31" s="22">
        <v>5695674</v>
      </c>
      <c r="G31" s="22">
        <v>-10069369</v>
      </c>
      <c r="H31" s="22">
        <v>2775978</v>
      </c>
      <c r="I31" s="22">
        <v>0</v>
      </c>
      <c r="J31" s="22">
        <v>-2525942</v>
      </c>
      <c r="K31" s="22">
        <v>0</v>
      </c>
      <c r="L31" s="22">
        <v>517775</v>
      </c>
      <c r="M31" s="22">
        <v>3613488</v>
      </c>
      <c r="N31" s="22">
        <v>0</v>
      </c>
      <c r="O31" s="22">
        <v>0</v>
      </c>
      <c r="P31" s="22">
        <v>0</v>
      </c>
      <c r="Q31" s="22">
        <v>0</v>
      </c>
      <c r="R31" s="22">
        <v>5223781</v>
      </c>
    </row>
    <row r="32" spans="1:1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14824853</v>
      </c>
      <c r="F32" s="22">
        <v>-583630</v>
      </c>
      <c r="G32" s="22">
        <v>-2523756</v>
      </c>
      <c r="H32" s="22">
        <v>0</v>
      </c>
      <c r="I32" s="22">
        <v>0</v>
      </c>
      <c r="J32" s="22">
        <v>-1599908</v>
      </c>
      <c r="K32" s="22">
        <v>0</v>
      </c>
      <c r="L32" s="22">
        <v>700502</v>
      </c>
      <c r="M32" s="22">
        <v>8985944</v>
      </c>
      <c r="N32" s="22">
        <v>0</v>
      </c>
      <c r="O32" s="22">
        <v>-537460</v>
      </c>
      <c r="P32" s="22">
        <v>0</v>
      </c>
      <c r="Q32" s="22">
        <v>0</v>
      </c>
      <c r="R32" s="22">
        <v>19266545</v>
      </c>
    </row>
    <row r="33" spans="1:1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4036083</v>
      </c>
      <c r="F33" s="22">
        <v>1300802</v>
      </c>
      <c r="G33" s="22">
        <v>-2641610</v>
      </c>
      <c r="H33" s="22">
        <v>166750</v>
      </c>
      <c r="I33" s="22">
        <v>0</v>
      </c>
      <c r="J33" s="22">
        <v>-667146</v>
      </c>
      <c r="K33" s="22">
        <v>0</v>
      </c>
      <c r="L33" s="22">
        <v>0</v>
      </c>
      <c r="M33" s="22">
        <v>1927000</v>
      </c>
      <c r="N33" s="22">
        <v>0</v>
      </c>
      <c r="O33" s="22">
        <v>-85796</v>
      </c>
      <c r="P33" s="22">
        <v>0</v>
      </c>
      <c r="Q33" s="22">
        <v>1750035</v>
      </c>
      <c r="R33" s="22">
        <v>5786118</v>
      </c>
    </row>
    <row r="34" spans="1:1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3864240</v>
      </c>
      <c r="F34" s="22">
        <v>-775322</v>
      </c>
      <c r="G34" s="22">
        <v>-3802796</v>
      </c>
      <c r="H34" s="22">
        <v>0</v>
      </c>
      <c r="I34" s="22">
        <v>0</v>
      </c>
      <c r="J34" s="22">
        <v>-420893</v>
      </c>
      <c r="K34" s="22">
        <v>0</v>
      </c>
      <c r="L34" s="22">
        <v>37770</v>
      </c>
      <c r="M34" s="22">
        <v>2260718</v>
      </c>
      <c r="N34" s="22">
        <v>0</v>
      </c>
      <c r="O34" s="22">
        <v>0</v>
      </c>
      <c r="P34" s="22">
        <v>0</v>
      </c>
      <c r="Q34" s="22">
        <v>0</v>
      </c>
      <c r="R34" s="22">
        <v>1163717</v>
      </c>
    </row>
    <row r="35" spans="1:1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42129889</v>
      </c>
      <c r="F35" s="22">
        <v>10093375</v>
      </c>
      <c r="G35" s="22">
        <v>-1302135</v>
      </c>
      <c r="H35" s="22">
        <v>8376007</v>
      </c>
      <c r="I35" s="22">
        <v>0</v>
      </c>
      <c r="J35" s="22">
        <v>-17205376</v>
      </c>
      <c r="K35" s="22">
        <v>-187166</v>
      </c>
      <c r="L35" s="22">
        <v>4316950</v>
      </c>
      <c r="M35" s="22">
        <v>19934192</v>
      </c>
      <c r="N35" s="22">
        <v>0</v>
      </c>
      <c r="O35" s="22">
        <v>-824751</v>
      </c>
      <c r="P35" s="22">
        <v>0</v>
      </c>
      <c r="Q35" s="22">
        <v>63477</v>
      </c>
      <c r="R35" s="22">
        <v>65394462</v>
      </c>
    </row>
    <row r="36" spans="1:1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20187346</v>
      </c>
      <c r="F36" s="22">
        <v>-3936323</v>
      </c>
      <c r="G36" s="22">
        <v>-3008824</v>
      </c>
      <c r="H36" s="22">
        <v>2748469</v>
      </c>
      <c r="I36" s="22">
        <v>0</v>
      </c>
      <c r="J36" s="22">
        <v>-1529725</v>
      </c>
      <c r="K36" s="22">
        <v>0</v>
      </c>
      <c r="L36" s="22">
        <v>581303</v>
      </c>
      <c r="M36" s="22">
        <v>9774855</v>
      </c>
      <c r="N36" s="22">
        <v>0</v>
      </c>
      <c r="O36" s="22">
        <v>-1317314</v>
      </c>
      <c r="P36" s="22">
        <v>0</v>
      </c>
      <c r="Q36" s="22">
        <v>0</v>
      </c>
      <c r="R36" s="22">
        <v>23499787</v>
      </c>
    </row>
    <row r="37" spans="1:1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24819</v>
      </c>
      <c r="F37" s="22">
        <v>7743180</v>
      </c>
      <c r="G37" s="22">
        <v>-2202629</v>
      </c>
      <c r="H37" s="22">
        <v>4240127</v>
      </c>
      <c r="I37" s="22">
        <v>0</v>
      </c>
      <c r="J37" s="22">
        <v>-13352197</v>
      </c>
      <c r="K37" s="22">
        <v>0</v>
      </c>
      <c r="L37" s="22">
        <v>591785</v>
      </c>
      <c r="M37" s="22">
        <v>4405647</v>
      </c>
      <c r="N37" s="22">
        <v>0</v>
      </c>
      <c r="O37" s="22">
        <v>-1442678</v>
      </c>
      <c r="P37" s="22">
        <v>0</v>
      </c>
      <c r="Q37" s="22">
        <v>0</v>
      </c>
      <c r="R37" s="22">
        <v>8054</v>
      </c>
    </row>
    <row r="38" spans="1:1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5121202</v>
      </c>
      <c r="F38" s="22">
        <v>-806677</v>
      </c>
      <c r="G38" s="22">
        <v>0</v>
      </c>
      <c r="H38" s="22">
        <v>-406519</v>
      </c>
      <c r="I38" s="22">
        <v>0</v>
      </c>
      <c r="J38" s="22">
        <v>-1236407</v>
      </c>
      <c r="K38" s="22">
        <v>0</v>
      </c>
      <c r="L38" s="22">
        <v>371341</v>
      </c>
      <c r="M38" s="22">
        <v>2676724</v>
      </c>
      <c r="N38" s="22">
        <v>0</v>
      </c>
      <c r="O38" s="22">
        <v>0</v>
      </c>
      <c r="P38" s="22">
        <v>0</v>
      </c>
      <c r="Q38" s="22">
        <v>0</v>
      </c>
      <c r="R38" s="22">
        <v>5719664</v>
      </c>
    </row>
    <row r="39" spans="1:1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6683906</v>
      </c>
      <c r="F39" s="22">
        <v>1272218</v>
      </c>
      <c r="G39" s="22">
        <v>-4084959</v>
      </c>
      <c r="H39" s="22">
        <v>0</v>
      </c>
      <c r="I39" s="22">
        <v>0</v>
      </c>
      <c r="J39" s="22">
        <v>-516853</v>
      </c>
      <c r="K39" s="22">
        <v>0</v>
      </c>
      <c r="L39" s="22">
        <v>133568</v>
      </c>
      <c r="M39" s="22">
        <v>4161382</v>
      </c>
      <c r="N39" s="22">
        <v>0</v>
      </c>
      <c r="O39" s="22">
        <v>0</v>
      </c>
      <c r="P39" s="22">
        <v>0</v>
      </c>
      <c r="Q39" s="22">
        <v>0</v>
      </c>
      <c r="R39" s="22">
        <v>7649262</v>
      </c>
    </row>
    <row r="40" spans="1:1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299950</v>
      </c>
      <c r="F40" s="22">
        <v>4827576</v>
      </c>
      <c r="G40" s="22">
        <v>-8264159</v>
      </c>
      <c r="H40" s="22">
        <v>0</v>
      </c>
      <c r="I40" s="22">
        <v>0</v>
      </c>
      <c r="J40" s="22">
        <v>-19676772</v>
      </c>
      <c r="K40" s="22">
        <v>0</v>
      </c>
      <c r="L40" s="22">
        <v>1281106</v>
      </c>
      <c r="M40" s="22">
        <v>22460068</v>
      </c>
      <c r="N40" s="22">
        <v>0</v>
      </c>
      <c r="O40" s="22">
        <v>0</v>
      </c>
      <c r="P40" s="22">
        <v>0</v>
      </c>
      <c r="Q40" s="22">
        <v>1864106</v>
      </c>
      <c r="R40" s="22">
        <v>2791875</v>
      </c>
    </row>
    <row r="41" spans="1:1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10003283</v>
      </c>
      <c r="F41" s="22">
        <v>13123190</v>
      </c>
      <c r="G41" s="22">
        <v>-15699185</v>
      </c>
      <c r="H41" s="22">
        <v>1701669</v>
      </c>
      <c r="I41" s="22">
        <v>0</v>
      </c>
      <c r="J41" s="22">
        <v>-6095700</v>
      </c>
      <c r="K41" s="22">
        <v>0</v>
      </c>
      <c r="L41" s="22">
        <v>276632</v>
      </c>
      <c r="M41" s="22">
        <v>7496890</v>
      </c>
      <c r="N41" s="22">
        <v>0</v>
      </c>
      <c r="O41" s="22">
        <v>-794199</v>
      </c>
      <c r="P41" s="22">
        <v>0</v>
      </c>
      <c r="Q41" s="22">
        <v>0</v>
      </c>
      <c r="R41" s="22">
        <v>10012580</v>
      </c>
    </row>
    <row r="42" spans="1:1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943703</v>
      </c>
      <c r="F42" s="22">
        <v>-532593</v>
      </c>
      <c r="G42" s="22">
        <v>0</v>
      </c>
      <c r="H42" s="22">
        <v>282007</v>
      </c>
      <c r="I42" s="22">
        <v>0</v>
      </c>
      <c r="J42" s="22">
        <v>-1630698</v>
      </c>
      <c r="K42" s="22">
        <v>0</v>
      </c>
      <c r="L42" s="22">
        <v>215328</v>
      </c>
      <c r="M42" s="22">
        <v>1341898</v>
      </c>
      <c r="N42" s="22">
        <v>0</v>
      </c>
      <c r="O42" s="22">
        <v>0</v>
      </c>
      <c r="P42" s="22">
        <v>0</v>
      </c>
      <c r="Q42" s="22">
        <v>0</v>
      </c>
      <c r="R42" s="22">
        <v>619645</v>
      </c>
    </row>
    <row r="43" spans="1:1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20195739</v>
      </c>
      <c r="F43" s="22">
        <v>4661719</v>
      </c>
      <c r="G43" s="22">
        <v>-8261950</v>
      </c>
      <c r="H43" s="22">
        <v>346745</v>
      </c>
      <c r="I43" s="22">
        <v>0</v>
      </c>
      <c r="J43" s="22">
        <v>-1111027</v>
      </c>
      <c r="K43" s="22">
        <v>0</v>
      </c>
      <c r="L43" s="22">
        <v>-115317</v>
      </c>
      <c r="M43" s="22">
        <v>4589852</v>
      </c>
      <c r="N43" s="22">
        <v>0</v>
      </c>
      <c r="O43" s="22">
        <v>-50627</v>
      </c>
      <c r="P43" s="22">
        <v>0</v>
      </c>
      <c r="Q43" s="22">
        <v>0</v>
      </c>
      <c r="R43" s="22">
        <v>20255134</v>
      </c>
    </row>
    <row r="44" spans="1:1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6499572</v>
      </c>
      <c r="F44" s="22">
        <v>3540061</v>
      </c>
      <c r="G44" s="22">
        <v>2801458</v>
      </c>
      <c r="H44" s="22">
        <v>-6349906</v>
      </c>
      <c r="I44" s="22">
        <v>0</v>
      </c>
      <c r="J44" s="22">
        <v>-14400078</v>
      </c>
      <c r="K44" s="22">
        <v>-5171042</v>
      </c>
      <c r="L44" s="22">
        <v>411150</v>
      </c>
      <c r="M44" s="22">
        <v>17083239</v>
      </c>
      <c r="N44" s="22">
        <v>0</v>
      </c>
      <c r="O44" s="22">
        <v>-1590334</v>
      </c>
      <c r="P44" s="22">
        <v>0</v>
      </c>
      <c r="Q44" s="22">
        <v>3500000</v>
      </c>
      <c r="R44" s="22">
        <v>6324120</v>
      </c>
    </row>
    <row r="45" spans="1:1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7762825</v>
      </c>
      <c r="F45" s="22">
        <v>2517404</v>
      </c>
      <c r="G45" s="22">
        <v>-1669528</v>
      </c>
      <c r="H45" s="22">
        <v>1799813</v>
      </c>
      <c r="I45" s="22">
        <v>0</v>
      </c>
      <c r="J45" s="22">
        <v>-9814860</v>
      </c>
      <c r="K45" s="22">
        <v>0</v>
      </c>
      <c r="L45" s="22">
        <v>56185</v>
      </c>
      <c r="M45" s="22">
        <v>2445770</v>
      </c>
      <c r="N45" s="22">
        <v>0</v>
      </c>
      <c r="O45" s="22">
        <v>-249924</v>
      </c>
      <c r="P45" s="22">
        <v>0</v>
      </c>
      <c r="Q45" s="22">
        <v>0</v>
      </c>
      <c r="R45" s="22">
        <v>2847685</v>
      </c>
    </row>
    <row r="46" spans="1:1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422962</v>
      </c>
      <c r="F46" s="22">
        <v>8617353</v>
      </c>
      <c r="G46" s="22">
        <v>-33407043</v>
      </c>
      <c r="H46" s="22">
        <v>15460550</v>
      </c>
      <c r="I46" s="22">
        <v>0</v>
      </c>
      <c r="J46" s="22">
        <v>-8092387</v>
      </c>
      <c r="K46" s="22">
        <v>-1352742</v>
      </c>
      <c r="L46" s="22">
        <v>140122</v>
      </c>
      <c r="M46" s="22">
        <v>27409599</v>
      </c>
      <c r="N46" s="22">
        <v>0</v>
      </c>
      <c r="O46" s="22">
        <v>-7392383</v>
      </c>
      <c r="P46" s="22">
        <v>0</v>
      </c>
      <c r="Q46" s="22">
        <v>-1380635</v>
      </c>
      <c r="R46" s="22">
        <v>425396</v>
      </c>
    </row>
    <row r="47" spans="1:1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4197393</v>
      </c>
      <c r="F47" s="22">
        <v>5916805</v>
      </c>
      <c r="G47" s="22">
        <v>0</v>
      </c>
      <c r="H47" s="22">
        <v>1068391</v>
      </c>
      <c r="I47" s="22">
        <v>0</v>
      </c>
      <c r="J47" s="22">
        <v>-21397352</v>
      </c>
      <c r="K47" s="22">
        <v>0</v>
      </c>
      <c r="L47" s="22">
        <v>339754</v>
      </c>
      <c r="M47" s="22">
        <v>24623131</v>
      </c>
      <c r="N47" s="22">
        <v>0</v>
      </c>
      <c r="O47" s="22">
        <v>-474544</v>
      </c>
      <c r="P47" s="22">
        <v>0</v>
      </c>
      <c r="Q47" s="22">
        <v>41679</v>
      </c>
      <c r="R47" s="22">
        <v>14315257</v>
      </c>
    </row>
    <row r="48" spans="1:1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9431826</v>
      </c>
      <c r="F48" s="22">
        <v>5789297</v>
      </c>
      <c r="G48" s="22">
        <v>0</v>
      </c>
      <c r="H48" s="22">
        <v>-10439610</v>
      </c>
      <c r="I48" s="22">
        <v>0</v>
      </c>
      <c r="J48" s="22">
        <v>-1586462</v>
      </c>
      <c r="K48" s="22">
        <v>0</v>
      </c>
      <c r="L48" s="22">
        <v>168039</v>
      </c>
      <c r="M48" s="22">
        <v>6042158</v>
      </c>
      <c r="N48" s="22">
        <v>0</v>
      </c>
      <c r="O48" s="22">
        <v>0</v>
      </c>
      <c r="P48" s="22">
        <v>0</v>
      </c>
      <c r="Q48" s="22">
        <v>0</v>
      </c>
      <c r="R48" s="22">
        <v>9405248</v>
      </c>
    </row>
    <row r="49" spans="1:1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-379036</v>
      </c>
      <c r="F49" s="22">
        <v>1267785</v>
      </c>
      <c r="G49" s="22">
        <v>0</v>
      </c>
      <c r="H49" s="22">
        <v>1354611</v>
      </c>
      <c r="I49" s="22">
        <v>0</v>
      </c>
      <c r="J49" s="22">
        <v>-2271850</v>
      </c>
      <c r="K49" s="22">
        <v>-3412400</v>
      </c>
      <c r="L49" s="22">
        <v>9319</v>
      </c>
      <c r="M49" s="22">
        <v>4790963</v>
      </c>
      <c r="N49" s="22">
        <v>0</v>
      </c>
      <c r="O49" s="22">
        <v>-1062813</v>
      </c>
      <c r="P49" s="22">
        <v>0</v>
      </c>
      <c r="Q49" s="22">
        <v>0</v>
      </c>
      <c r="R49" s="22">
        <v>296579</v>
      </c>
    </row>
    <row r="50" spans="1:1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7038854</v>
      </c>
      <c r="F50" s="22">
        <v>11040140</v>
      </c>
      <c r="G50" s="22">
        <v>-20322425</v>
      </c>
      <c r="H50" s="22">
        <v>5687520</v>
      </c>
      <c r="I50" s="22">
        <v>0</v>
      </c>
      <c r="J50" s="22">
        <v>-14171517</v>
      </c>
      <c r="K50" s="22">
        <v>-4258200</v>
      </c>
      <c r="L50" s="22">
        <v>1030433</v>
      </c>
      <c r="M50" s="22">
        <v>21330881</v>
      </c>
      <c r="N50" s="22">
        <v>0</v>
      </c>
      <c r="O50" s="22">
        <v>0</v>
      </c>
      <c r="P50" s="22">
        <v>0</v>
      </c>
      <c r="Q50" s="22">
        <v>0</v>
      </c>
      <c r="R50" s="22">
        <v>7375686</v>
      </c>
    </row>
    <row r="51" spans="1:1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50756</v>
      </c>
      <c r="F51" s="22">
        <v>1861495</v>
      </c>
      <c r="G51" s="22">
        <v>-2115809</v>
      </c>
      <c r="H51" s="22">
        <v>54368</v>
      </c>
      <c r="I51" s="22">
        <v>0</v>
      </c>
      <c r="J51" s="22">
        <v>-2061595</v>
      </c>
      <c r="K51" s="22">
        <v>0</v>
      </c>
      <c r="L51" s="22">
        <v>73999</v>
      </c>
      <c r="M51" s="22">
        <v>2920612</v>
      </c>
      <c r="N51" s="22">
        <v>0</v>
      </c>
      <c r="O51" s="22">
        <v>0</v>
      </c>
      <c r="P51" s="22">
        <v>0</v>
      </c>
      <c r="Q51" s="22">
        <v>1745</v>
      </c>
      <c r="R51" s="22">
        <v>785571</v>
      </c>
    </row>
    <row r="52" spans="1:1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1265394</v>
      </c>
      <c r="F52" s="22">
        <v>9746835</v>
      </c>
      <c r="G52" s="22">
        <v>-7292180</v>
      </c>
      <c r="H52" s="22">
        <v>1861528</v>
      </c>
      <c r="I52" s="22">
        <v>0</v>
      </c>
      <c r="J52" s="22">
        <v>-20064001</v>
      </c>
      <c r="K52" s="22">
        <v>-952334</v>
      </c>
      <c r="L52" s="22">
        <v>465124</v>
      </c>
      <c r="M52" s="22">
        <v>17257450</v>
      </c>
      <c r="N52" s="22">
        <v>0</v>
      </c>
      <c r="O52" s="22">
        <v>-2494280</v>
      </c>
      <c r="P52" s="22">
        <v>0</v>
      </c>
      <c r="Q52" s="22">
        <v>908957</v>
      </c>
      <c r="R52" s="22">
        <v>702493</v>
      </c>
    </row>
    <row r="53" spans="1:1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3377444</v>
      </c>
      <c r="F53" s="22">
        <v>-21749010</v>
      </c>
      <c r="G53" s="22">
        <v>0</v>
      </c>
      <c r="H53" s="22">
        <v>-306653</v>
      </c>
      <c r="I53" s="22">
        <v>0</v>
      </c>
      <c r="J53" s="22">
        <v>-5166577</v>
      </c>
      <c r="K53" s="22">
        <v>19076560</v>
      </c>
      <c r="L53" s="22">
        <v>68853</v>
      </c>
      <c r="M53" s="22">
        <v>6983171</v>
      </c>
      <c r="N53" s="22">
        <v>0</v>
      </c>
      <c r="O53" s="22">
        <v>-100125</v>
      </c>
      <c r="P53" s="22">
        <v>0</v>
      </c>
      <c r="Q53" s="22">
        <v>0</v>
      </c>
      <c r="R53" s="22">
        <v>2183663</v>
      </c>
    </row>
    <row r="54" spans="1:1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3204826</v>
      </c>
      <c r="F54" s="22">
        <v>-5566296</v>
      </c>
      <c r="G54" s="22">
        <v>-2588783</v>
      </c>
      <c r="H54" s="22">
        <v>0</v>
      </c>
      <c r="I54" s="22">
        <v>0</v>
      </c>
      <c r="J54" s="22">
        <v>0</v>
      </c>
      <c r="K54" s="22">
        <v>0</v>
      </c>
      <c r="L54" s="22">
        <v>852176</v>
      </c>
      <c r="M54" s="22">
        <v>6628099</v>
      </c>
      <c r="N54" s="22">
        <v>0</v>
      </c>
      <c r="O54" s="22">
        <v>-1130634</v>
      </c>
      <c r="P54" s="22">
        <v>0</v>
      </c>
      <c r="Q54" s="22">
        <v>0</v>
      </c>
      <c r="R54" s="22">
        <v>1399388</v>
      </c>
    </row>
    <row r="55" spans="1:1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10997334</v>
      </c>
      <c r="F55" s="22">
        <v>1988110</v>
      </c>
      <c r="G55" s="22">
        <v>-2509684</v>
      </c>
      <c r="H55" s="22">
        <v>305550</v>
      </c>
      <c r="I55" s="22">
        <v>0</v>
      </c>
      <c r="J55" s="22">
        <v>-648255</v>
      </c>
      <c r="K55" s="22">
        <v>-911390</v>
      </c>
      <c r="L55" s="22">
        <v>215657</v>
      </c>
      <c r="M55" s="22">
        <v>1579144</v>
      </c>
      <c r="N55" s="22">
        <v>0</v>
      </c>
      <c r="O55" s="22">
        <v>0</v>
      </c>
      <c r="P55" s="22">
        <v>0</v>
      </c>
      <c r="Q55" s="22">
        <v>0</v>
      </c>
      <c r="R55" s="22">
        <v>11016466</v>
      </c>
    </row>
    <row r="56" spans="1:1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2000624</v>
      </c>
      <c r="G56" s="22">
        <v>-50555538</v>
      </c>
      <c r="H56" s="22">
        <v>44574909</v>
      </c>
      <c r="I56" s="22">
        <v>0</v>
      </c>
      <c r="J56" s="22">
        <v>-11293481</v>
      </c>
      <c r="K56" s="22">
        <v>0</v>
      </c>
      <c r="L56" s="22">
        <v>1350203</v>
      </c>
      <c r="M56" s="22">
        <v>13374262</v>
      </c>
      <c r="N56" s="22">
        <v>0</v>
      </c>
      <c r="O56" s="22">
        <v>-333353</v>
      </c>
      <c r="P56" s="22">
        <v>0</v>
      </c>
      <c r="Q56" s="22">
        <v>882374</v>
      </c>
      <c r="R56" s="22">
        <v>0</v>
      </c>
    </row>
    <row r="57" spans="1:1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8473105</v>
      </c>
      <c r="F57" s="22">
        <v>14738360</v>
      </c>
      <c r="G57" s="22">
        <v>-19917341</v>
      </c>
      <c r="H57" s="22">
        <v>6188715</v>
      </c>
      <c r="I57" s="22">
        <v>0</v>
      </c>
      <c r="J57" s="22">
        <v>-4725652</v>
      </c>
      <c r="K57" s="22">
        <v>0</v>
      </c>
      <c r="L57" s="22">
        <v>423478</v>
      </c>
      <c r="M57" s="22">
        <v>7290440</v>
      </c>
      <c r="N57" s="22">
        <v>0</v>
      </c>
      <c r="O57" s="22">
        <v>-1865757</v>
      </c>
      <c r="P57" s="22">
        <v>0</v>
      </c>
      <c r="Q57" s="22">
        <v>0</v>
      </c>
      <c r="R57" s="22">
        <v>10605348</v>
      </c>
    </row>
    <row r="58" spans="1:1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1905553</v>
      </c>
      <c r="F58" s="22">
        <v>-2188810</v>
      </c>
      <c r="G58" s="22">
        <v>-105763</v>
      </c>
      <c r="H58" s="22">
        <v>534763</v>
      </c>
      <c r="I58" s="22">
        <v>0</v>
      </c>
      <c r="J58" s="22">
        <v>-2956461</v>
      </c>
      <c r="K58" s="22">
        <v>0</v>
      </c>
      <c r="L58" s="22">
        <v>251384</v>
      </c>
      <c r="M58" s="22">
        <v>3756471</v>
      </c>
      <c r="N58" s="22">
        <v>0</v>
      </c>
      <c r="O58" s="22">
        <v>-1197137</v>
      </c>
      <c r="P58" s="22">
        <v>0</v>
      </c>
      <c r="Q58" s="22">
        <v>0</v>
      </c>
      <c r="R58" s="22">
        <v>0</v>
      </c>
    </row>
    <row r="59" spans="1:1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635758</v>
      </c>
      <c r="F59" s="22">
        <v>3370993</v>
      </c>
      <c r="G59" s="22">
        <v>-12851567</v>
      </c>
      <c r="H59" s="22">
        <v>-140769</v>
      </c>
      <c r="I59" s="22">
        <v>0</v>
      </c>
      <c r="J59" s="22">
        <v>-234849</v>
      </c>
      <c r="K59" s="22">
        <v>0</v>
      </c>
      <c r="L59" s="22">
        <v>3653628</v>
      </c>
      <c r="M59" s="22">
        <v>8789328</v>
      </c>
      <c r="N59" s="22">
        <v>0</v>
      </c>
      <c r="O59" s="22">
        <v>-1158329</v>
      </c>
      <c r="P59" s="22">
        <v>0</v>
      </c>
      <c r="Q59" s="22">
        <v>0</v>
      </c>
      <c r="R59" s="22">
        <v>2064193</v>
      </c>
    </row>
    <row r="60" spans="1:1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38089194</v>
      </c>
      <c r="F60" s="22">
        <v>69345</v>
      </c>
      <c r="G60" s="22">
        <v>-3029646</v>
      </c>
      <c r="H60" s="22">
        <v>0</v>
      </c>
      <c r="I60" s="22">
        <v>0</v>
      </c>
      <c r="J60" s="22">
        <v>-8151413</v>
      </c>
      <c r="K60" s="22">
        <v>0</v>
      </c>
      <c r="L60" s="22">
        <v>3511621</v>
      </c>
      <c r="M60" s="22">
        <v>13539635</v>
      </c>
      <c r="N60" s="22">
        <v>0</v>
      </c>
      <c r="O60" s="22">
        <v>-1370728</v>
      </c>
      <c r="P60" s="22">
        <v>0</v>
      </c>
      <c r="Q60" s="22">
        <v>0</v>
      </c>
      <c r="R60" s="22">
        <v>42658008</v>
      </c>
    </row>
    <row r="61" spans="1:1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2399013</v>
      </c>
      <c r="G61" s="22">
        <v>-387378</v>
      </c>
      <c r="H61" s="22">
        <v>504674</v>
      </c>
      <c r="I61" s="22">
        <v>0</v>
      </c>
      <c r="J61" s="22">
        <v>-1854734</v>
      </c>
      <c r="K61" s="22">
        <v>0</v>
      </c>
      <c r="L61" s="22">
        <v>501190</v>
      </c>
      <c r="M61" s="22">
        <v>2097535</v>
      </c>
      <c r="N61" s="22">
        <v>0</v>
      </c>
      <c r="O61" s="22">
        <v>0</v>
      </c>
      <c r="P61" s="22">
        <v>0</v>
      </c>
      <c r="Q61" s="22">
        <v>0</v>
      </c>
      <c r="R61" s="22">
        <v>3260300</v>
      </c>
    </row>
    <row r="62" spans="1:1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832124</v>
      </c>
      <c r="F62" s="22">
        <v>30330817</v>
      </c>
      <c r="G62" s="22">
        <v>-28403309</v>
      </c>
      <c r="H62" s="22">
        <v>6978214</v>
      </c>
      <c r="I62" s="22">
        <v>0</v>
      </c>
      <c r="J62" s="22">
        <v>-10298880</v>
      </c>
      <c r="K62" s="22">
        <v>-15805880</v>
      </c>
      <c r="L62" s="22">
        <v>1272000</v>
      </c>
      <c r="M62" s="22">
        <v>18523478</v>
      </c>
      <c r="N62" s="22">
        <v>0</v>
      </c>
      <c r="O62" s="22">
        <v>-2191870</v>
      </c>
      <c r="P62" s="22">
        <v>0</v>
      </c>
      <c r="Q62" s="22">
        <v>0</v>
      </c>
      <c r="R62" s="22">
        <v>1236694</v>
      </c>
    </row>
    <row r="63" spans="1:1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1704447</v>
      </c>
      <c r="F63" s="22">
        <v>-597341</v>
      </c>
      <c r="G63" s="22">
        <v>-18613</v>
      </c>
      <c r="H63" s="22">
        <v>587806</v>
      </c>
      <c r="I63" s="22">
        <v>0</v>
      </c>
      <c r="J63" s="22">
        <v>-793063</v>
      </c>
      <c r="K63" s="22">
        <v>0</v>
      </c>
      <c r="L63" s="22">
        <v>37684</v>
      </c>
      <c r="M63" s="22">
        <v>835033</v>
      </c>
      <c r="N63" s="22">
        <v>0</v>
      </c>
      <c r="O63" s="22">
        <v>0</v>
      </c>
      <c r="P63" s="22">
        <v>0</v>
      </c>
      <c r="Q63" s="22">
        <v>0</v>
      </c>
      <c r="R63" s="22">
        <v>1755953</v>
      </c>
    </row>
    <row r="64" spans="1:1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5389786</v>
      </c>
      <c r="F64" s="22">
        <v>6562381</v>
      </c>
      <c r="G64" s="22">
        <v>-3261519</v>
      </c>
      <c r="H64" s="22">
        <v>411151</v>
      </c>
      <c r="I64" s="22">
        <v>0</v>
      </c>
      <c r="J64" s="22">
        <v>-6647559</v>
      </c>
      <c r="K64" s="22">
        <v>0</v>
      </c>
      <c r="L64" s="22">
        <v>4411</v>
      </c>
      <c r="M64" s="22">
        <v>3629398</v>
      </c>
      <c r="N64" s="22">
        <v>0</v>
      </c>
      <c r="O64" s="22">
        <v>-375974</v>
      </c>
      <c r="P64" s="22">
        <v>0</v>
      </c>
      <c r="Q64" s="22">
        <v>131510</v>
      </c>
      <c r="R64" s="22">
        <v>5843585</v>
      </c>
    </row>
    <row r="65" spans="1:1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573703</v>
      </c>
      <c r="G65" s="22">
        <v>0</v>
      </c>
      <c r="H65" s="22">
        <v>282099</v>
      </c>
      <c r="I65" s="22">
        <v>0</v>
      </c>
      <c r="J65" s="22">
        <v>-6430260</v>
      </c>
      <c r="K65" s="22">
        <v>0</v>
      </c>
      <c r="L65" s="22">
        <v>1433159</v>
      </c>
      <c r="M65" s="22">
        <v>4338149</v>
      </c>
      <c r="N65" s="22">
        <v>0</v>
      </c>
      <c r="O65" s="22">
        <v>-196850</v>
      </c>
      <c r="P65" s="22">
        <v>0</v>
      </c>
      <c r="Q65" s="22">
        <v>0</v>
      </c>
      <c r="R65" s="22">
        <v>0</v>
      </c>
    </row>
    <row r="66" spans="1:1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9571586</v>
      </c>
      <c r="F66" s="22">
        <v>4038816</v>
      </c>
      <c r="G66" s="22">
        <v>0</v>
      </c>
      <c r="H66" s="22">
        <v>2708505</v>
      </c>
      <c r="I66" s="22">
        <v>0</v>
      </c>
      <c r="J66" s="22">
        <v>-15870137</v>
      </c>
      <c r="K66" s="22">
        <v>0</v>
      </c>
      <c r="L66" s="22">
        <v>2334707</v>
      </c>
      <c r="M66" s="22">
        <v>8990565</v>
      </c>
      <c r="N66" s="22">
        <v>0</v>
      </c>
      <c r="O66" s="22">
        <v>0</v>
      </c>
      <c r="P66" s="22">
        <v>0</v>
      </c>
      <c r="Q66" s="22">
        <v>0</v>
      </c>
      <c r="R66" s="22">
        <v>11774042</v>
      </c>
    </row>
    <row r="67" spans="1:1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5191617</v>
      </c>
      <c r="F67" s="22">
        <v>729867</v>
      </c>
      <c r="G67" s="22">
        <v>-617894</v>
      </c>
      <c r="H67" s="22">
        <v>0</v>
      </c>
      <c r="I67" s="22">
        <v>0</v>
      </c>
      <c r="J67" s="22">
        <v>-1057245</v>
      </c>
      <c r="K67" s="22">
        <v>0</v>
      </c>
      <c r="L67" s="22">
        <v>631067</v>
      </c>
      <c r="M67" s="22">
        <v>323328</v>
      </c>
      <c r="N67" s="22">
        <v>0</v>
      </c>
      <c r="O67" s="22">
        <v>0</v>
      </c>
      <c r="P67" s="22">
        <v>0</v>
      </c>
      <c r="Q67" s="22">
        <v>-9123</v>
      </c>
      <c r="R67" s="22">
        <v>5191617</v>
      </c>
    </row>
    <row r="68" spans="1:1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-5726276</v>
      </c>
      <c r="F68" s="22">
        <v>-9977278</v>
      </c>
      <c r="G68" s="22">
        <v>0</v>
      </c>
      <c r="H68" s="22">
        <v>524910</v>
      </c>
      <c r="I68" s="22">
        <v>0</v>
      </c>
      <c r="J68" s="22">
        <v>-19245704</v>
      </c>
      <c r="K68" s="22">
        <v>-4920929</v>
      </c>
      <c r="L68" s="22">
        <v>562014</v>
      </c>
      <c r="M68" s="22">
        <v>33056987</v>
      </c>
      <c r="N68" s="22">
        <v>0</v>
      </c>
      <c r="O68" s="22">
        <v>-4756611</v>
      </c>
      <c r="P68" s="22">
        <v>0</v>
      </c>
      <c r="Q68" s="22">
        <v>4756611</v>
      </c>
      <c r="R68" s="22">
        <v>-5726276</v>
      </c>
    </row>
    <row r="69" spans="1:1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2729997</v>
      </c>
      <c r="F69" s="22">
        <v>31534412</v>
      </c>
      <c r="G69" s="22">
        <v>-38145453</v>
      </c>
      <c r="H69" s="22">
        <v>8444737</v>
      </c>
      <c r="I69" s="22">
        <v>0</v>
      </c>
      <c r="J69" s="22">
        <v>-21520819</v>
      </c>
      <c r="K69" s="22">
        <v>-2175435</v>
      </c>
      <c r="L69" s="22">
        <v>1755224</v>
      </c>
      <c r="M69" s="22">
        <v>26635505</v>
      </c>
      <c r="N69" s="22">
        <v>0</v>
      </c>
      <c r="O69" s="22">
        <v>-5624745</v>
      </c>
      <c r="P69" s="22">
        <v>0</v>
      </c>
      <c r="Q69" s="22">
        <v>0</v>
      </c>
      <c r="R69" s="22">
        <v>3633423</v>
      </c>
    </row>
    <row r="70" spans="1:1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15532174</v>
      </c>
      <c r="G70" s="22">
        <v>-5935711</v>
      </c>
      <c r="H70" s="22">
        <v>0</v>
      </c>
      <c r="I70" s="22">
        <v>0</v>
      </c>
      <c r="J70" s="22">
        <v>-14658605</v>
      </c>
      <c r="K70" s="22">
        <v>0</v>
      </c>
      <c r="L70" s="22">
        <v>117518</v>
      </c>
      <c r="M70" s="22">
        <v>4944624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</row>
    <row r="71" spans="1:1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6001637</v>
      </c>
      <c r="F71" s="22">
        <v>212340</v>
      </c>
      <c r="G71" s="22">
        <v>-1750418</v>
      </c>
      <c r="H71" s="22">
        <v>951724</v>
      </c>
      <c r="I71" s="22">
        <v>0</v>
      </c>
      <c r="J71" s="22">
        <v>-2959063</v>
      </c>
      <c r="K71" s="22">
        <v>0</v>
      </c>
      <c r="L71" s="22">
        <v>339016</v>
      </c>
      <c r="M71" s="22">
        <v>2300112</v>
      </c>
      <c r="N71" s="22">
        <v>0</v>
      </c>
      <c r="O71" s="22">
        <v>0</v>
      </c>
      <c r="P71" s="22">
        <v>0</v>
      </c>
      <c r="Q71" s="22">
        <v>0</v>
      </c>
      <c r="R71" s="22">
        <v>5095348</v>
      </c>
    </row>
    <row r="72" spans="1:1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9140</v>
      </c>
      <c r="F72" s="22">
        <v>214921</v>
      </c>
      <c r="G72" s="22">
        <v>-1121516</v>
      </c>
      <c r="H72" s="22">
        <v>374662</v>
      </c>
      <c r="I72" s="22">
        <v>0</v>
      </c>
      <c r="J72" s="22">
        <v>-214831</v>
      </c>
      <c r="K72" s="22">
        <v>0</v>
      </c>
      <c r="L72" s="22">
        <v>0</v>
      </c>
      <c r="M72" s="22">
        <v>2847737</v>
      </c>
      <c r="N72" s="22">
        <v>0</v>
      </c>
      <c r="O72" s="22">
        <v>-199578</v>
      </c>
      <c r="P72" s="22">
        <v>0</v>
      </c>
      <c r="Q72" s="22">
        <v>-1192424</v>
      </c>
      <c r="R72" s="22">
        <v>718111</v>
      </c>
    </row>
    <row r="73" spans="1:1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1306628</v>
      </c>
      <c r="G73" s="22">
        <v>-399546</v>
      </c>
      <c r="H73" s="22">
        <v>0</v>
      </c>
      <c r="I73" s="22">
        <v>0</v>
      </c>
      <c r="J73" s="22">
        <v>-2509142</v>
      </c>
      <c r="K73" s="22">
        <v>0</v>
      </c>
      <c r="L73" s="22">
        <v>0</v>
      </c>
      <c r="M73" s="22">
        <v>1602060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</row>
    <row r="74" spans="1:1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6850440</v>
      </c>
      <c r="F74" s="22">
        <v>376902</v>
      </c>
      <c r="G74" s="22">
        <v>-1820139</v>
      </c>
      <c r="H74" s="22">
        <v>90145</v>
      </c>
      <c r="I74" s="22">
        <v>0</v>
      </c>
      <c r="J74" s="22">
        <v>-4414318</v>
      </c>
      <c r="K74" s="22">
        <v>0</v>
      </c>
      <c r="L74" s="22">
        <v>405000</v>
      </c>
      <c r="M74" s="22">
        <v>6116020</v>
      </c>
      <c r="N74" s="22">
        <v>0</v>
      </c>
      <c r="O74" s="22">
        <v>-658567</v>
      </c>
      <c r="P74" s="22">
        <v>0</v>
      </c>
      <c r="Q74" s="22">
        <v>0</v>
      </c>
      <c r="R74" s="22">
        <v>6945483</v>
      </c>
    </row>
    <row r="75" spans="1:1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261141</v>
      </c>
      <c r="F75" s="22">
        <v>832736</v>
      </c>
      <c r="G75" s="22">
        <v>0</v>
      </c>
      <c r="H75" s="22">
        <v>0</v>
      </c>
      <c r="I75" s="22">
        <v>0</v>
      </c>
      <c r="J75" s="22">
        <v>-671984</v>
      </c>
      <c r="K75" s="22">
        <v>0</v>
      </c>
      <c r="L75" s="22">
        <v>101814</v>
      </c>
      <c r="M75" s="22">
        <v>2776513</v>
      </c>
      <c r="N75" s="22">
        <v>0</v>
      </c>
      <c r="O75" s="22">
        <v>-124238</v>
      </c>
      <c r="P75" s="22">
        <v>0</v>
      </c>
      <c r="Q75" s="22">
        <v>43434</v>
      </c>
      <c r="R75" s="22">
        <v>3219416</v>
      </c>
    </row>
    <row r="76" spans="1:1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4502086</v>
      </c>
      <c r="F76" s="22">
        <v>1736268</v>
      </c>
      <c r="G76" s="22">
        <v>-1895379</v>
      </c>
      <c r="H76" s="22">
        <v>1812370</v>
      </c>
      <c r="I76" s="22">
        <v>0</v>
      </c>
      <c r="J76" s="22">
        <v>-3425820</v>
      </c>
      <c r="K76" s="22">
        <v>0</v>
      </c>
      <c r="L76" s="22">
        <v>-6605</v>
      </c>
      <c r="M76" s="22">
        <v>3395799</v>
      </c>
      <c r="N76" s="22">
        <v>0</v>
      </c>
      <c r="O76" s="22">
        <v>-663805</v>
      </c>
      <c r="P76" s="22">
        <v>0</v>
      </c>
      <c r="Q76" s="22">
        <v>0</v>
      </c>
      <c r="R76" s="22">
        <v>5454914</v>
      </c>
    </row>
    <row r="77" spans="1:1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-12274953</v>
      </c>
      <c r="F77" s="22">
        <v>34806517</v>
      </c>
      <c r="G77" s="22">
        <v>-43650885</v>
      </c>
      <c r="H77" s="22">
        <v>15439715</v>
      </c>
      <c r="I77" s="22">
        <v>0</v>
      </c>
      <c r="J77" s="22">
        <v>-31054090</v>
      </c>
      <c r="K77" s="22">
        <v>-489334</v>
      </c>
      <c r="L77" s="22">
        <v>1482028</v>
      </c>
      <c r="M77" s="22">
        <v>14148272</v>
      </c>
      <c r="N77" s="22">
        <v>0</v>
      </c>
      <c r="O77" s="22">
        <v>-2935795</v>
      </c>
      <c r="P77" s="22">
        <v>0</v>
      </c>
      <c r="Q77" s="22">
        <v>10677003</v>
      </c>
      <c r="R77" s="22">
        <v>-13851522</v>
      </c>
    </row>
    <row r="78" spans="1:1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10000444</v>
      </c>
      <c r="F78" s="22">
        <v>5508342</v>
      </c>
      <c r="G78" s="22">
        <v>-5615117</v>
      </c>
      <c r="H78" s="22">
        <v>477024</v>
      </c>
      <c r="I78" s="22">
        <v>0</v>
      </c>
      <c r="J78" s="22">
        <v>-4712673</v>
      </c>
      <c r="K78" s="22">
        <v>0</v>
      </c>
      <c r="L78" s="22">
        <v>133501</v>
      </c>
      <c r="M78" s="22">
        <v>4460379</v>
      </c>
      <c r="N78" s="22">
        <v>0</v>
      </c>
      <c r="O78" s="22">
        <v>-342465</v>
      </c>
      <c r="P78" s="22">
        <v>0</v>
      </c>
      <c r="Q78" s="22">
        <v>0</v>
      </c>
      <c r="R78" s="22">
        <v>9909435</v>
      </c>
    </row>
    <row r="79" spans="1:1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1936209</v>
      </c>
      <c r="F79" s="22">
        <v>4891708</v>
      </c>
      <c r="G79" s="22">
        <v>-2839872</v>
      </c>
      <c r="H79" s="22">
        <v>78692</v>
      </c>
      <c r="I79" s="22">
        <v>0</v>
      </c>
      <c r="J79" s="22">
        <v>-449269</v>
      </c>
      <c r="K79" s="22">
        <v>0</v>
      </c>
      <c r="L79" s="22">
        <v>139865</v>
      </c>
      <c r="M79" s="22">
        <v>2804108</v>
      </c>
      <c r="N79" s="22">
        <v>0</v>
      </c>
      <c r="O79" s="22">
        <v>0</v>
      </c>
      <c r="P79" s="22">
        <v>0</v>
      </c>
      <c r="Q79" s="22">
        <v>83503</v>
      </c>
      <c r="R79" s="22">
        <v>6644944</v>
      </c>
    </row>
    <row r="80" spans="1:1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9483154</v>
      </c>
      <c r="F80" s="22">
        <v>-3565299</v>
      </c>
      <c r="G80" s="22">
        <v>0</v>
      </c>
      <c r="H80" s="22">
        <v>2165300</v>
      </c>
      <c r="I80" s="22">
        <v>0</v>
      </c>
      <c r="J80" s="22">
        <v>-1751445</v>
      </c>
      <c r="K80" s="22">
        <v>0</v>
      </c>
      <c r="L80" s="22">
        <v>1142169</v>
      </c>
      <c r="M80" s="22">
        <v>2966788</v>
      </c>
      <c r="N80" s="22">
        <v>0</v>
      </c>
      <c r="O80" s="22">
        <v>0</v>
      </c>
      <c r="P80" s="22">
        <v>0</v>
      </c>
      <c r="Q80" s="22">
        <v>0</v>
      </c>
      <c r="R80" s="22">
        <v>10440667</v>
      </c>
    </row>
    <row r="81" spans="1:1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-345277</v>
      </c>
      <c r="F81" s="22">
        <v>6916442</v>
      </c>
      <c r="G81" s="22">
        <v>-3257521</v>
      </c>
      <c r="H81" s="22">
        <v>0</v>
      </c>
      <c r="I81" s="22">
        <v>0</v>
      </c>
      <c r="J81" s="22">
        <v>-10487301</v>
      </c>
      <c r="K81" s="22">
        <v>0</v>
      </c>
      <c r="L81" s="22">
        <v>581839</v>
      </c>
      <c r="M81" s="22">
        <v>11184156</v>
      </c>
      <c r="N81" s="22">
        <v>0</v>
      </c>
      <c r="O81" s="22">
        <v>-2453367</v>
      </c>
      <c r="P81" s="22">
        <v>0</v>
      </c>
      <c r="Q81" s="22">
        <v>0</v>
      </c>
      <c r="R81" s="22">
        <v>2138971</v>
      </c>
    </row>
    <row r="82" spans="1:1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952521</v>
      </c>
      <c r="F82" s="22">
        <v>6285420</v>
      </c>
      <c r="G82" s="22">
        <v>-8617982</v>
      </c>
      <c r="H82" s="22">
        <v>2803693</v>
      </c>
      <c r="I82" s="22">
        <v>0</v>
      </c>
      <c r="J82" s="22">
        <v>-6093392</v>
      </c>
      <c r="K82" s="22">
        <v>0</v>
      </c>
      <c r="L82" s="22">
        <v>740539</v>
      </c>
      <c r="M82" s="22">
        <v>4818615</v>
      </c>
      <c r="N82" s="22">
        <v>0</v>
      </c>
      <c r="O82" s="22">
        <v>0</v>
      </c>
      <c r="P82" s="22">
        <v>0</v>
      </c>
      <c r="Q82" s="22">
        <v>0</v>
      </c>
      <c r="R82" s="22">
        <v>889414</v>
      </c>
    </row>
    <row r="83" spans="1:1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12502902</v>
      </c>
      <c r="F83" s="22">
        <v>227341</v>
      </c>
      <c r="G83" s="22">
        <v>-8056410</v>
      </c>
      <c r="H83" s="22">
        <v>634936</v>
      </c>
      <c r="I83" s="22">
        <v>0</v>
      </c>
      <c r="J83" s="22">
        <v>-8932768</v>
      </c>
      <c r="K83" s="22">
        <v>0</v>
      </c>
      <c r="L83" s="22">
        <v>441112</v>
      </c>
      <c r="M83" s="22">
        <v>16625684</v>
      </c>
      <c r="N83" s="22">
        <v>0</v>
      </c>
      <c r="O83" s="22">
        <v>0</v>
      </c>
      <c r="P83" s="22">
        <v>0</v>
      </c>
      <c r="Q83" s="22">
        <v>0</v>
      </c>
      <c r="R83" s="22">
        <v>13442797</v>
      </c>
    </row>
    <row r="84" spans="1:1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1866910</v>
      </c>
      <c r="F84" s="22">
        <v>-1354446</v>
      </c>
      <c r="G84" s="22">
        <v>-18</v>
      </c>
      <c r="H84" s="22">
        <v>262142</v>
      </c>
      <c r="I84" s="22">
        <v>0</v>
      </c>
      <c r="J84" s="22">
        <v>-1217551</v>
      </c>
      <c r="K84" s="22">
        <v>0</v>
      </c>
      <c r="L84" s="22">
        <v>6135</v>
      </c>
      <c r="M84" s="22">
        <v>2471791</v>
      </c>
      <c r="N84" s="22">
        <v>0</v>
      </c>
      <c r="O84" s="22">
        <v>-150000</v>
      </c>
      <c r="P84" s="22">
        <v>0</v>
      </c>
      <c r="Q84" s="22">
        <v>0</v>
      </c>
      <c r="R84" s="22">
        <v>1884963</v>
      </c>
    </row>
    <row r="85" spans="1:1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2410132</v>
      </c>
      <c r="F85" s="22">
        <v>1472197</v>
      </c>
      <c r="G85" s="22">
        <v>-5591439</v>
      </c>
      <c r="H85" s="22">
        <v>1774330</v>
      </c>
      <c r="I85" s="22">
        <v>0</v>
      </c>
      <c r="J85" s="22">
        <v>-417664</v>
      </c>
      <c r="K85" s="22">
        <v>0</v>
      </c>
      <c r="L85" s="22">
        <v>99752</v>
      </c>
      <c r="M85" s="22">
        <v>1849779</v>
      </c>
      <c r="N85" s="22">
        <v>0</v>
      </c>
      <c r="O85" s="22">
        <v>-1054032</v>
      </c>
      <c r="P85" s="22">
        <v>0</v>
      </c>
      <c r="Q85" s="22">
        <v>323883</v>
      </c>
      <c r="R85" s="22">
        <v>866938</v>
      </c>
    </row>
    <row r="86" spans="1:1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-9110867</v>
      </c>
      <c r="F86" s="22">
        <v>7118931</v>
      </c>
      <c r="G86" s="22">
        <v>-2963360</v>
      </c>
      <c r="H86" s="22">
        <v>2002575</v>
      </c>
      <c r="I86" s="22">
        <v>0</v>
      </c>
      <c r="J86" s="22">
        <v>-9628882</v>
      </c>
      <c r="K86" s="22">
        <v>0</v>
      </c>
      <c r="L86" s="22">
        <v>299772</v>
      </c>
      <c r="M86" s="22">
        <v>6414884</v>
      </c>
      <c r="N86" s="22">
        <v>0</v>
      </c>
      <c r="O86" s="22">
        <v>0</v>
      </c>
      <c r="P86" s="22">
        <v>0</v>
      </c>
      <c r="Q86" s="22">
        <v>0</v>
      </c>
      <c r="R86" s="22">
        <v>-5866947</v>
      </c>
    </row>
    <row r="87" spans="1:1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34755359</v>
      </c>
      <c r="F87" s="22">
        <v>-5069868</v>
      </c>
      <c r="G87" s="22">
        <v>0</v>
      </c>
      <c r="H87" s="22">
        <v>-3026112</v>
      </c>
      <c r="I87" s="22">
        <v>0</v>
      </c>
      <c r="J87" s="22">
        <v>-12694914</v>
      </c>
      <c r="K87" s="22">
        <v>-594450</v>
      </c>
      <c r="L87" s="22">
        <v>380263</v>
      </c>
      <c r="M87" s="22">
        <v>14206054</v>
      </c>
      <c r="N87" s="22">
        <v>0</v>
      </c>
      <c r="O87" s="22">
        <v>-46318</v>
      </c>
      <c r="P87" s="22">
        <v>0</v>
      </c>
      <c r="Q87" s="22">
        <v>0</v>
      </c>
      <c r="R87" s="22">
        <v>27910014</v>
      </c>
    </row>
    <row r="88" spans="1:1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255448</v>
      </c>
      <c r="F88" s="22">
        <v>-1501521</v>
      </c>
      <c r="G88" s="22">
        <v>0</v>
      </c>
      <c r="H88" s="22">
        <v>-770182</v>
      </c>
      <c r="I88" s="22">
        <v>0</v>
      </c>
      <c r="J88" s="22">
        <v>-5257558</v>
      </c>
      <c r="K88" s="22">
        <v>-4300</v>
      </c>
      <c r="L88" s="22">
        <v>171044</v>
      </c>
      <c r="M88" s="22">
        <v>7239305</v>
      </c>
      <c r="N88" s="22">
        <v>0</v>
      </c>
      <c r="O88" s="22">
        <v>0</v>
      </c>
      <c r="P88" s="22">
        <v>0</v>
      </c>
      <c r="Q88" s="22">
        <v>95728</v>
      </c>
      <c r="R88" s="22">
        <v>227964</v>
      </c>
    </row>
    <row r="89" spans="1:1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-3226138</v>
      </c>
      <c r="F89" s="22">
        <v>567999</v>
      </c>
      <c r="G89" s="22">
        <v>-1049163</v>
      </c>
      <c r="H89" s="22">
        <v>0</v>
      </c>
      <c r="I89" s="22">
        <v>0</v>
      </c>
      <c r="J89" s="22">
        <v>-1266273</v>
      </c>
      <c r="K89" s="22">
        <v>0</v>
      </c>
      <c r="L89" s="22">
        <v>108925</v>
      </c>
      <c r="M89" s="22">
        <v>7109661</v>
      </c>
      <c r="N89" s="22">
        <v>0</v>
      </c>
      <c r="O89" s="22">
        <v>-960809</v>
      </c>
      <c r="P89" s="22">
        <v>0</v>
      </c>
      <c r="Q89" s="22">
        <v>134854</v>
      </c>
      <c r="R89" s="22">
        <v>1419056</v>
      </c>
    </row>
    <row r="90" spans="1:1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16974985</v>
      </c>
      <c r="F90" s="22">
        <v>7860992</v>
      </c>
      <c r="G90" s="22">
        <v>-11922705</v>
      </c>
      <c r="H90" s="22">
        <v>2393776</v>
      </c>
      <c r="I90" s="22">
        <v>0</v>
      </c>
      <c r="J90" s="22">
        <v>-9010467</v>
      </c>
      <c r="K90" s="22">
        <v>0</v>
      </c>
      <c r="L90" s="22">
        <v>0</v>
      </c>
      <c r="M90" s="22">
        <v>18092540</v>
      </c>
      <c r="N90" s="22">
        <v>0</v>
      </c>
      <c r="O90" s="22">
        <v>-213837</v>
      </c>
      <c r="P90" s="22">
        <v>0</v>
      </c>
      <c r="Q90" s="22">
        <v>138240</v>
      </c>
      <c r="R90" s="22">
        <v>24313524</v>
      </c>
    </row>
    <row r="91" spans="1:1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-424609</v>
      </c>
      <c r="F91" s="22">
        <v>-594017</v>
      </c>
      <c r="G91" s="22">
        <v>-23053</v>
      </c>
      <c r="H91" s="22">
        <v>619083</v>
      </c>
      <c r="I91" s="22">
        <v>0</v>
      </c>
      <c r="J91" s="22">
        <v>-723135</v>
      </c>
      <c r="K91" s="22">
        <v>0</v>
      </c>
      <c r="L91" s="22">
        <v>0</v>
      </c>
      <c r="M91" s="22">
        <v>1434168</v>
      </c>
      <c r="N91" s="22">
        <v>0</v>
      </c>
      <c r="O91" s="22">
        <v>-288437</v>
      </c>
      <c r="P91" s="22">
        <v>0</v>
      </c>
      <c r="Q91" s="22">
        <v>0</v>
      </c>
      <c r="R91" s="22">
        <v>0</v>
      </c>
    </row>
    <row r="92" spans="1:1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6680400</v>
      </c>
      <c r="G92" s="22">
        <v>-19676736</v>
      </c>
      <c r="H92" s="22">
        <v>12371524</v>
      </c>
      <c r="I92" s="22">
        <v>0</v>
      </c>
      <c r="J92" s="22">
        <v>0</v>
      </c>
      <c r="K92" s="22">
        <v>0</v>
      </c>
      <c r="L92" s="22">
        <v>288540</v>
      </c>
      <c r="M92" s="22">
        <v>7218255</v>
      </c>
      <c r="N92" s="22">
        <v>0</v>
      </c>
      <c r="O92" s="22">
        <v>-6881982</v>
      </c>
      <c r="P92" s="22">
        <v>0</v>
      </c>
      <c r="Q92" s="22">
        <v>0</v>
      </c>
      <c r="R92" s="22">
        <v>1</v>
      </c>
    </row>
    <row r="93" spans="1:1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327209</v>
      </c>
      <c r="F93" s="22">
        <v>3386024</v>
      </c>
      <c r="G93" s="22">
        <v>-1361655</v>
      </c>
      <c r="H93" s="22">
        <v>63887</v>
      </c>
      <c r="I93" s="22">
        <v>0</v>
      </c>
      <c r="J93" s="22">
        <v>-4031402</v>
      </c>
      <c r="K93" s="22">
        <v>0</v>
      </c>
      <c r="L93" s="22">
        <v>94959</v>
      </c>
      <c r="M93" s="22">
        <v>1966616</v>
      </c>
      <c r="N93" s="22">
        <v>0</v>
      </c>
      <c r="O93" s="22">
        <v>-159119</v>
      </c>
      <c r="P93" s="22">
        <v>0</v>
      </c>
      <c r="Q93" s="22">
        <v>0</v>
      </c>
      <c r="R93" s="22">
        <v>286519</v>
      </c>
    </row>
    <row r="94" spans="1:1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1518869</v>
      </c>
      <c r="F94" s="22">
        <v>-379609</v>
      </c>
      <c r="G94" s="22">
        <v>-10000</v>
      </c>
      <c r="H94" s="22">
        <v>80449</v>
      </c>
      <c r="I94" s="22">
        <v>0</v>
      </c>
      <c r="J94" s="22">
        <v>-53425</v>
      </c>
      <c r="K94" s="22">
        <v>0</v>
      </c>
      <c r="L94" s="22">
        <v>6897</v>
      </c>
      <c r="M94" s="22">
        <v>456439</v>
      </c>
      <c r="N94" s="22">
        <v>0</v>
      </c>
      <c r="O94" s="22">
        <v>0</v>
      </c>
      <c r="P94" s="22">
        <v>0</v>
      </c>
      <c r="Q94" s="22">
        <v>0</v>
      </c>
      <c r="R94" s="22">
        <v>1619620</v>
      </c>
    </row>
    <row r="95" spans="1:1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1895282</v>
      </c>
      <c r="F95" s="22">
        <v>1666767</v>
      </c>
      <c r="G95" s="22">
        <v>-627405</v>
      </c>
      <c r="H95" s="22">
        <v>244224</v>
      </c>
      <c r="I95" s="22">
        <v>0</v>
      </c>
      <c r="J95" s="22">
        <v>-1239692</v>
      </c>
      <c r="K95" s="22">
        <v>0</v>
      </c>
      <c r="L95" s="22">
        <v>0</v>
      </c>
      <c r="M95" s="22">
        <v>546135</v>
      </c>
      <c r="N95" s="22">
        <v>0</v>
      </c>
      <c r="O95" s="22">
        <v>-116864</v>
      </c>
      <c r="P95" s="22">
        <v>0</v>
      </c>
      <c r="Q95" s="22">
        <v>0</v>
      </c>
      <c r="R95" s="22">
        <v>2368447</v>
      </c>
    </row>
    <row r="96" spans="1:1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2682222</v>
      </c>
      <c r="F96" s="22">
        <v>2942202</v>
      </c>
      <c r="G96" s="22">
        <v>-1029982</v>
      </c>
      <c r="H96" s="22">
        <v>0</v>
      </c>
      <c r="I96" s="22">
        <v>0</v>
      </c>
      <c r="J96" s="22">
        <v>-4743051</v>
      </c>
      <c r="K96" s="22">
        <v>0</v>
      </c>
      <c r="L96" s="22">
        <v>0</v>
      </c>
      <c r="M96" s="22">
        <v>1060595</v>
      </c>
      <c r="N96" s="22">
        <v>0</v>
      </c>
      <c r="O96" s="22">
        <v>-323673</v>
      </c>
      <c r="P96" s="22">
        <v>0</v>
      </c>
      <c r="Q96" s="22">
        <v>0</v>
      </c>
      <c r="R96" s="22">
        <v>588313</v>
      </c>
    </row>
    <row r="97" spans="1:1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84380</v>
      </c>
      <c r="F97" s="22">
        <v>-405521</v>
      </c>
      <c r="G97" s="22">
        <v>0</v>
      </c>
      <c r="H97" s="22">
        <v>145673</v>
      </c>
      <c r="I97" s="22">
        <v>0</v>
      </c>
      <c r="J97" s="22">
        <v>-355034</v>
      </c>
      <c r="K97" s="22">
        <v>0</v>
      </c>
      <c r="L97" s="22">
        <v>0</v>
      </c>
      <c r="M97" s="22">
        <v>566234</v>
      </c>
      <c r="N97" s="22">
        <v>0</v>
      </c>
      <c r="O97" s="22">
        <v>-103280</v>
      </c>
      <c r="P97" s="22">
        <v>0</v>
      </c>
      <c r="Q97" s="22">
        <v>16355</v>
      </c>
      <c r="R97" s="22">
        <v>-51193</v>
      </c>
    </row>
    <row r="98" spans="1:1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4291026</v>
      </c>
      <c r="F98" s="22">
        <v>4094557</v>
      </c>
      <c r="G98" s="22">
        <v>-2598125</v>
      </c>
      <c r="H98" s="22">
        <v>214105</v>
      </c>
      <c r="I98" s="22">
        <v>0</v>
      </c>
      <c r="J98" s="22">
        <v>-7250471</v>
      </c>
      <c r="K98" s="22">
        <v>0</v>
      </c>
      <c r="L98" s="22">
        <v>168860</v>
      </c>
      <c r="M98" s="22">
        <v>6036720</v>
      </c>
      <c r="N98" s="22">
        <v>0</v>
      </c>
      <c r="O98" s="22">
        <v>-1181908</v>
      </c>
      <c r="P98" s="22">
        <v>0</v>
      </c>
      <c r="Q98" s="22">
        <v>0</v>
      </c>
      <c r="R98" s="22">
        <v>3774764</v>
      </c>
    </row>
    <row r="99" spans="1:1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867888</v>
      </c>
      <c r="F99" s="22">
        <v>772806</v>
      </c>
      <c r="G99" s="22">
        <v>-453771</v>
      </c>
      <c r="H99" s="22">
        <v>0</v>
      </c>
      <c r="I99" s="22">
        <v>0</v>
      </c>
      <c r="J99" s="22">
        <v>-769180</v>
      </c>
      <c r="K99" s="22">
        <v>0</v>
      </c>
      <c r="L99" s="22">
        <v>0</v>
      </c>
      <c r="M99" s="22">
        <v>616245</v>
      </c>
      <c r="N99" s="22">
        <v>0</v>
      </c>
      <c r="O99" s="22">
        <v>-166100</v>
      </c>
      <c r="P99" s="22">
        <v>0</v>
      </c>
      <c r="Q99" s="22">
        <v>0</v>
      </c>
      <c r="R99" s="22">
        <v>867888</v>
      </c>
    </row>
    <row r="100" spans="1:1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36155</v>
      </c>
      <c r="F100" s="22">
        <v>4739598</v>
      </c>
      <c r="G100" s="22">
        <v>-254869</v>
      </c>
      <c r="H100" s="22">
        <v>0</v>
      </c>
      <c r="I100" s="22">
        <v>0</v>
      </c>
      <c r="J100" s="22">
        <v>-9187813</v>
      </c>
      <c r="K100" s="22">
        <v>-167072</v>
      </c>
      <c r="L100" s="22">
        <v>74039</v>
      </c>
      <c r="M100" s="22">
        <v>5763071</v>
      </c>
      <c r="N100" s="22">
        <v>0</v>
      </c>
      <c r="O100" s="22">
        <v>-947922</v>
      </c>
      <c r="P100" s="22">
        <v>0</v>
      </c>
      <c r="Q100" s="22">
        <v>0</v>
      </c>
      <c r="R100" s="22">
        <v>55187</v>
      </c>
    </row>
    <row r="101" spans="1:1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2531970</v>
      </c>
      <c r="F101" s="22">
        <v>434952</v>
      </c>
      <c r="G101" s="22">
        <v>-363767</v>
      </c>
      <c r="H101" s="22">
        <v>-7490</v>
      </c>
      <c r="I101" s="22">
        <v>0</v>
      </c>
      <c r="J101" s="22">
        <v>-1322491</v>
      </c>
      <c r="K101" s="22">
        <v>0</v>
      </c>
      <c r="L101" s="22">
        <v>61180</v>
      </c>
      <c r="M101" s="22">
        <v>868498</v>
      </c>
      <c r="N101" s="22">
        <v>0</v>
      </c>
      <c r="O101" s="22">
        <v>-196257</v>
      </c>
      <c r="P101" s="22">
        <v>0</v>
      </c>
      <c r="Q101" s="22">
        <v>351000</v>
      </c>
      <c r="R101" s="22">
        <v>2357595</v>
      </c>
    </row>
    <row r="102" spans="1:1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1144799</v>
      </c>
      <c r="F102" s="22">
        <v>-386037</v>
      </c>
      <c r="G102" s="22">
        <v>0</v>
      </c>
      <c r="H102" s="22">
        <v>-47863</v>
      </c>
      <c r="I102" s="22">
        <v>0</v>
      </c>
      <c r="J102" s="22">
        <v>-95911</v>
      </c>
      <c r="K102" s="22">
        <v>0</v>
      </c>
      <c r="L102" s="22">
        <v>0</v>
      </c>
      <c r="M102" s="22">
        <v>480533</v>
      </c>
      <c r="N102" s="22">
        <v>0</v>
      </c>
      <c r="O102" s="22">
        <v>-46663</v>
      </c>
      <c r="P102" s="22">
        <v>0</v>
      </c>
      <c r="Q102" s="22">
        <v>0</v>
      </c>
      <c r="R102" s="22">
        <v>1048858</v>
      </c>
    </row>
    <row r="103" spans="1:1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63053</v>
      </c>
      <c r="F103" s="22">
        <v>23659</v>
      </c>
      <c r="G103" s="22">
        <v>-165005</v>
      </c>
      <c r="H103" s="22">
        <v>68303</v>
      </c>
      <c r="I103" s="22">
        <v>0</v>
      </c>
      <c r="J103" s="22">
        <v>-275377</v>
      </c>
      <c r="K103" s="22">
        <v>0</v>
      </c>
      <c r="L103" s="22">
        <v>58366</v>
      </c>
      <c r="M103" s="22">
        <v>496291</v>
      </c>
      <c r="N103" s="22">
        <v>0</v>
      </c>
      <c r="O103" s="22">
        <v>-82012</v>
      </c>
      <c r="P103" s="22">
        <v>0</v>
      </c>
      <c r="Q103" s="22">
        <v>0</v>
      </c>
      <c r="R103" s="22">
        <v>187278</v>
      </c>
    </row>
    <row r="104" spans="1:1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-1270052</v>
      </c>
      <c r="F104" s="22">
        <v>434688</v>
      </c>
      <c r="G104" s="22">
        <v>-1107755</v>
      </c>
      <c r="H104" s="22">
        <v>1054360</v>
      </c>
      <c r="I104" s="22">
        <v>0</v>
      </c>
      <c r="J104" s="22">
        <v>-1436428</v>
      </c>
      <c r="K104" s="22">
        <v>-3695</v>
      </c>
      <c r="L104" s="22">
        <v>0</v>
      </c>
      <c r="M104" s="22">
        <v>1331008</v>
      </c>
      <c r="N104" s="22">
        <v>0</v>
      </c>
      <c r="O104" s="22">
        <v>-97112</v>
      </c>
      <c r="P104" s="22">
        <v>0</v>
      </c>
      <c r="Q104" s="22">
        <v>0</v>
      </c>
      <c r="R104" s="22">
        <v>-1094986</v>
      </c>
    </row>
    <row r="105" spans="1:1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523708</v>
      </c>
      <c r="F105" s="22">
        <v>883747</v>
      </c>
      <c r="G105" s="22">
        <v>-879933</v>
      </c>
      <c r="H105" s="22">
        <v>0</v>
      </c>
      <c r="I105" s="22">
        <v>0</v>
      </c>
      <c r="J105" s="22">
        <v>-636649</v>
      </c>
      <c r="K105" s="22">
        <v>0</v>
      </c>
      <c r="L105" s="22">
        <v>0</v>
      </c>
      <c r="M105" s="22">
        <v>1069759</v>
      </c>
      <c r="N105" s="22">
        <v>0</v>
      </c>
      <c r="O105" s="22">
        <v>-323186</v>
      </c>
      <c r="P105" s="22">
        <v>0</v>
      </c>
      <c r="Q105" s="22">
        <v>0</v>
      </c>
      <c r="R105" s="22">
        <v>637446</v>
      </c>
    </row>
    <row r="106" spans="1:1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12457872</v>
      </c>
      <c r="F106" s="22">
        <v>15819919</v>
      </c>
      <c r="G106" s="22">
        <v>-16532995</v>
      </c>
      <c r="H106" s="22">
        <v>1606465</v>
      </c>
      <c r="I106" s="22">
        <v>0</v>
      </c>
      <c r="J106" s="22">
        <v>-12486069</v>
      </c>
      <c r="K106" s="22">
        <v>-1910230</v>
      </c>
      <c r="L106" s="22">
        <v>273190</v>
      </c>
      <c r="M106" s="22">
        <v>10983835</v>
      </c>
      <c r="N106" s="22">
        <v>0</v>
      </c>
      <c r="O106" s="22">
        <v>-3457485</v>
      </c>
      <c r="P106" s="22">
        <v>0</v>
      </c>
      <c r="Q106" s="22">
        <v>0</v>
      </c>
      <c r="R106" s="22">
        <v>6754502</v>
      </c>
    </row>
    <row r="107" spans="1:1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985723</v>
      </c>
      <c r="F107" s="22">
        <v>1230252</v>
      </c>
      <c r="G107" s="22">
        <v>-2289870</v>
      </c>
      <c r="H107" s="22">
        <v>128000</v>
      </c>
      <c r="I107" s="22">
        <v>0</v>
      </c>
      <c r="J107" s="22">
        <v>-1392841</v>
      </c>
      <c r="K107" s="22">
        <v>0</v>
      </c>
      <c r="L107" s="22">
        <v>8505</v>
      </c>
      <c r="M107" s="22">
        <v>2634295</v>
      </c>
      <c r="N107" s="22">
        <v>0</v>
      </c>
      <c r="O107" s="22">
        <v>-157952</v>
      </c>
      <c r="P107" s="22">
        <v>0</v>
      </c>
      <c r="Q107" s="22">
        <v>0</v>
      </c>
      <c r="R107" s="22">
        <v>1146112</v>
      </c>
    </row>
    <row r="108" spans="1:1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1090607</v>
      </c>
      <c r="F108" s="22">
        <v>-367998</v>
      </c>
      <c r="G108" s="22">
        <v>-946529</v>
      </c>
      <c r="H108" s="22">
        <v>42095</v>
      </c>
      <c r="I108" s="22">
        <v>0</v>
      </c>
      <c r="J108" s="22">
        <v>-811345</v>
      </c>
      <c r="K108" s="22">
        <v>0</v>
      </c>
      <c r="L108" s="22">
        <v>2475</v>
      </c>
      <c r="M108" s="22">
        <v>2216914</v>
      </c>
      <c r="N108" s="22">
        <v>0</v>
      </c>
      <c r="O108" s="22">
        <v>-1098206</v>
      </c>
      <c r="P108" s="22">
        <v>0</v>
      </c>
      <c r="Q108" s="22">
        <v>785941</v>
      </c>
      <c r="R108" s="22">
        <v>913954</v>
      </c>
    </row>
    <row r="109" spans="1:1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981616</v>
      </c>
      <c r="F109" s="22">
        <v>428199</v>
      </c>
      <c r="G109" s="22">
        <v>0</v>
      </c>
      <c r="H109" s="22">
        <v>0</v>
      </c>
      <c r="I109" s="22">
        <v>0</v>
      </c>
      <c r="J109" s="22">
        <v>-430425</v>
      </c>
      <c r="K109" s="22">
        <v>0</v>
      </c>
      <c r="L109" s="22">
        <v>0</v>
      </c>
      <c r="M109" s="22">
        <v>547864</v>
      </c>
      <c r="N109" s="22">
        <v>0</v>
      </c>
      <c r="O109" s="22">
        <v>-153784</v>
      </c>
      <c r="P109" s="22">
        <v>0</v>
      </c>
      <c r="Q109" s="22">
        <v>0</v>
      </c>
      <c r="R109" s="22">
        <v>1373470</v>
      </c>
    </row>
    <row r="110" spans="1:1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1554855</v>
      </c>
      <c r="F110" s="22">
        <v>1236685</v>
      </c>
      <c r="G110" s="22">
        <v>-1444114</v>
      </c>
      <c r="H110" s="22">
        <v>126107</v>
      </c>
      <c r="I110" s="22">
        <v>0</v>
      </c>
      <c r="J110" s="22">
        <v>-1467946</v>
      </c>
      <c r="K110" s="22">
        <v>0</v>
      </c>
      <c r="L110" s="22">
        <v>4536</v>
      </c>
      <c r="M110" s="22">
        <v>1881857</v>
      </c>
      <c r="N110" s="22">
        <v>0</v>
      </c>
      <c r="O110" s="22">
        <v>-337126</v>
      </c>
      <c r="P110" s="22">
        <v>0</v>
      </c>
      <c r="Q110" s="22">
        <v>0</v>
      </c>
      <c r="R110" s="22">
        <v>1554854</v>
      </c>
    </row>
    <row r="111" spans="1:1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1248342</v>
      </c>
      <c r="F111" s="22">
        <v>8622816</v>
      </c>
      <c r="G111" s="22">
        <v>-3973469</v>
      </c>
      <c r="H111" s="22">
        <v>744305</v>
      </c>
      <c r="I111" s="22">
        <v>0</v>
      </c>
      <c r="J111" s="22">
        <v>-11267833</v>
      </c>
      <c r="K111" s="22">
        <v>-124500</v>
      </c>
      <c r="L111" s="22">
        <v>-5378</v>
      </c>
      <c r="M111" s="22">
        <v>3354719</v>
      </c>
      <c r="N111" s="22">
        <v>0</v>
      </c>
      <c r="O111" s="22">
        <v>-1086935</v>
      </c>
      <c r="P111" s="22">
        <v>0</v>
      </c>
      <c r="Q111" s="22">
        <v>4000000</v>
      </c>
      <c r="R111" s="22">
        <v>1512067</v>
      </c>
    </row>
    <row r="112" spans="1:1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2599243</v>
      </c>
      <c r="F112" s="22">
        <v>3714332</v>
      </c>
      <c r="G112" s="22">
        <v>0</v>
      </c>
      <c r="H112" s="22">
        <v>-78120</v>
      </c>
      <c r="I112" s="22">
        <v>0</v>
      </c>
      <c r="J112" s="22">
        <v>-3482798</v>
      </c>
      <c r="K112" s="22">
        <v>-861864</v>
      </c>
      <c r="L112" s="22">
        <v>14444</v>
      </c>
      <c r="M112" s="22">
        <v>1042220</v>
      </c>
      <c r="N112" s="22">
        <v>0</v>
      </c>
      <c r="O112" s="22">
        <v>-127036</v>
      </c>
      <c r="P112" s="22">
        <v>0</v>
      </c>
      <c r="Q112" s="22">
        <v>0</v>
      </c>
      <c r="R112" s="22">
        <v>2820421</v>
      </c>
    </row>
    <row r="113" spans="1:1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26504693</v>
      </c>
      <c r="F113" s="22">
        <v>36349947</v>
      </c>
      <c r="G113" s="22">
        <v>-61979745</v>
      </c>
      <c r="H113" s="22">
        <v>0</v>
      </c>
      <c r="I113" s="22">
        <v>0</v>
      </c>
      <c r="J113" s="22">
        <v>0</v>
      </c>
      <c r="K113" s="22">
        <v>-9234124</v>
      </c>
      <c r="L113" s="22">
        <v>84472</v>
      </c>
      <c r="M113" s="22">
        <v>11960262</v>
      </c>
      <c r="N113" s="22">
        <v>0</v>
      </c>
      <c r="O113" s="22">
        <v>-2399798</v>
      </c>
      <c r="P113" s="22">
        <v>0</v>
      </c>
      <c r="Q113" s="22">
        <v>25473869</v>
      </c>
      <c r="R113" s="22">
        <v>26759576</v>
      </c>
    </row>
    <row r="114" spans="1:1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617338</v>
      </c>
      <c r="F114" s="22">
        <v>185485</v>
      </c>
      <c r="G114" s="22">
        <v>-56314</v>
      </c>
      <c r="H114" s="22">
        <v>0</v>
      </c>
      <c r="I114" s="22">
        <v>0</v>
      </c>
      <c r="J114" s="22">
        <v>-470326</v>
      </c>
      <c r="K114" s="22">
        <v>0</v>
      </c>
      <c r="L114" s="22">
        <v>93222</v>
      </c>
      <c r="M114" s="22">
        <v>472402</v>
      </c>
      <c r="N114" s="22">
        <v>0</v>
      </c>
      <c r="O114" s="22">
        <v>0</v>
      </c>
      <c r="P114" s="22">
        <v>0</v>
      </c>
      <c r="Q114" s="22">
        <v>0</v>
      </c>
      <c r="R114" s="22">
        <v>841807</v>
      </c>
    </row>
    <row r="115" spans="1:1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67784</v>
      </c>
      <c r="F115" s="22">
        <v>881982</v>
      </c>
      <c r="G115" s="22">
        <v>-471703</v>
      </c>
      <c r="H115" s="22">
        <v>1262261</v>
      </c>
      <c r="I115" s="22">
        <v>0</v>
      </c>
      <c r="J115" s="22">
        <v>-1313622</v>
      </c>
      <c r="K115" s="22">
        <v>0</v>
      </c>
      <c r="L115" s="22">
        <v>137729</v>
      </c>
      <c r="M115" s="22">
        <v>1817839</v>
      </c>
      <c r="N115" s="22">
        <v>0</v>
      </c>
      <c r="O115" s="22">
        <v>-478358</v>
      </c>
      <c r="P115" s="22">
        <v>0</v>
      </c>
      <c r="Q115" s="22">
        <v>0</v>
      </c>
      <c r="R115" s="22">
        <v>1903912</v>
      </c>
    </row>
    <row r="116" spans="1:1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1032602</v>
      </c>
      <c r="F116" s="22">
        <v>847858</v>
      </c>
      <c r="G116" s="22">
        <v>-13624</v>
      </c>
      <c r="H116" s="22">
        <v>0</v>
      </c>
      <c r="I116" s="22">
        <v>0</v>
      </c>
      <c r="J116" s="22">
        <v>-791058</v>
      </c>
      <c r="K116" s="22">
        <v>0</v>
      </c>
      <c r="L116" s="22">
        <v>0</v>
      </c>
      <c r="M116" s="22">
        <v>470716</v>
      </c>
      <c r="N116" s="22">
        <v>0</v>
      </c>
      <c r="O116" s="22">
        <v>-65832</v>
      </c>
      <c r="P116" s="22">
        <v>0</v>
      </c>
      <c r="Q116" s="22">
        <v>-68558</v>
      </c>
      <c r="R116" s="22">
        <v>1412104</v>
      </c>
    </row>
    <row r="117" spans="1:1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3985872</v>
      </c>
      <c r="F117" s="22">
        <v>-2714809</v>
      </c>
      <c r="G117" s="22">
        <v>-1438161</v>
      </c>
      <c r="H117" s="22">
        <v>484851</v>
      </c>
      <c r="I117" s="22">
        <v>0</v>
      </c>
      <c r="J117" s="22">
        <v>-544314</v>
      </c>
      <c r="K117" s="22">
        <v>0</v>
      </c>
      <c r="L117" s="22">
        <v>3489296</v>
      </c>
      <c r="M117" s="22">
        <v>3324004</v>
      </c>
      <c r="N117" s="22">
        <v>0</v>
      </c>
      <c r="O117" s="22">
        <v>-529317</v>
      </c>
      <c r="P117" s="22">
        <v>0</v>
      </c>
      <c r="Q117" s="22">
        <v>-404419</v>
      </c>
      <c r="R117" s="22">
        <v>5653003</v>
      </c>
    </row>
    <row r="118" spans="1:1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2349556</v>
      </c>
      <c r="F118" s="22">
        <v>1460277</v>
      </c>
      <c r="G118" s="22">
        <v>-1538767</v>
      </c>
      <c r="H118" s="22">
        <v>235901</v>
      </c>
      <c r="I118" s="22">
        <v>0</v>
      </c>
      <c r="J118" s="22">
        <v>-2288929</v>
      </c>
      <c r="K118" s="22">
        <v>0</v>
      </c>
      <c r="L118" s="22">
        <v>46670</v>
      </c>
      <c r="M118" s="22">
        <v>2246584</v>
      </c>
      <c r="N118" s="22">
        <v>0</v>
      </c>
      <c r="O118" s="22">
        <v>-544504</v>
      </c>
      <c r="P118" s="22">
        <v>0</v>
      </c>
      <c r="Q118" s="22">
        <v>0</v>
      </c>
      <c r="R118" s="22">
        <v>1966788</v>
      </c>
    </row>
    <row r="119" spans="1:1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1614772</v>
      </c>
      <c r="F119" s="22">
        <v>4718911</v>
      </c>
      <c r="G119" s="22">
        <v>0</v>
      </c>
      <c r="H119" s="22">
        <v>-1849947</v>
      </c>
      <c r="I119" s="22">
        <v>0</v>
      </c>
      <c r="J119" s="22">
        <v>-10564954</v>
      </c>
      <c r="K119" s="22">
        <v>0</v>
      </c>
      <c r="L119" s="22">
        <v>-5</v>
      </c>
      <c r="M119" s="22">
        <v>7625678</v>
      </c>
      <c r="N119" s="22">
        <v>0</v>
      </c>
      <c r="O119" s="22">
        <v>-1544455</v>
      </c>
      <c r="P119" s="22">
        <v>0</v>
      </c>
      <c r="Q119" s="22">
        <v>0</v>
      </c>
      <c r="R119" s="22">
        <v>0</v>
      </c>
    </row>
    <row r="120" spans="1:1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477059</v>
      </c>
      <c r="F120" s="22">
        <v>13859264</v>
      </c>
      <c r="G120" s="22">
        <v>785593</v>
      </c>
      <c r="H120" s="22">
        <v>0</v>
      </c>
      <c r="I120" s="22">
        <v>0</v>
      </c>
      <c r="J120" s="22">
        <v>-27179473</v>
      </c>
      <c r="K120" s="22">
        <v>0</v>
      </c>
      <c r="L120" s="22">
        <v>8208935</v>
      </c>
      <c r="M120" s="22">
        <v>5364572</v>
      </c>
      <c r="N120" s="22">
        <v>0</v>
      </c>
      <c r="O120" s="22">
        <v>-729944</v>
      </c>
      <c r="P120" s="22">
        <v>0</v>
      </c>
      <c r="Q120" s="22">
        <v>0</v>
      </c>
      <c r="R120" s="22">
        <v>786006</v>
      </c>
    </row>
    <row r="121" spans="1:1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1024194</v>
      </c>
      <c r="F121" s="22">
        <v>-432545</v>
      </c>
      <c r="G121" s="22">
        <v>-10000</v>
      </c>
      <c r="H121" s="22">
        <v>0</v>
      </c>
      <c r="I121" s="22">
        <v>0</v>
      </c>
      <c r="J121" s="22">
        <v>-75840</v>
      </c>
      <c r="K121" s="22">
        <v>-15444</v>
      </c>
      <c r="L121" s="22">
        <v>0</v>
      </c>
      <c r="M121" s="22">
        <v>581403</v>
      </c>
      <c r="N121" s="22">
        <v>0</v>
      </c>
      <c r="O121" s="22">
        <v>-105197</v>
      </c>
      <c r="P121" s="22">
        <v>0</v>
      </c>
      <c r="Q121" s="22">
        <v>0</v>
      </c>
      <c r="R121" s="22">
        <v>966571</v>
      </c>
    </row>
    <row r="122" spans="1:1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1090318</v>
      </c>
      <c r="F122" s="22">
        <v>6683507</v>
      </c>
      <c r="G122" s="22">
        <v>-8017714</v>
      </c>
      <c r="H122" s="22">
        <v>2222092</v>
      </c>
      <c r="I122" s="22">
        <v>0</v>
      </c>
      <c r="J122" s="22">
        <v>-3817225</v>
      </c>
      <c r="K122" s="22">
        <v>0</v>
      </c>
      <c r="L122" s="22">
        <v>74144</v>
      </c>
      <c r="M122" s="22">
        <v>4145964</v>
      </c>
      <c r="N122" s="22">
        <v>0</v>
      </c>
      <c r="O122" s="22">
        <v>-1089170</v>
      </c>
      <c r="P122" s="22">
        <v>0</v>
      </c>
      <c r="Q122" s="22">
        <v>0</v>
      </c>
      <c r="R122" s="22">
        <v>1291916</v>
      </c>
    </row>
    <row r="123" spans="1:1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2091632</v>
      </c>
      <c r="F123" s="22">
        <v>916597</v>
      </c>
      <c r="G123" s="22">
        <v>-291013</v>
      </c>
      <c r="H123" s="22">
        <v>20770</v>
      </c>
      <c r="I123" s="22">
        <v>0</v>
      </c>
      <c r="J123" s="22">
        <v>-945155</v>
      </c>
      <c r="K123" s="22">
        <v>0</v>
      </c>
      <c r="L123" s="22">
        <v>0</v>
      </c>
      <c r="M123" s="22">
        <v>1002819</v>
      </c>
      <c r="N123" s="22">
        <v>0</v>
      </c>
      <c r="O123" s="22">
        <v>-557794</v>
      </c>
      <c r="P123" s="22">
        <v>0</v>
      </c>
      <c r="Q123" s="22">
        <v>0</v>
      </c>
      <c r="R123" s="22">
        <v>2237856</v>
      </c>
    </row>
    <row r="124" spans="1:1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605120</v>
      </c>
      <c r="F124" s="22">
        <v>-224469</v>
      </c>
      <c r="G124" s="22">
        <v>-626199</v>
      </c>
      <c r="H124" s="22">
        <v>69675</v>
      </c>
      <c r="I124" s="22">
        <v>0</v>
      </c>
      <c r="J124" s="22">
        <v>-949427</v>
      </c>
      <c r="K124" s="22">
        <v>0</v>
      </c>
      <c r="L124" s="22">
        <v>0</v>
      </c>
      <c r="M124" s="22">
        <v>1962999</v>
      </c>
      <c r="N124" s="22">
        <v>0</v>
      </c>
      <c r="O124" s="22">
        <v>-225291</v>
      </c>
      <c r="P124" s="22">
        <v>0</v>
      </c>
      <c r="Q124" s="22">
        <v>0</v>
      </c>
      <c r="R124" s="22">
        <v>612408</v>
      </c>
    </row>
    <row r="125" spans="1:1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172474</v>
      </c>
      <c r="F125" s="22">
        <v>-150828</v>
      </c>
      <c r="G125" s="22">
        <v>-152873</v>
      </c>
      <c r="H125" s="22">
        <v>-46999</v>
      </c>
      <c r="I125" s="22">
        <v>0</v>
      </c>
      <c r="J125" s="22">
        <v>-38218</v>
      </c>
      <c r="K125" s="22">
        <v>0</v>
      </c>
      <c r="L125" s="22">
        <v>0</v>
      </c>
      <c r="M125" s="22">
        <v>463260</v>
      </c>
      <c r="N125" s="22">
        <v>0</v>
      </c>
      <c r="O125" s="22">
        <v>-32422</v>
      </c>
      <c r="P125" s="22">
        <v>0</v>
      </c>
      <c r="Q125" s="22">
        <v>0</v>
      </c>
      <c r="R125" s="22">
        <v>214394</v>
      </c>
    </row>
    <row r="126" spans="1:1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1936509</v>
      </c>
      <c r="F126" s="22">
        <v>525957</v>
      </c>
      <c r="G126" s="22">
        <v>-527517</v>
      </c>
      <c r="H126" s="22">
        <v>67379</v>
      </c>
      <c r="I126" s="22">
        <v>0</v>
      </c>
      <c r="J126" s="22">
        <v>-1909252</v>
      </c>
      <c r="K126" s="22">
        <v>0</v>
      </c>
      <c r="L126" s="22">
        <v>414944</v>
      </c>
      <c r="M126" s="22">
        <v>1892078</v>
      </c>
      <c r="N126" s="22">
        <v>0</v>
      </c>
      <c r="O126" s="22">
        <v>-447520</v>
      </c>
      <c r="P126" s="22">
        <v>0</v>
      </c>
      <c r="Q126" s="22">
        <v>614324</v>
      </c>
      <c r="R126" s="22">
        <v>2566902</v>
      </c>
    </row>
    <row r="127" spans="1:1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-325621</v>
      </c>
      <c r="F127" s="22">
        <v>-1175489</v>
      </c>
      <c r="G127" s="22">
        <v>-61500</v>
      </c>
      <c r="H127" s="22">
        <v>0</v>
      </c>
      <c r="I127" s="22">
        <v>0</v>
      </c>
      <c r="J127" s="22">
        <v>-1227604</v>
      </c>
      <c r="K127" s="22">
        <v>0</v>
      </c>
      <c r="L127" s="22">
        <v>750793</v>
      </c>
      <c r="M127" s="22">
        <v>1541505</v>
      </c>
      <c r="N127" s="22">
        <v>0</v>
      </c>
      <c r="O127" s="22">
        <v>-597370</v>
      </c>
      <c r="P127" s="22">
        <v>0</v>
      </c>
      <c r="Q127" s="22">
        <v>509205</v>
      </c>
      <c r="R127" s="22">
        <v>-586081</v>
      </c>
    </row>
    <row r="128" spans="1:1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2979033</v>
      </c>
      <c r="F128" s="22">
        <v>201890</v>
      </c>
      <c r="G128" s="22">
        <v>-1265516</v>
      </c>
      <c r="H128" s="22">
        <v>1887272</v>
      </c>
      <c r="I128" s="22">
        <v>0</v>
      </c>
      <c r="J128" s="22">
        <v>-2128363</v>
      </c>
      <c r="K128" s="22">
        <v>0</v>
      </c>
      <c r="L128" s="22">
        <v>9728</v>
      </c>
      <c r="M128" s="22">
        <v>1250179</v>
      </c>
      <c r="N128" s="22">
        <v>0</v>
      </c>
      <c r="O128" s="22">
        <v>-46054</v>
      </c>
      <c r="P128" s="22">
        <v>0</v>
      </c>
      <c r="Q128" s="22">
        <v>246940</v>
      </c>
      <c r="R128" s="22">
        <v>3135109</v>
      </c>
    </row>
    <row r="129" spans="1:1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5290236</v>
      </c>
      <c r="F129" s="22">
        <v>57080</v>
      </c>
      <c r="G129" s="22">
        <v>-408553</v>
      </c>
      <c r="H129" s="22">
        <v>0</v>
      </c>
      <c r="I129" s="22">
        <v>0</v>
      </c>
      <c r="J129" s="22">
        <v>-709619</v>
      </c>
      <c r="K129" s="22">
        <v>0</v>
      </c>
      <c r="L129" s="22">
        <v>1946</v>
      </c>
      <c r="M129" s="22">
        <v>1150927</v>
      </c>
      <c r="N129" s="22">
        <v>0</v>
      </c>
      <c r="O129" s="22">
        <v>-27807</v>
      </c>
      <c r="P129" s="22">
        <v>0</v>
      </c>
      <c r="Q129" s="22">
        <v>0</v>
      </c>
      <c r="R129" s="22">
        <v>5354210</v>
      </c>
    </row>
    <row r="130" spans="1:1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2231875</v>
      </c>
      <c r="F130" s="22">
        <v>468284</v>
      </c>
      <c r="G130" s="22">
        <v>-398209</v>
      </c>
      <c r="H130" s="22">
        <v>0</v>
      </c>
      <c r="I130" s="22">
        <v>0</v>
      </c>
      <c r="J130" s="22">
        <v>-50224</v>
      </c>
      <c r="K130" s="22">
        <v>0</v>
      </c>
      <c r="L130" s="22">
        <v>0</v>
      </c>
      <c r="M130" s="22">
        <v>279254</v>
      </c>
      <c r="N130" s="22">
        <v>0</v>
      </c>
      <c r="O130" s="22">
        <v>-15401</v>
      </c>
      <c r="P130" s="22">
        <v>0</v>
      </c>
      <c r="Q130" s="22">
        <v>0</v>
      </c>
      <c r="R130" s="22">
        <v>2515579</v>
      </c>
    </row>
    <row r="131" spans="1:1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5879609</v>
      </c>
      <c r="F131" s="22">
        <v>392408</v>
      </c>
      <c r="G131" s="22">
        <v>-1660426</v>
      </c>
      <c r="H131" s="22">
        <v>0</v>
      </c>
      <c r="I131" s="22">
        <v>0</v>
      </c>
      <c r="J131" s="22">
        <v>-327944</v>
      </c>
      <c r="K131" s="22">
        <v>0</v>
      </c>
      <c r="L131" s="22">
        <v>0</v>
      </c>
      <c r="M131" s="22">
        <v>2254573</v>
      </c>
      <c r="N131" s="22">
        <v>0</v>
      </c>
      <c r="O131" s="22">
        <v>-355009</v>
      </c>
      <c r="P131" s="22">
        <v>0</v>
      </c>
      <c r="Q131" s="22">
        <v>0</v>
      </c>
      <c r="R131" s="22">
        <v>6183211</v>
      </c>
    </row>
    <row r="132" spans="1:1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6677802</v>
      </c>
      <c r="F132" s="22">
        <v>3320620</v>
      </c>
      <c r="G132" s="22">
        <v>-2894480</v>
      </c>
      <c r="H132" s="22">
        <v>0</v>
      </c>
      <c r="I132" s="22">
        <v>0</v>
      </c>
      <c r="J132" s="22">
        <v>-9751236</v>
      </c>
      <c r="K132" s="22">
        <v>0</v>
      </c>
      <c r="L132" s="22">
        <v>1211027</v>
      </c>
      <c r="M132" s="22">
        <v>9449896</v>
      </c>
      <c r="N132" s="22">
        <v>0</v>
      </c>
      <c r="O132" s="22">
        <v>-1000708</v>
      </c>
      <c r="P132" s="22">
        <v>0</v>
      </c>
      <c r="Q132" s="22">
        <v>0</v>
      </c>
      <c r="R132" s="22">
        <v>7012921</v>
      </c>
    </row>
    <row r="133" spans="1:1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-793663</v>
      </c>
      <c r="F133" s="22">
        <v>2972931</v>
      </c>
      <c r="G133" s="22">
        <v>-2949859</v>
      </c>
      <c r="H133" s="22">
        <v>14425</v>
      </c>
      <c r="I133" s="22">
        <v>0</v>
      </c>
      <c r="J133" s="22">
        <v>-3215008</v>
      </c>
      <c r="K133" s="22">
        <v>-89152</v>
      </c>
      <c r="L133" s="22">
        <v>8931</v>
      </c>
      <c r="M133" s="22">
        <v>5127160</v>
      </c>
      <c r="N133" s="22">
        <v>0</v>
      </c>
      <c r="O133" s="22">
        <v>-586895</v>
      </c>
      <c r="P133" s="22">
        <v>0</v>
      </c>
      <c r="Q133" s="22">
        <v>0</v>
      </c>
      <c r="R133" s="22">
        <v>488870</v>
      </c>
    </row>
    <row r="134" spans="1:1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8818799</v>
      </c>
      <c r="F134" s="22">
        <v>3200894</v>
      </c>
      <c r="G134" s="22">
        <v>-2277856</v>
      </c>
      <c r="H134" s="22">
        <v>9082094</v>
      </c>
      <c r="I134" s="22">
        <v>0</v>
      </c>
      <c r="J134" s="22">
        <v>-8975549</v>
      </c>
      <c r="K134" s="22">
        <v>-3414846</v>
      </c>
      <c r="L134" s="22">
        <v>1690836</v>
      </c>
      <c r="M134" s="22">
        <v>3147607</v>
      </c>
      <c r="N134" s="22">
        <v>0</v>
      </c>
      <c r="O134" s="22">
        <v>0</v>
      </c>
      <c r="P134" s="22">
        <v>0</v>
      </c>
      <c r="Q134" s="22">
        <v>0</v>
      </c>
      <c r="R134" s="22">
        <v>11271979</v>
      </c>
    </row>
    <row r="135" spans="1:1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40961</v>
      </c>
      <c r="F135" s="22">
        <v>368256</v>
      </c>
      <c r="G135" s="22">
        <v>0</v>
      </c>
      <c r="H135" s="22">
        <v>0</v>
      </c>
      <c r="I135" s="22">
        <v>0</v>
      </c>
      <c r="J135" s="22">
        <v>-1092368</v>
      </c>
      <c r="K135" s="22">
        <v>0</v>
      </c>
      <c r="L135" s="22">
        <v>0</v>
      </c>
      <c r="M135" s="22">
        <v>522923</v>
      </c>
      <c r="N135" s="22">
        <v>0</v>
      </c>
      <c r="O135" s="22">
        <v>-24649</v>
      </c>
      <c r="P135" s="22">
        <v>0</v>
      </c>
      <c r="Q135" s="22">
        <v>0</v>
      </c>
      <c r="R135" s="22">
        <v>-184877</v>
      </c>
    </row>
    <row r="136" spans="1:1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663508</v>
      </c>
      <c r="F136" s="22">
        <v>290309</v>
      </c>
      <c r="G136" s="22">
        <v>-387513</v>
      </c>
      <c r="H136" s="22">
        <v>70867</v>
      </c>
      <c r="I136" s="22">
        <v>0</v>
      </c>
      <c r="J136" s="22">
        <v>-282575</v>
      </c>
      <c r="K136" s="22">
        <v>0</v>
      </c>
      <c r="L136" s="22">
        <v>0</v>
      </c>
      <c r="M136" s="22">
        <v>443592</v>
      </c>
      <c r="N136" s="22">
        <v>0</v>
      </c>
      <c r="O136" s="22">
        <v>-97365</v>
      </c>
      <c r="P136" s="22">
        <v>0</v>
      </c>
      <c r="Q136" s="22">
        <v>0</v>
      </c>
      <c r="R136" s="22">
        <v>700823</v>
      </c>
    </row>
    <row r="137" spans="1:1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2924191</v>
      </c>
      <c r="F137" s="22">
        <v>-128167</v>
      </c>
      <c r="G137" s="22">
        <v>0</v>
      </c>
      <c r="H137" s="22">
        <v>-1042540</v>
      </c>
      <c r="I137" s="22">
        <v>0</v>
      </c>
      <c r="J137" s="22">
        <v>-215079</v>
      </c>
      <c r="K137" s="22">
        <v>0</v>
      </c>
      <c r="L137" s="22">
        <v>0</v>
      </c>
      <c r="M137" s="22">
        <v>933443</v>
      </c>
      <c r="N137" s="22">
        <v>0</v>
      </c>
      <c r="O137" s="22">
        <v>-130408</v>
      </c>
      <c r="P137" s="22">
        <v>0</v>
      </c>
      <c r="Q137" s="22">
        <v>0</v>
      </c>
      <c r="R137" s="22">
        <v>2341440</v>
      </c>
    </row>
    <row r="138" spans="1:1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1465671</v>
      </c>
      <c r="F138" s="22">
        <v>363740</v>
      </c>
      <c r="G138" s="22">
        <v>-264267</v>
      </c>
      <c r="H138" s="22">
        <v>63000</v>
      </c>
      <c r="I138" s="22">
        <v>0</v>
      </c>
      <c r="J138" s="22">
        <v>-194918</v>
      </c>
      <c r="K138" s="22">
        <v>0</v>
      </c>
      <c r="L138" s="22">
        <v>0</v>
      </c>
      <c r="M138" s="22">
        <v>491061</v>
      </c>
      <c r="N138" s="22">
        <v>0</v>
      </c>
      <c r="O138" s="22">
        <v>-297489</v>
      </c>
      <c r="P138" s="22">
        <v>0</v>
      </c>
      <c r="Q138" s="22">
        <v>0</v>
      </c>
      <c r="R138" s="22">
        <v>1626798</v>
      </c>
    </row>
    <row r="139" spans="1:1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1818095</v>
      </c>
      <c r="F139" s="22">
        <v>-61098</v>
      </c>
      <c r="G139" s="22">
        <v>-4427</v>
      </c>
      <c r="H139" s="22">
        <v>0</v>
      </c>
      <c r="I139" s="22">
        <v>0</v>
      </c>
      <c r="J139" s="22">
        <v>-1842388</v>
      </c>
      <c r="K139" s="22">
        <v>0</v>
      </c>
      <c r="L139" s="22">
        <v>0</v>
      </c>
      <c r="M139" s="22">
        <v>885245</v>
      </c>
      <c r="N139" s="22">
        <v>0</v>
      </c>
      <c r="O139" s="22">
        <v>-185596</v>
      </c>
      <c r="P139" s="22">
        <v>0</v>
      </c>
      <c r="Q139" s="22">
        <v>153592</v>
      </c>
      <c r="R139" s="22">
        <v>763423</v>
      </c>
    </row>
    <row r="140" spans="1:1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1638500</v>
      </c>
      <c r="F140" s="22">
        <v>-4500</v>
      </c>
      <c r="G140" s="22">
        <v>0</v>
      </c>
      <c r="H140" s="22">
        <v>0</v>
      </c>
      <c r="I140" s="22">
        <v>0</v>
      </c>
      <c r="J140" s="22">
        <v>-608224</v>
      </c>
      <c r="K140" s="22">
        <v>0</v>
      </c>
      <c r="L140" s="22">
        <v>65100</v>
      </c>
      <c r="M140" s="22">
        <v>1100125</v>
      </c>
      <c r="N140" s="22">
        <v>0</v>
      </c>
      <c r="O140" s="22">
        <v>-141061</v>
      </c>
      <c r="P140" s="22">
        <v>0</v>
      </c>
      <c r="Q140" s="22">
        <v>-3084</v>
      </c>
      <c r="R140" s="22">
        <v>2046856</v>
      </c>
    </row>
    <row r="141" spans="1:1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-700890</v>
      </c>
      <c r="F141" s="22">
        <v>-270559</v>
      </c>
      <c r="G141" s="22">
        <v>210777</v>
      </c>
      <c r="H141" s="22">
        <v>-275827</v>
      </c>
      <c r="I141" s="22">
        <v>0</v>
      </c>
      <c r="J141" s="22">
        <v>-402530</v>
      </c>
      <c r="K141" s="22">
        <v>0</v>
      </c>
      <c r="L141" s="22">
        <v>3042</v>
      </c>
      <c r="M141" s="22">
        <v>1137577</v>
      </c>
      <c r="N141" s="22">
        <v>0</v>
      </c>
      <c r="O141" s="22">
        <v>-213855</v>
      </c>
      <c r="P141" s="22">
        <v>0</v>
      </c>
      <c r="Q141" s="22">
        <v>108424</v>
      </c>
      <c r="R141" s="22">
        <v>-403841</v>
      </c>
    </row>
    <row r="142" spans="1:1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902228</v>
      </c>
      <c r="F142" s="22">
        <v>911765</v>
      </c>
      <c r="G142" s="22">
        <v>-36500</v>
      </c>
      <c r="H142" s="22">
        <v>0</v>
      </c>
      <c r="I142" s="22">
        <v>0</v>
      </c>
      <c r="J142" s="22">
        <v>-1039026</v>
      </c>
      <c r="K142" s="22">
        <v>0</v>
      </c>
      <c r="L142" s="22">
        <v>0</v>
      </c>
      <c r="M142" s="22">
        <v>340888</v>
      </c>
      <c r="N142" s="22">
        <v>0</v>
      </c>
      <c r="O142" s="22">
        <v>0</v>
      </c>
      <c r="P142" s="22">
        <v>0</v>
      </c>
      <c r="Q142" s="22">
        <v>0</v>
      </c>
      <c r="R142" s="22">
        <v>1079355</v>
      </c>
    </row>
    <row r="143" spans="1:1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1599837</v>
      </c>
      <c r="F143" s="22">
        <v>-284683</v>
      </c>
      <c r="G143" s="22">
        <v>-29024</v>
      </c>
      <c r="H143" s="22">
        <v>0</v>
      </c>
      <c r="I143" s="22">
        <v>0</v>
      </c>
      <c r="J143" s="22">
        <v>-1026681</v>
      </c>
      <c r="K143" s="22">
        <v>0</v>
      </c>
      <c r="L143" s="22">
        <v>0</v>
      </c>
      <c r="M143" s="22">
        <v>634952</v>
      </c>
      <c r="N143" s="22">
        <v>0</v>
      </c>
      <c r="O143" s="22">
        <v>0</v>
      </c>
      <c r="P143" s="22">
        <v>0</v>
      </c>
      <c r="Q143" s="22">
        <v>0</v>
      </c>
      <c r="R143" s="22">
        <v>894401</v>
      </c>
    </row>
    <row r="144" spans="1:1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344858</v>
      </c>
      <c r="F144" s="22">
        <v>1050156</v>
      </c>
      <c r="G144" s="22">
        <v>0</v>
      </c>
      <c r="H144" s="22">
        <v>1423013</v>
      </c>
      <c r="I144" s="22">
        <v>0</v>
      </c>
      <c r="J144" s="22">
        <v>-3346735</v>
      </c>
      <c r="K144" s="22">
        <v>0</v>
      </c>
      <c r="L144" s="22">
        <v>18673</v>
      </c>
      <c r="M144" s="22">
        <v>1172780</v>
      </c>
      <c r="N144" s="22">
        <v>0</v>
      </c>
      <c r="O144" s="22">
        <v>-98472</v>
      </c>
      <c r="P144" s="22">
        <v>0</v>
      </c>
      <c r="Q144" s="22">
        <v>0</v>
      </c>
      <c r="R144" s="22">
        <v>564273</v>
      </c>
    </row>
    <row r="145" spans="1:1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-1643609</v>
      </c>
      <c r="G145" s="22">
        <v>-4243412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6958723</v>
      </c>
      <c r="N145" s="22">
        <v>0</v>
      </c>
      <c r="O145" s="22">
        <v>-1071701</v>
      </c>
      <c r="P145" s="22">
        <v>0</v>
      </c>
      <c r="Q145" s="22">
        <v>0</v>
      </c>
      <c r="R145" s="22">
        <v>1</v>
      </c>
    </row>
    <row r="146" spans="1:1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180369</v>
      </c>
      <c r="F146" s="22">
        <v>-104233</v>
      </c>
      <c r="G146" s="22">
        <v>-43000</v>
      </c>
      <c r="H146" s="22">
        <v>7995</v>
      </c>
      <c r="I146" s="22">
        <v>0</v>
      </c>
      <c r="J146" s="22">
        <v>-316026</v>
      </c>
      <c r="K146" s="22">
        <v>0</v>
      </c>
      <c r="L146" s="22">
        <v>54801</v>
      </c>
      <c r="M146" s="22">
        <v>600146</v>
      </c>
      <c r="N146" s="22">
        <v>0</v>
      </c>
      <c r="O146" s="22">
        <v>-107408</v>
      </c>
      <c r="P146" s="22">
        <v>0</v>
      </c>
      <c r="Q146" s="22">
        <v>0</v>
      </c>
      <c r="R146" s="22">
        <v>272644</v>
      </c>
    </row>
    <row r="147" spans="1:1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380826</v>
      </c>
      <c r="F147" s="22">
        <v>67935</v>
      </c>
      <c r="G147" s="22">
        <v>-1160477</v>
      </c>
      <c r="H147" s="22">
        <v>0</v>
      </c>
      <c r="I147" s="22">
        <v>0</v>
      </c>
      <c r="J147" s="22">
        <v>-224043</v>
      </c>
      <c r="K147" s="22">
        <v>0</v>
      </c>
      <c r="L147" s="22">
        <v>31737</v>
      </c>
      <c r="M147" s="22">
        <v>1413929</v>
      </c>
      <c r="N147" s="22">
        <v>0</v>
      </c>
      <c r="O147" s="22">
        <v>-9558</v>
      </c>
      <c r="P147" s="22">
        <v>0</v>
      </c>
      <c r="Q147" s="22">
        <v>0</v>
      </c>
      <c r="R147" s="22">
        <v>500349</v>
      </c>
    </row>
    <row r="148" spans="1:1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100000</v>
      </c>
      <c r="F148" s="22">
        <v>260827</v>
      </c>
      <c r="G148" s="22">
        <v>-377903</v>
      </c>
      <c r="H148" s="22">
        <v>18150</v>
      </c>
      <c r="I148" s="22">
        <v>0</v>
      </c>
      <c r="J148" s="22">
        <v>-394584</v>
      </c>
      <c r="K148" s="22">
        <v>0</v>
      </c>
      <c r="L148" s="22">
        <v>0</v>
      </c>
      <c r="M148" s="22">
        <v>512093</v>
      </c>
      <c r="N148" s="22">
        <v>0</v>
      </c>
      <c r="O148" s="22">
        <v>-18583</v>
      </c>
      <c r="P148" s="22">
        <v>0</v>
      </c>
      <c r="Q148" s="22">
        <v>0</v>
      </c>
      <c r="R148" s="22">
        <v>100000</v>
      </c>
    </row>
    <row r="149" spans="1:1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21174251</v>
      </c>
      <c r="F149" s="22">
        <v>8432655</v>
      </c>
      <c r="G149" s="22">
        <v>-13887653</v>
      </c>
      <c r="H149" s="22">
        <v>3393518</v>
      </c>
      <c r="I149" s="22">
        <v>0</v>
      </c>
      <c r="J149" s="22">
        <v>-7310809</v>
      </c>
      <c r="K149" s="22">
        <v>0</v>
      </c>
      <c r="L149" s="22">
        <v>20039</v>
      </c>
      <c r="M149" s="22">
        <v>12368778</v>
      </c>
      <c r="N149" s="22">
        <v>0</v>
      </c>
      <c r="O149" s="22">
        <v>-1381067</v>
      </c>
      <c r="P149" s="22">
        <v>0</v>
      </c>
      <c r="Q149" s="22">
        <v>0</v>
      </c>
      <c r="R149" s="22">
        <v>22809712</v>
      </c>
    </row>
    <row r="150" spans="1:1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5576230</v>
      </c>
      <c r="F150" s="22">
        <v>-24014</v>
      </c>
      <c r="G150" s="22">
        <v>-1182703</v>
      </c>
      <c r="H150" s="22">
        <v>1030601</v>
      </c>
      <c r="I150" s="22">
        <v>0</v>
      </c>
      <c r="J150" s="22">
        <v>-3576088</v>
      </c>
      <c r="K150" s="22">
        <v>0</v>
      </c>
      <c r="L150" s="22">
        <v>35365</v>
      </c>
      <c r="M150" s="22">
        <v>4300089</v>
      </c>
      <c r="N150" s="22">
        <v>0</v>
      </c>
      <c r="O150" s="22">
        <v>-1056906</v>
      </c>
      <c r="P150" s="22">
        <v>0</v>
      </c>
      <c r="Q150" s="22">
        <v>0</v>
      </c>
      <c r="R150" s="22">
        <v>5102574</v>
      </c>
    </row>
    <row r="151" spans="1:1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-82232</v>
      </c>
      <c r="F151" s="22">
        <v>-419244</v>
      </c>
      <c r="G151" s="22">
        <v>0</v>
      </c>
      <c r="H151" s="22">
        <v>361663</v>
      </c>
      <c r="I151" s="22">
        <v>0</v>
      </c>
      <c r="J151" s="22">
        <v>-311090</v>
      </c>
      <c r="K151" s="22">
        <v>0</v>
      </c>
      <c r="L151" s="22">
        <v>0</v>
      </c>
      <c r="M151" s="22">
        <v>468575</v>
      </c>
      <c r="N151" s="22">
        <v>0</v>
      </c>
      <c r="O151" s="22">
        <v>-89218</v>
      </c>
      <c r="P151" s="22">
        <v>0</v>
      </c>
      <c r="Q151" s="22">
        <v>48951</v>
      </c>
      <c r="R151" s="22">
        <v>-22595</v>
      </c>
    </row>
    <row r="152" spans="1:1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129260</v>
      </c>
      <c r="F152" s="22">
        <v>-409092</v>
      </c>
      <c r="G152" s="22">
        <v>-223000</v>
      </c>
      <c r="H152" s="22">
        <v>0</v>
      </c>
      <c r="I152" s="22">
        <v>0</v>
      </c>
      <c r="J152" s="22">
        <v>-41176</v>
      </c>
      <c r="K152" s="22">
        <v>0</v>
      </c>
      <c r="L152" s="22">
        <v>5000</v>
      </c>
      <c r="M152" s="22">
        <v>976423</v>
      </c>
      <c r="N152" s="22">
        <v>0</v>
      </c>
      <c r="O152" s="22">
        <v>-129968</v>
      </c>
      <c r="P152" s="22">
        <v>0</v>
      </c>
      <c r="Q152" s="22">
        <v>0</v>
      </c>
      <c r="R152" s="22">
        <v>307447</v>
      </c>
    </row>
    <row r="153" spans="1:1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-6775243</v>
      </c>
      <c r="F153" s="22">
        <v>7471645</v>
      </c>
      <c r="G153" s="22">
        <v>-1640333</v>
      </c>
      <c r="H153" s="22">
        <v>81200</v>
      </c>
      <c r="I153" s="22">
        <v>0</v>
      </c>
      <c r="J153" s="22">
        <v>-8768445</v>
      </c>
      <c r="K153" s="22">
        <v>0</v>
      </c>
      <c r="L153" s="22">
        <v>103390</v>
      </c>
      <c r="M153" s="22">
        <v>7029402</v>
      </c>
      <c r="N153" s="22">
        <v>0</v>
      </c>
      <c r="O153" s="22">
        <v>-1939588</v>
      </c>
      <c r="P153" s="22">
        <v>0</v>
      </c>
      <c r="Q153" s="22">
        <v>406451</v>
      </c>
      <c r="R153" s="22">
        <v>-4031521</v>
      </c>
    </row>
    <row r="154" spans="1:1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1853575</v>
      </c>
      <c r="F154" s="22">
        <v>-16751</v>
      </c>
      <c r="G154" s="22">
        <v>-47292</v>
      </c>
      <c r="H154" s="22">
        <v>0</v>
      </c>
      <c r="I154" s="22">
        <v>0</v>
      </c>
      <c r="J154" s="22">
        <v>-2185133</v>
      </c>
      <c r="K154" s="22">
        <v>0</v>
      </c>
      <c r="L154" s="22">
        <v>0</v>
      </c>
      <c r="M154" s="22">
        <v>2103132</v>
      </c>
      <c r="N154" s="22">
        <v>0</v>
      </c>
      <c r="O154" s="22">
        <v>-243118</v>
      </c>
      <c r="P154" s="22">
        <v>0</v>
      </c>
      <c r="Q154" s="22">
        <v>0</v>
      </c>
      <c r="R154" s="22">
        <v>1464413</v>
      </c>
    </row>
    <row r="155" spans="1:1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2060042</v>
      </c>
      <c r="F155" s="22">
        <v>589602</v>
      </c>
      <c r="G155" s="22">
        <v>-791791</v>
      </c>
      <c r="H155" s="22">
        <v>52535</v>
      </c>
      <c r="I155" s="22">
        <v>0</v>
      </c>
      <c r="J155" s="22">
        <v>-1835214</v>
      </c>
      <c r="K155" s="22">
        <v>0</v>
      </c>
      <c r="L155" s="22">
        <v>0</v>
      </c>
      <c r="M155" s="22">
        <v>1068832</v>
      </c>
      <c r="N155" s="22">
        <v>0</v>
      </c>
      <c r="O155" s="22">
        <v>-196704</v>
      </c>
      <c r="P155" s="22">
        <v>0</v>
      </c>
      <c r="Q155" s="22">
        <v>1400000</v>
      </c>
      <c r="R155" s="22">
        <v>2347302</v>
      </c>
    </row>
    <row r="156" spans="1:1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839745</v>
      </c>
      <c r="F156" s="22">
        <v>2302479</v>
      </c>
      <c r="G156" s="22">
        <v>-2189278</v>
      </c>
      <c r="H156" s="22">
        <v>1995975</v>
      </c>
      <c r="I156" s="22">
        <v>0</v>
      </c>
      <c r="J156" s="22">
        <v>-3765460</v>
      </c>
      <c r="K156" s="22">
        <v>0</v>
      </c>
      <c r="L156" s="22">
        <v>15780</v>
      </c>
      <c r="M156" s="22">
        <v>1771336</v>
      </c>
      <c r="N156" s="22">
        <v>0</v>
      </c>
      <c r="O156" s="22">
        <v>-197346</v>
      </c>
      <c r="P156" s="22">
        <v>0</v>
      </c>
      <c r="Q156" s="22">
        <v>0</v>
      </c>
      <c r="R156" s="22">
        <v>773231</v>
      </c>
    </row>
    <row r="157" spans="1:1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4177201</v>
      </c>
      <c r="F157" s="22">
        <v>588712</v>
      </c>
      <c r="G157" s="22">
        <v>-1024540</v>
      </c>
      <c r="H157" s="22">
        <v>702880</v>
      </c>
      <c r="I157" s="22">
        <v>0</v>
      </c>
      <c r="J157" s="22">
        <v>-2879480</v>
      </c>
      <c r="K157" s="22">
        <v>0</v>
      </c>
      <c r="L157" s="22">
        <v>207998</v>
      </c>
      <c r="M157" s="22">
        <v>2541797</v>
      </c>
      <c r="N157" s="22">
        <v>0</v>
      </c>
      <c r="O157" s="22">
        <v>-438084</v>
      </c>
      <c r="P157" s="22">
        <v>0</v>
      </c>
      <c r="Q157" s="22">
        <v>0</v>
      </c>
      <c r="R157" s="22">
        <v>3876484</v>
      </c>
    </row>
    <row r="158" spans="1:1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2987231</v>
      </c>
      <c r="F158" s="22">
        <v>2634278</v>
      </c>
      <c r="G158" s="22">
        <v>-1701776</v>
      </c>
      <c r="H158" s="22">
        <v>155884</v>
      </c>
      <c r="I158" s="22">
        <v>0</v>
      </c>
      <c r="J158" s="22">
        <v>-3212897</v>
      </c>
      <c r="K158" s="22">
        <v>0</v>
      </c>
      <c r="L158" s="22">
        <v>3100</v>
      </c>
      <c r="M158" s="22">
        <v>1500706</v>
      </c>
      <c r="N158" s="22">
        <v>0</v>
      </c>
      <c r="O158" s="22">
        <v>-99888</v>
      </c>
      <c r="P158" s="22">
        <v>0</v>
      </c>
      <c r="Q158" s="22">
        <v>0</v>
      </c>
      <c r="R158" s="22">
        <v>2266638</v>
      </c>
    </row>
    <row r="159" spans="1:1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167959</v>
      </c>
      <c r="F159" s="22">
        <v>-1435553</v>
      </c>
      <c r="G159" s="22">
        <v>0</v>
      </c>
      <c r="H159" s="22">
        <v>0</v>
      </c>
      <c r="I159" s="22">
        <v>0</v>
      </c>
      <c r="J159" s="22">
        <v>288644</v>
      </c>
      <c r="K159" s="22">
        <v>0</v>
      </c>
      <c r="L159" s="22">
        <v>0</v>
      </c>
      <c r="M159" s="22">
        <v>1314824</v>
      </c>
      <c r="N159" s="22">
        <v>0</v>
      </c>
      <c r="O159" s="22">
        <v>-164514</v>
      </c>
      <c r="P159" s="22">
        <v>0</v>
      </c>
      <c r="Q159" s="22">
        <v>0</v>
      </c>
      <c r="R159" s="22">
        <v>171360</v>
      </c>
    </row>
    <row r="160" spans="1:1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171407</v>
      </c>
      <c r="F160" s="22">
        <v>1305889</v>
      </c>
      <c r="G160" s="22">
        <v>0</v>
      </c>
      <c r="H160" s="22">
        <v>180072</v>
      </c>
      <c r="I160" s="22">
        <v>0</v>
      </c>
      <c r="J160" s="22">
        <v>-2089998</v>
      </c>
      <c r="K160" s="22">
        <v>0</v>
      </c>
      <c r="L160" s="22">
        <v>0</v>
      </c>
      <c r="M160" s="22">
        <v>1559127</v>
      </c>
      <c r="N160" s="22">
        <v>0</v>
      </c>
      <c r="O160" s="22">
        <v>-528959</v>
      </c>
      <c r="P160" s="22">
        <v>0</v>
      </c>
      <c r="Q160" s="22">
        <v>0</v>
      </c>
      <c r="R160" s="22">
        <v>597538</v>
      </c>
    </row>
    <row r="161" spans="1:1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11781464</v>
      </c>
      <c r="F161" s="22">
        <v>-1231894</v>
      </c>
      <c r="G161" s="22">
        <v>-2178283</v>
      </c>
      <c r="H161" s="22">
        <v>0</v>
      </c>
      <c r="I161" s="22">
        <v>0</v>
      </c>
      <c r="J161" s="22">
        <v>-254704</v>
      </c>
      <c r="K161" s="22">
        <v>0</v>
      </c>
      <c r="L161" s="22">
        <v>315140</v>
      </c>
      <c r="M161" s="22">
        <v>3575397</v>
      </c>
      <c r="N161" s="22">
        <v>0</v>
      </c>
      <c r="O161" s="22">
        <v>-387570</v>
      </c>
      <c r="P161" s="22">
        <v>0</v>
      </c>
      <c r="Q161" s="22">
        <v>0</v>
      </c>
      <c r="R161" s="22">
        <v>11619550</v>
      </c>
    </row>
    <row r="162" spans="1:1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1865019</v>
      </c>
      <c r="F162" s="22">
        <v>-272570</v>
      </c>
      <c r="G162" s="22">
        <v>-581045</v>
      </c>
      <c r="H162" s="22">
        <v>573714</v>
      </c>
      <c r="I162" s="22">
        <v>0</v>
      </c>
      <c r="J162" s="22">
        <v>-768331</v>
      </c>
      <c r="K162" s="22">
        <v>0</v>
      </c>
      <c r="L162" s="22">
        <v>91224</v>
      </c>
      <c r="M162" s="22">
        <v>1371919</v>
      </c>
      <c r="N162" s="22">
        <v>0</v>
      </c>
      <c r="O162" s="22">
        <v>-368414</v>
      </c>
      <c r="P162" s="22">
        <v>0</v>
      </c>
      <c r="Q162" s="22">
        <v>0</v>
      </c>
      <c r="R162" s="22">
        <v>1911516</v>
      </c>
    </row>
    <row r="163" spans="1:1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2246651</v>
      </c>
      <c r="F163" s="22">
        <v>883683</v>
      </c>
      <c r="G163" s="22">
        <v>-586819</v>
      </c>
      <c r="H163" s="22">
        <v>0</v>
      </c>
      <c r="I163" s="22">
        <v>0</v>
      </c>
      <c r="J163" s="22">
        <v>-2640382</v>
      </c>
      <c r="K163" s="22">
        <v>0</v>
      </c>
      <c r="L163" s="22">
        <v>0</v>
      </c>
      <c r="M163" s="22">
        <v>1475042</v>
      </c>
      <c r="N163" s="22">
        <v>0</v>
      </c>
      <c r="O163" s="22">
        <v>-453707</v>
      </c>
      <c r="P163" s="22">
        <v>0</v>
      </c>
      <c r="Q163" s="22">
        <v>0</v>
      </c>
      <c r="R163" s="22">
        <v>924468</v>
      </c>
    </row>
    <row r="164" spans="1:1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2386498</v>
      </c>
      <c r="F164" s="22">
        <v>4129343</v>
      </c>
      <c r="G164" s="22">
        <v>-2311512</v>
      </c>
      <c r="H164" s="22">
        <v>391697</v>
      </c>
      <c r="I164" s="22">
        <v>0</v>
      </c>
      <c r="J164" s="22">
        <v>532841</v>
      </c>
      <c r="K164" s="22">
        <v>0</v>
      </c>
      <c r="L164" s="22">
        <v>418805</v>
      </c>
      <c r="M164" s="22">
        <v>3497051</v>
      </c>
      <c r="N164" s="22">
        <v>0</v>
      </c>
      <c r="O164" s="22">
        <v>-809431</v>
      </c>
      <c r="P164" s="22">
        <v>0</v>
      </c>
      <c r="Q164" s="22">
        <v>0</v>
      </c>
      <c r="R164" s="22">
        <v>8235292</v>
      </c>
    </row>
    <row r="165" spans="1:1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1769070</v>
      </c>
      <c r="F165" s="22">
        <v>542885</v>
      </c>
      <c r="G165" s="22">
        <v>-157014</v>
      </c>
      <c r="H165" s="22">
        <v>0</v>
      </c>
      <c r="I165" s="22">
        <v>0</v>
      </c>
      <c r="J165" s="22">
        <v>-1090935</v>
      </c>
      <c r="K165" s="22">
        <v>0</v>
      </c>
      <c r="L165" s="22">
        <v>0</v>
      </c>
      <c r="M165" s="22">
        <v>503594</v>
      </c>
      <c r="N165" s="22">
        <v>0</v>
      </c>
      <c r="O165" s="22">
        <v>-89160</v>
      </c>
      <c r="P165" s="22">
        <v>0</v>
      </c>
      <c r="Q165" s="22">
        <v>0</v>
      </c>
      <c r="R165" s="22">
        <v>1478440</v>
      </c>
    </row>
    <row r="166" spans="1:1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2667663</v>
      </c>
      <c r="F166" s="22">
        <v>2366646</v>
      </c>
      <c r="G166" s="22">
        <v>-677845</v>
      </c>
      <c r="H166" s="22">
        <v>129664</v>
      </c>
      <c r="I166" s="22">
        <v>0</v>
      </c>
      <c r="J166" s="22">
        <v>-1962391</v>
      </c>
      <c r="K166" s="22">
        <v>-1</v>
      </c>
      <c r="L166" s="22">
        <v>66817</v>
      </c>
      <c r="M166" s="22">
        <v>1723661</v>
      </c>
      <c r="N166" s="22">
        <v>0</v>
      </c>
      <c r="O166" s="22">
        <v>-234181</v>
      </c>
      <c r="P166" s="22">
        <v>0</v>
      </c>
      <c r="Q166" s="22">
        <v>-845473</v>
      </c>
      <c r="R166" s="22">
        <v>3234560</v>
      </c>
    </row>
    <row r="167" spans="1:1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2485594</v>
      </c>
      <c r="F167" s="22">
        <v>21662497</v>
      </c>
      <c r="G167" s="22">
        <v>-6367164</v>
      </c>
      <c r="H167" s="22">
        <v>56016</v>
      </c>
      <c r="I167" s="22">
        <v>0</v>
      </c>
      <c r="J167" s="22">
        <v>-4015306</v>
      </c>
      <c r="K167" s="22">
        <v>-17136611</v>
      </c>
      <c r="L167" s="22">
        <v>642635</v>
      </c>
      <c r="M167" s="22">
        <v>5612596</v>
      </c>
      <c r="N167" s="22">
        <v>0</v>
      </c>
      <c r="O167" s="22">
        <v>-2286524</v>
      </c>
      <c r="P167" s="22">
        <v>0</v>
      </c>
      <c r="Q167" s="22">
        <v>0</v>
      </c>
      <c r="R167" s="22">
        <v>653733</v>
      </c>
    </row>
    <row r="168" spans="1:1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551526</v>
      </c>
      <c r="F168" s="22">
        <v>130442</v>
      </c>
      <c r="G168" s="22">
        <v>0</v>
      </c>
      <c r="H168" s="22">
        <v>0</v>
      </c>
      <c r="I168" s="22">
        <v>0</v>
      </c>
      <c r="J168" s="22">
        <v>-570878</v>
      </c>
      <c r="K168" s="22">
        <v>0</v>
      </c>
      <c r="L168" s="22">
        <v>0</v>
      </c>
      <c r="M168" s="22">
        <v>452381</v>
      </c>
      <c r="N168" s="22">
        <v>0</v>
      </c>
      <c r="O168" s="22">
        <v>-47538</v>
      </c>
      <c r="P168" s="22">
        <v>0</v>
      </c>
      <c r="Q168" s="22">
        <v>0</v>
      </c>
      <c r="R168" s="22">
        <v>515933</v>
      </c>
    </row>
    <row r="169" spans="1:1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5009188</v>
      </c>
      <c r="F169" s="22">
        <v>999085</v>
      </c>
      <c r="G169" s="22">
        <v>-500000</v>
      </c>
      <c r="H169" s="22">
        <v>0</v>
      </c>
      <c r="I169" s="22">
        <v>0</v>
      </c>
      <c r="J169" s="22">
        <v>-995953</v>
      </c>
      <c r="K169" s="22">
        <v>0</v>
      </c>
      <c r="L169" s="22">
        <v>0</v>
      </c>
      <c r="M169" s="22">
        <v>676908</v>
      </c>
      <c r="N169" s="22">
        <v>0</v>
      </c>
      <c r="O169" s="22">
        <v>-58271</v>
      </c>
      <c r="P169" s="22">
        <v>0</v>
      </c>
      <c r="Q169" s="22">
        <v>44515</v>
      </c>
      <c r="R169" s="22">
        <v>5175472</v>
      </c>
    </row>
    <row r="170" spans="1:1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1989993</v>
      </c>
      <c r="F170" s="22">
        <v>-298561</v>
      </c>
      <c r="G170" s="22">
        <v>-44765</v>
      </c>
      <c r="H170" s="22">
        <v>0</v>
      </c>
      <c r="I170" s="22">
        <v>0</v>
      </c>
      <c r="J170" s="22">
        <v>-3018454</v>
      </c>
      <c r="K170" s="22">
        <v>0</v>
      </c>
      <c r="L170" s="22">
        <v>0</v>
      </c>
      <c r="M170" s="22">
        <v>3514096</v>
      </c>
      <c r="N170" s="22">
        <v>0</v>
      </c>
      <c r="O170" s="22">
        <v>-834803</v>
      </c>
      <c r="P170" s="22">
        <v>0</v>
      </c>
      <c r="Q170" s="22">
        <v>0</v>
      </c>
      <c r="R170" s="22">
        <v>1307506</v>
      </c>
    </row>
    <row r="171" spans="1:1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770563</v>
      </c>
      <c r="F171" s="22">
        <v>-14870</v>
      </c>
      <c r="G171" s="22">
        <v>-52800</v>
      </c>
      <c r="H171" s="22">
        <v>0</v>
      </c>
      <c r="I171" s="22">
        <v>0</v>
      </c>
      <c r="J171" s="22">
        <v>-141343</v>
      </c>
      <c r="K171" s="22">
        <v>0</v>
      </c>
      <c r="L171" s="22">
        <v>6000</v>
      </c>
      <c r="M171" s="22">
        <v>280869</v>
      </c>
      <c r="N171" s="22">
        <v>0</v>
      </c>
      <c r="O171" s="22">
        <v>-27700</v>
      </c>
      <c r="P171" s="22">
        <v>0</v>
      </c>
      <c r="Q171" s="22">
        <v>0</v>
      </c>
      <c r="R171" s="22">
        <v>820719</v>
      </c>
    </row>
    <row r="172" spans="1:1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2636118</v>
      </c>
      <c r="F172" s="22">
        <v>-1222499</v>
      </c>
      <c r="G172" s="22">
        <v>-3165558</v>
      </c>
      <c r="H172" s="22">
        <v>1513828</v>
      </c>
      <c r="I172" s="22">
        <v>0</v>
      </c>
      <c r="J172" s="22">
        <v>-1752783</v>
      </c>
      <c r="K172" s="22">
        <v>0</v>
      </c>
      <c r="L172" s="22">
        <v>296391</v>
      </c>
      <c r="M172" s="22">
        <v>5251235</v>
      </c>
      <c r="N172" s="22">
        <v>0</v>
      </c>
      <c r="O172" s="22">
        <v>-488528</v>
      </c>
      <c r="P172" s="22">
        <v>0</v>
      </c>
      <c r="Q172" s="22">
        <v>0</v>
      </c>
      <c r="R172" s="22">
        <v>3068204</v>
      </c>
    </row>
    <row r="173" spans="1:1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1343228</v>
      </c>
      <c r="F173" s="22">
        <v>3510257</v>
      </c>
      <c r="G173" s="22">
        <v>-4249766</v>
      </c>
      <c r="H173" s="22">
        <v>2087541</v>
      </c>
      <c r="I173" s="22">
        <v>0</v>
      </c>
      <c r="J173" s="22">
        <v>-5411161</v>
      </c>
      <c r="K173" s="22">
        <v>-2177353</v>
      </c>
      <c r="L173" s="22">
        <v>1422063</v>
      </c>
      <c r="M173" s="22">
        <v>7718109</v>
      </c>
      <c r="N173" s="22">
        <v>0</v>
      </c>
      <c r="O173" s="22">
        <v>-1671420</v>
      </c>
      <c r="P173" s="22">
        <v>0</v>
      </c>
      <c r="Q173" s="22">
        <v>0</v>
      </c>
      <c r="R173" s="22">
        <v>2571498</v>
      </c>
    </row>
    <row r="174" spans="1:1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3642751</v>
      </c>
      <c r="F174" s="22">
        <v>3686583</v>
      </c>
      <c r="G174" s="22">
        <v>-4105140</v>
      </c>
      <c r="H174" s="22">
        <v>166352</v>
      </c>
      <c r="I174" s="22">
        <v>0</v>
      </c>
      <c r="J174" s="22">
        <v>-4350040</v>
      </c>
      <c r="K174" s="22">
        <v>-1647562</v>
      </c>
      <c r="L174" s="22">
        <v>215314</v>
      </c>
      <c r="M174" s="22">
        <v>6023395</v>
      </c>
      <c r="N174" s="22">
        <v>0</v>
      </c>
      <c r="O174" s="22">
        <v>-2214269</v>
      </c>
      <c r="P174" s="22">
        <v>0</v>
      </c>
      <c r="Q174" s="22">
        <v>-1156932</v>
      </c>
      <c r="R174" s="22">
        <v>260452</v>
      </c>
    </row>
    <row r="175" spans="1:1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4210531</v>
      </c>
      <c r="F175" s="22">
        <v>-567744</v>
      </c>
      <c r="G175" s="22">
        <v>-1172289</v>
      </c>
      <c r="H175" s="22">
        <v>0</v>
      </c>
      <c r="I175" s="22">
        <v>0</v>
      </c>
      <c r="J175" s="22">
        <v>0</v>
      </c>
      <c r="K175" s="22">
        <v>0</v>
      </c>
      <c r="L175" s="22">
        <v>31923</v>
      </c>
      <c r="M175" s="22">
        <v>1987740</v>
      </c>
      <c r="N175" s="22">
        <v>0</v>
      </c>
      <c r="O175" s="22">
        <v>-329461</v>
      </c>
      <c r="P175" s="22">
        <v>0</v>
      </c>
      <c r="Q175" s="22">
        <v>0</v>
      </c>
      <c r="R175" s="22">
        <v>4160700</v>
      </c>
    </row>
    <row r="176" spans="1:1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153645</v>
      </c>
      <c r="F176" s="22">
        <v>317772</v>
      </c>
      <c r="G176" s="22">
        <v>-250000</v>
      </c>
      <c r="H176" s="22">
        <v>0</v>
      </c>
      <c r="I176" s="22">
        <v>0</v>
      </c>
      <c r="J176" s="22">
        <v>-930148</v>
      </c>
      <c r="K176" s="22">
        <v>0</v>
      </c>
      <c r="L176" s="22">
        <v>0</v>
      </c>
      <c r="M176" s="22">
        <v>1084209</v>
      </c>
      <c r="N176" s="22">
        <v>0</v>
      </c>
      <c r="O176" s="22">
        <v>-171627</v>
      </c>
      <c r="P176" s="22">
        <v>0</v>
      </c>
      <c r="Q176" s="22">
        <v>0</v>
      </c>
      <c r="R176" s="22">
        <v>203851</v>
      </c>
    </row>
    <row r="177" spans="1:1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3737153</v>
      </c>
      <c r="F177" s="22">
        <v>-2510329</v>
      </c>
      <c r="G177" s="22">
        <v>-9665283</v>
      </c>
      <c r="H177" s="22">
        <v>3202600</v>
      </c>
      <c r="I177" s="22">
        <v>0</v>
      </c>
      <c r="J177" s="22">
        <v>541262</v>
      </c>
      <c r="K177" s="22">
        <v>0</v>
      </c>
      <c r="L177" s="22">
        <v>536394</v>
      </c>
      <c r="M177" s="22">
        <v>9168253</v>
      </c>
      <c r="N177" s="22">
        <v>0</v>
      </c>
      <c r="O177" s="22">
        <v>-1433331</v>
      </c>
      <c r="P177" s="22">
        <v>0</v>
      </c>
      <c r="Q177" s="22">
        <v>0</v>
      </c>
      <c r="R177" s="22">
        <v>3576719</v>
      </c>
    </row>
    <row r="178" spans="1:1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623955</v>
      </c>
      <c r="F178" s="22">
        <v>6015619</v>
      </c>
      <c r="G178" s="22">
        <v>-8181637</v>
      </c>
      <c r="H178" s="22">
        <v>256854</v>
      </c>
      <c r="I178" s="22">
        <v>0</v>
      </c>
      <c r="J178" s="22">
        <v>-1297082</v>
      </c>
      <c r="K178" s="22">
        <v>-1441743</v>
      </c>
      <c r="L178" s="22">
        <v>2793937</v>
      </c>
      <c r="M178" s="22">
        <v>5237714</v>
      </c>
      <c r="N178" s="22">
        <v>0</v>
      </c>
      <c r="O178" s="22">
        <v>-1890809</v>
      </c>
      <c r="P178" s="22">
        <v>0</v>
      </c>
      <c r="Q178" s="22">
        <v>0</v>
      </c>
      <c r="R178" s="22">
        <v>2116808</v>
      </c>
    </row>
    <row r="179" spans="1:1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501887</v>
      </c>
      <c r="F179" s="22">
        <v>-380764</v>
      </c>
      <c r="G179" s="22">
        <v>0</v>
      </c>
      <c r="H179" s="22">
        <v>0</v>
      </c>
      <c r="I179" s="22">
        <v>0</v>
      </c>
      <c r="J179" s="22">
        <v>-43118</v>
      </c>
      <c r="K179" s="22">
        <v>0</v>
      </c>
      <c r="L179" s="22">
        <v>8099</v>
      </c>
      <c r="M179" s="22">
        <v>682020</v>
      </c>
      <c r="N179" s="22">
        <v>0</v>
      </c>
      <c r="O179" s="22">
        <v>-255327</v>
      </c>
      <c r="P179" s="22">
        <v>0</v>
      </c>
      <c r="Q179" s="22">
        <v>0</v>
      </c>
      <c r="R179" s="22">
        <v>512797</v>
      </c>
    </row>
    <row r="180" spans="1:1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654301</v>
      </c>
      <c r="F180" s="22">
        <v>846951</v>
      </c>
      <c r="G180" s="22">
        <v>-626367</v>
      </c>
      <c r="H180" s="22">
        <v>0</v>
      </c>
      <c r="I180" s="22">
        <v>0</v>
      </c>
      <c r="J180" s="22">
        <v>-1811916</v>
      </c>
      <c r="K180" s="22">
        <v>0</v>
      </c>
      <c r="L180" s="22">
        <v>233641</v>
      </c>
      <c r="M180" s="22">
        <v>2331116</v>
      </c>
      <c r="N180" s="22">
        <v>0</v>
      </c>
      <c r="O180" s="22">
        <v>520340</v>
      </c>
      <c r="P180" s="22">
        <v>0</v>
      </c>
      <c r="Q180" s="22">
        <v>0</v>
      </c>
      <c r="R180" s="22">
        <v>2148066</v>
      </c>
    </row>
    <row r="181" spans="1:1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98277</v>
      </c>
      <c r="F181" s="22">
        <v>809445</v>
      </c>
      <c r="G181" s="22">
        <v>-1257998</v>
      </c>
      <c r="H181" s="22">
        <v>531426</v>
      </c>
      <c r="I181" s="22">
        <v>0</v>
      </c>
      <c r="J181" s="22">
        <v>-1145810</v>
      </c>
      <c r="K181" s="22">
        <v>0</v>
      </c>
      <c r="L181" s="22">
        <v>34827</v>
      </c>
      <c r="M181" s="22">
        <v>1393047</v>
      </c>
      <c r="N181" s="22">
        <v>0</v>
      </c>
      <c r="O181" s="22">
        <v>-357952</v>
      </c>
      <c r="P181" s="22">
        <v>0</v>
      </c>
      <c r="Q181" s="22">
        <v>0</v>
      </c>
      <c r="R181" s="22">
        <v>105262</v>
      </c>
    </row>
    <row r="182" spans="1:1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477971</v>
      </c>
      <c r="F182" s="22">
        <v>343983</v>
      </c>
      <c r="G182" s="22">
        <v>-138858</v>
      </c>
      <c r="H182" s="22">
        <v>35894</v>
      </c>
      <c r="I182" s="22">
        <v>0</v>
      </c>
      <c r="J182" s="22">
        <v>-679872</v>
      </c>
      <c r="K182" s="22">
        <v>0</v>
      </c>
      <c r="L182" s="22">
        <v>50024</v>
      </c>
      <c r="M182" s="22">
        <v>467275</v>
      </c>
      <c r="N182" s="22">
        <v>0</v>
      </c>
      <c r="O182" s="22">
        <v>-28465</v>
      </c>
      <c r="P182" s="22">
        <v>0</v>
      </c>
      <c r="Q182" s="22">
        <v>0</v>
      </c>
      <c r="R182" s="22">
        <v>527952</v>
      </c>
    </row>
    <row r="183" spans="1:1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1067522</v>
      </c>
      <c r="F183" s="22">
        <v>160125</v>
      </c>
      <c r="G183" s="22">
        <v>0</v>
      </c>
      <c r="H183" s="22">
        <v>0</v>
      </c>
      <c r="I183" s="22">
        <v>0</v>
      </c>
      <c r="J183" s="22">
        <v>-784430</v>
      </c>
      <c r="K183" s="22">
        <v>0</v>
      </c>
      <c r="L183" s="22">
        <v>0</v>
      </c>
      <c r="M183" s="22">
        <v>631525</v>
      </c>
      <c r="N183" s="22">
        <v>0</v>
      </c>
      <c r="O183" s="22">
        <v>-251338</v>
      </c>
      <c r="P183" s="22">
        <v>0</v>
      </c>
      <c r="Q183" s="22">
        <v>0</v>
      </c>
      <c r="R183" s="22">
        <v>823404</v>
      </c>
    </row>
    <row r="184" spans="1:1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933836</v>
      </c>
      <c r="F184" s="22">
        <v>-1613117</v>
      </c>
      <c r="G184" s="22">
        <v>32357</v>
      </c>
      <c r="H184" s="22">
        <v>0</v>
      </c>
      <c r="I184" s="22">
        <v>0</v>
      </c>
      <c r="J184" s="22">
        <v>-181971</v>
      </c>
      <c r="K184" s="22">
        <v>0</v>
      </c>
      <c r="L184" s="22">
        <v>1750</v>
      </c>
      <c r="M184" s="22">
        <v>1734976</v>
      </c>
      <c r="N184" s="22">
        <v>0</v>
      </c>
      <c r="O184" s="22">
        <v>-120199</v>
      </c>
      <c r="P184" s="22">
        <v>0</v>
      </c>
      <c r="Q184" s="22">
        <v>0</v>
      </c>
      <c r="R184" s="22">
        <v>787632</v>
      </c>
    </row>
    <row r="185" spans="1:1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5664348</v>
      </c>
      <c r="F185" s="22">
        <v>283131</v>
      </c>
      <c r="G185" s="22">
        <v>-123929</v>
      </c>
      <c r="H185" s="22">
        <v>0</v>
      </c>
      <c r="I185" s="22">
        <v>0</v>
      </c>
      <c r="J185" s="22">
        <v>-1971809</v>
      </c>
      <c r="K185" s="22">
        <v>0</v>
      </c>
      <c r="L185" s="22">
        <v>110134</v>
      </c>
      <c r="M185" s="22">
        <v>2247524</v>
      </c>
      <c r="N185" s="22">
        <v>0</v>
      </c>
      <c r="O185" s="22">
        <v>-203804</v>
      </c>
      <c r="P185" s="22">
        <v>0</v>
      </c>
      <c r="Q185" s="22">
        <v>218000</v>
      </c>
      <c r="R185" s="22">
        <v>6223595</v>
      </c>
    </row>
    <row r="186" spans="1:1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870422</v>
      </c>
      <c r="F186" s="22">
        <v>687135</v>
      </c>
      <c r="G186" s="22">
        <v>0</v>
      </c>
      <c r="H186" s="22">
        <v>-386900</v>
      </c>
      <c r="I186" s="22">
        <v>0</v>
      </c>
      <c r="J186" s="22">
        <v>-173216</v>
      </c>
      <c r="K186" s="22">
        <v>-446000</v>
      </c>
      <c r="L186" s="22">
        <v>11497</v>
      </c>
      <c r="M186" s="22">
        <v>464589</v>
      </c>
      <c r="N186" s="22">
        <v>0</v>
      </c>
      <c r="O186" s="22">
        <v>-53860</v>
      </c>
      <c r="P186" s="22">
        <v>0</v>
      </c>
      <c r="Q186" s="22">
        <v>0</v>
      </c>
      <c r="R186" s="22">
        <v>973667</v>
      </c>
    </row>
    <row r="187" spans="1:1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732252</v>
      </c>
      <c r="F187" s="22">
        <v>3378168</v>
      </c>
      <c r="G187" s="22">
        <v>-1493208</v>
      </c>
      <c r="H187" s="22">
        <v>481786</v>
      </c>
      <c r="I187" s="22">
        <v>0</v>
      </c>
      <c r="J187" s="22">
        <v>-5933114</v>
      </c>
      <c r="K187" s="22">
        <v>0</v>
      </c>
      <c r="L187" s="22">
        <v>84221</v>
      </c>
      <c r="M187" s="22">
        <v>3774577</v>
      </c>
      <c r="N187" s="22">
        <v>0</v>
      </c>
      <c r="O187" s="22">
        <v>-626496</v>
      </c>
      <c r="P187" s="22">
        <v>0</v>
      </c>
      <c r="Q187" s="22">
        <v>0</v>
      </c>
      <c r="R187" s="22">
        <v>398186</v>
      </c>
    </row>
    <row r="188" spans="1:1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2466230</v>
      </c>
      <c r="F188" s="22">
        <v>-707760</v>
      </c>
      <c r="G188" s="22">
        <v>-150638</v>
      </c>
      <c r="H188" s="22">
        <v>1169783</v>
      </c>
      <c r="I188" s="22">
        <v>0</v>
      </c>
      <c r="J188" s="22">
        <v>-63652</v>
      </c>
      <c r="K188" s="22">
        <v>0</v>
      </c>
      <c r="L188" s="22">
        <v>0</v>
      </c>
      <c r="M188" s="22">
        <v>2994191</v>
      </c>
      <c r="N188" s="22">
        <v>0</v>
      </c>
      <c r="O188" s="22">
        <v>-808004</v>
      </c>
      <c r="P188" s="22">
        <v>0</v>
      </c>
      <c r="Q188" s="22">
        <v>0</v>
      </c>
      <c r="R188" s="22">
        <v>4900150</v>
      </c>
    </row>
    <row r="189" spans="1:1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1651927</v>
      </c>
      <c r="F189" s="22">
        <v>458757</v>
      </c>
      <c r="G189" s="22">
        <v>0</v>
      </c>
      <c r="H189" s="22">
        <v>0</v>
      </c>
      <c r="I189" s="22">
        <v>0</v>
      </c>
      <c r="J189" s="22">
        <v>-527999</v>
      </c>
      <c r="K189" s="22">
        <v>0</v>
      </c>
      <c r="L189" s="22">
        <v>0</v>
      </c>
      <c r="M189" s="22">
        <v>930642</v>
      </c>
      <c r="N189" s="22">
        <v>0</v>
      </c>
      <c r="O189" s="22">
        <v>-188844</v>
      </c>
      <c r="P189" s="22">
        <v>0</v>
      </c>
      <c r="Q189" s="22">
        <v>0</v>
      </c>
      <c r="R189" s="22">
        <v>2324483</v>
      </c>
    </row>
    <row r="190" spans="1:1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1209013</v>
      </c>
      <c r="F190" s="22">
        <v>1807929</v>
      </c>
      <c r="G190" s="22">
        <v>-1167634</v>
      </c>
      <c r="H190" s="22">
        <v>62814</v>
      </c>
      <c r="I190" s="22">
        <v>0</v>
      </c>
      <c r="J190" s="22">
        <v>-1879981</v>
      </c>
      <c r="K190" s="22">
        <v>0</v>
      </c>
      <c r="L190" s="22">
        <v>23</v>
      </c>
      <c r="M190" s="22">
        <v>949120</v>
      </c>
      <c r="N190" s="22">
        <v>0</v>
      </c>
      <c r="O190" s="22">
        <v>-225013</v>
      </c>
      <c r="P190" s="22">
        <v>0</v>
      </c>
      <c r="Q190" s="22">
        <v>697000</v>
      </c>
      <c r="R190" s="22">
        <v>1453248</v>
      </c>
    </row>
    <row r="191" spans="1:1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4400161</v>
      </c>
      <c r="F191" s="22">
        <v>3213305</v>
      </c>
      <c r="G191" s="22">
        <v>-2261299</v>
      </c>
      <c r="H191" s="22">
        <v>126589</v>
      </c>
      <c r="I191" s="22">
        <v>0</v>
      </c>
      <c r="J191" s="22">
        <v>-2655821</v>
      </c>
      <c r="K191" s="22">
        <v>0</v>
      </c>
      <c r="L191" s="22">
        <v>7838</v>
      </c>
      <c r="M191" s="22">
        <v>2616841</v>
      </c>
      <c r="N191" s="22">
        <v>0</v>
      </c>
      <c r="O191" s="22">
        <v>-500000</v>
      </c>
      <c r="P191" s="22">
        <v>0</v>
      </c>
      <c r="Q191" s="22">
        <v>0</v>
      </c>
      <c r="R191" s="22">
        <v>4947614</v>
      </c>
    </row>
    <row r="192" spans="1:1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389905</v>
      </c>
      <c r="G192" s="22">
        <v>-89130</v>
      </c>
      <c r="H192" s="22">
        <v>61668</v>
      </c>
      <c r="I192" s="22">
        <v>0</v>
      </c>
      <c r="J192" s="22">
        <v>-304732</v>
      </c>
      <c r="K192" s="22">
        <v>-803923</v>
      </c>
      <c r="L192" s="22">
        <v>155033</v>
      </c>
      <c r="M192" s="22">
        <v>753701</v>
      </c>
      <c r="N192" s="22">
        <v>0</v>
      </c>
      <c r="O192" s="22">
        <v>-121448</v>
      </c>
      <c r="P192" s="22">
        <v>0</v>
      </c>
      <c r="Q192" s="22">
        <v>-41074</v>
      </c>
      <c r="R192" s="22">
        <v>0</v>
      </c>
    </row>
    <row r="193" spans="1:1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2657383</v>
      </c>
      <c r="F193" s="22">
        <v>-712417</v>
      </c>
      <c r="G193" s="22">
        <v>-1731168</v>
      </c>
      <c r="H193" s="22">
        <v>215200</v>
      </c>
      <c r="I193" s="22">
        <v>0</v>
      </c>
      <c r="J193" s="22">
        <v>-2057791</v>
      </c>
      <c r="K193" s="22">
        <v>-188000</v>
      </c>
      <c r="L193" s="22">
        <v>2406645</v>
      </c>
      <c r="M193" s="22">
        <v>2942480</v>
      </c>
      <c r="N193" s="22">
        <v>0</v>
      </c>
      <c r="O193" s="22">
        <v>-837535</v>
      </c>
      <c r="P193" s="22">
        <v>0</v>
      </c>
      <c r="Q193" s="22">
        <v>0</v>
      </c>
      <c r="R193" s="22">
        <v>2694797</v>
      </c>
    </row>
    <row r="194" spans="1:1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1618046</v>
      </c>
      <c r="G194" s="22">
        <v>-6829849</v>
      </c>
      <c r="H194" s="22">
        <v>0</v>
      </c>
      <c r="I194" s="22">
        <v>0</v>
      </c>
      <c r="J194" s="22">
        <v>-403238</v>
      </c>
      <c r="K194" s="22">
        <v>0</v>
      </c>
      <c r="L194" s="22">
        <v>100873</v>
      </c>
      <c r="M194" s="22">
        <v>6302552</v>
      </c>
      <c r="N194" s="22">
        <v>0</v>
      </c>
      <c r="O194" s="22">
        <v>-788384</v>
      </c>
      <c r="P194" s="22">
        <v>0</v>
      </c>
      <c r="Q194" s="22">
        <v>0</v>
      </c>
      <c r="R194" s="22">
        <v>0</v>
      </c>
    </row>
    <row r="195" spans="1:1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721392</v>
      </c>
      <c r="F195" s="22">
        <v>-59265</v>
      </c>
      <c r="G195" s="22">
        <v>0</v>
      </c>
      <c r="H195" s="22">
        <v>15750</v>
      </c>
      <c r="I195" s="22">
        <v>0</v>
      </c>
      <c r="J195" s="22">
        <v>-652760</v>
      </c>
      <c r="K195" s="22">
        <v>0</v>
      </c>
      <c r="L195" s="22">
        <v>0</v>
      </c>
      <c r="M195" s="22">
        <v>478579</v>
      </c>
      <c r="N195" s="22">
        <v>0</v>
      </c>
      <c r="O195" s="22">
        <v>-59195</v>
      </c>
      <c r="P195" s="22">
        <v>0</v>
      </c>
      <c r="Q195" s="22">
        <v>0</v>
      </c>
      <c r="R195" s="22">
        <v>444501</v>
      </c>
    </row>
    <row r="196" spans="1:1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493840</v>
      </c>
      <c r="F196" s="22">
        <v>113330</v>
      </c>
      <c r="G196" s="22">
        <v>-138000</v>
      </c>
      <c r="H196" s="22">
        <v>0</v>
      </c>
      <c r="I196" s="22">
        <v>0</v>
      </c>
      <c r="J196" s="22">
        <v>-286082</v>
      </c>
      <c r="K196" s="22">
        <v>0</v>
      </c>
      <c r="L196" s="22">
        <v>0</v>
      </c>
      <c r="M196" s="22">
        <v>356154</v>
      </c>
      <c r="N196" s="22">
        <v>0</v>
      </c>
      <c r="O196" s="22">
        <v>0</v>
      </c>
      <c r="P196" s="22">
        <v>0</v>
      </c>
      <c r="Q196" s="22">
        <v>0</v>
      </c>
      <c r="R196" s="22">
        <v>539242</v>
      </c>
    </row>
    <row r="197" spans="1:1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914624</v>
      </c>
      <c r="F197" s="22">
        <v>415000</v>
      </c>
      <c r="G197" s="22">
        <v>-578987</v>
      </c>
      <c r="H197" s="22">
        <v>129840</v>
      </c>
      <c r="I197" s="22">
        <v>0</v>
      </c>
      <c r="J197" s="22">
        <v>-476992</v>
      </c>
      <c r="K197" s="22">
        <v>0</v>
      </c>
      <c r="L197" s="22">
        <v>16033</v>
      </c>
      <c r="M197" s="22">
        <v>438554</v>
      </c>
      <c r="N197" s="22">
        <v>0</v>
      </c>
      <c r="O197" s="22">
        <v>-143520</v>
      </c>
      <c r="P197" s="22">
        <v>0</v>
      </c>
      <c r="Q197" s="22">
        <v>0</v>
      </c>
      <c r="R197" s="22">
        <v>714552</v>
      </c>
    </row>
    <row r="198" spans="1:1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66804</v>
      </c>
      <c r="F198" s="22">
        <v>-17582</v>
      </c>
      <c r="G198" s="22">
        <v>0</v>
      </c>
      <c r="H198" s="22">
        <v>0</v>
      </c>
      <c r="I198" s="22">
        <v>0</v>
      </c>
      <c r="J198" s="22">
        <v>-208608</v>
      </c>
      <c r="K198" s="22">
        <v>0</v>
      </c>
      <c r="L198" s="22">
        <v>0</v>
      </c>
      <c r="M198" s="22">
        <v>212087</v>
      </c>
      <c r="N198" s="22">
        <v>0</v>
      </c>
      <c r="O198" s="22">
        <v>0</v>
      </c>
      <c r="P198" s="22">
        <v>0</v>
      </c>
      <c r="Q198" s="22">
        <v>0</v>
      </c>
      <c r="R198" s="22">
        <v>52701</v>
      </c>
    </row>
    <row r="199" spans="1:1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503443</v>
      </c>
      <c r="F199" s="22">
        <v>163247</v>
      </c>
      <c r="G199" s="22">
        <v>-9078</v>
      </c>
      <c r="H199" s="22">
        <v>0</v>
      </c>
      <c r="I199" s="22">
        <v>0</v>
      </c>
      <c r="J199" s="22">
        <v>-282029</v>
      </c>
      <c r="K199" s="22">
        <v>0</v>
      </c>
      <c r="L199" s="22">
        <v>0</v>
      </c>
      <c r="M199" s="22">
        <v>109324</v>
      </c>
      <c r="N199" s="22">
        <v>0</v>
      </c>
      <c r="O199" s="22">
        <v>0</v>
      </c>
      <c r="P199" s="22">
        <v>0</v>
      </c>
      <c r="Q199" s="22">
        <v>0</v>
      </c>
      <c r="R199" s="22">
        <v>484907</v>
      </c>
    </row>
    <row r="200" spans="1:1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756024</v>
      </c>
      <c r="F200" s="22">
        <v>-44765</v>
      </c>
      <c r="G200" s="22">
        <v>-22240</v>
      </c>
      <c r="H200" s="22">
        <v>0</v>
      </c>
      <c r="I200" s="22">
        <v>0</v>
      </c>
      <c r="J200" s="22">
        <v>-147620</v>
      </c>
      <c r="K200" s="22">
        <v>0</v>
      </c>
      <c r="L200" s="22">
        <v>58784</v>
      </c>
      <c r="M200" s="22">
        <v>350080</v>
      </c>
      <c r="N200" s="22">
        <v>0</v>
      </c>
      <c r="O200" s="22">
        <v>-25399</v>
      </c>
      <c r="P200" s="22">
        <v>0</v>
      </c>
      <c r="Q200" s="22">
        <v>0</v>
      </c>
      <c r="R200" s="22">
        <v>924864</v>
      </c>
    </row>
    <row r="201" spans="1:1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242457</v>
      </c>
      <c r="F201" s="22">
        <v>-238046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168297</v>
      </c>
      <c r="M201" s="22">
        <v>111232</v>
      </c>
      <c r="N201" s="22">
        <v>0</v>
      </c>
      <c r="O201" s="22">
        <v>-11903</v>
      </c>
      <c r="P201" s="22">
        <v>0</v>
      </c>
      <c r="Q201" s="22">
        <v>0</v>
      </c>
      <c r="R201" s="22">
        <v>272037</v>
      </c>
    </row>
    <row r="202" spans="1:1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741310</v>
      </c>
      <c r="F202" s="22">
        <v>450906</v>
      </c>
      <c r="G202" s="22">
        <v>-10500</v>
      </c>
      <c r="H202" s="22">
        <v>13831</v>
      </c>
      <c r="I202" s="22">
        <v>0</v>
      </c>
      <c r="J202" s="22">
        <v>-418856</v>
      </c>
      <c r="K202" s="22">
        <v>0</v>
      </c>
      <c r="L202" s="22">
        <v>17682</v>
      </c>
      <c r="M202" s="22">
        <v>164767</v>
      </c>
      <c r="N202" s="22">
        <v>0</v>
      </c>
      <c r="O202" s="22">
        <v>0</v>
      </c>
      <c r="P202" s="22">
        <v>0</v>
      </c>
      <c r="Q202" s="22">
        <v>0</v>
      </c>
      <c r="R202" s="22">
        <v>959140</v>
      </c>
    </row>
    <row r="203" spans="1:1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288153</v>
      </c>
      <c r="F203" s="22">
        <v>-107370</v>
      </c>
      <c r="G203" s="22">
        <v>4000</v>
      </c>
      <c r="H203" s="22">
        <v>0</v>
      </c>
      <c r="I203" s="22">
        <v>0</v>
      </c>
      <c r="J203" s="22">
        <v>-162494</v>
      </c>
      <c r="K203" s="22">
        <v>0</v>
      </c>
      <c r="L203" s="22">
        <v>0</v>
      </c>
      <c r="M203" s="22">
        <v>520885</v>
      </c>
      <c r="N203" s="22">
        <v>0</v>
      </c>
      <c r="O203" s="22">
        <v>-118855</v>
      </c>
      <c r="P203" s="22">
        <v>0</v>
      </c>
      <c r="Q203" s="22">
        <v>0</v>
      </c>
      <c r="R203" s="22">
        <v>424319</v>
      </c>
    </row>
    <row r="204" spans="1:1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245585</v>
      </c>
      <c r="F204" s="22">
        <v>-48192</v>
      </c>
      <c r="G204" s="22">
        <v>0</v>
      </c>
      <c r="H204" s="22">
        <v>1472</v>
      </c>
      <c r="I204" s="22">
        <v>0</v>
      </c>
      <c r="J204" s="22">
        <v>-78990</v>
      </c>
      <c r="K204" s="22">
        <v>0</v>
      </c>
      <c r="L204" s="22">
        <v>0</v>
      </c>
      <c r="M204" s="22">
        <v>180970</v>
      </c>
      <c r="N204" s="22">
        <v>0</v>
      </c>
      <c r="O204" s="22">
        <v>0</v>
      </c>
      <c r="P204" s="22">
        <v>0</v>
      </c>
      <c r="Q204" s="22">
        <v>0</v>
      </c>
      <c r="R204" s="22">
        <v>300845</v>
      </c>
    </row>
    <row r="205" spans="1:1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356408</v>
      </c>
      <c r="F205" s="22">
        <v>-134640</v>
      </c>
      <c r="G205" s="22">
        <v>-104654</v>
      </c>
      <c r="H205" s="22">
        <v>0</v>
      </c>
      <c r="I205" s="22">
        <v>0</v>
      </c>
      <c r="J205" s="22">
        <v>-113642</v>
      </c>
      <c r="K205" s="22">
        <v>0</v>
      </c>
      <c r="L205" s="22">
        <v>0</v>
      </c>
      <c r="M205" s="22">
        <v>221888</v>
      </c>
      <c r="N205" s="22">
        <v>0</v>
      </c>
      <c r="O205" s="22">
        <v>0</v>
      </c>
      <c r="P205" s="22">
        <v>0</v>
      </c>
      <c r="Q205" s="22">
        <v>0</v>
      </c>
      <c r="R205" s="22">
        <v>225360</v>
      </c>
    </row>
    <row r="206" spans="1:1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3296461</v>
      </c>
      <c r="F206" s="22">
        <v>-151700</v>
      </c>
      <c r="G206" s="22">
        <v>-60000</v>
      </c>
      <c r="H206" s="22">
        <v>117273</v>
      </c>
      <c r="I206" s="22">
        <v>0</v>
      </c>
      <c r="J206" s="22">
        <v>-741247</v>
      </c>
      <c r="K206" s="22">
        <v>-197550</v>
      </c>
      <c r="L206" s="22">
        <v>12172</v>
      </c>
      <c r="M206" s="22">
        <v>664643</v>
      </c>
      <c r="N206" s="22">
        <v>0</v>
      </c>
      <c r="O206" s="22">
        <v>-245454</v>
      </c>
      <c r="P206" s="22">
        <v>0</v>
      </c>
      <c r="Q206" s="22">
        <v>600000</v>
      </c>
      <c r="R206" s="22">
        <v>3294598</v>
      </c>
    </row>
    <row r="207" spans="1:1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934352</v>
      </c>
      <c r="F207" s="22">
        <v>9699</v>
      </c>
      <c r="G207" s="22">
        <v>0</v>
      </c>
      <c r="H207" s="22">
        <v>11705</v>
      </c>
      <c r="I207" s="22">
        <v>0</v>
      </c>
      <c r="J207" s="22">
        <v>-59688</v>
      </c>
      <c r="K207" s="22">
        <v>0</v>
      </c>
      <c r="L207" s="22">
        <v>0</v>
      </c>
      <c r="M207" s="22">
        <v>358077</v>
      </c>
      <c r="N207" s="22">
        <v>0</v>
      </c>
      <c r="O207" s="22">
        <v>0</v>
      </c>
      <c r="P207" s="22">
        <v>0</v>
      </c>
      <c r="Q207" s="22">
        <v>46668</v>
      </c>
      <c r="R207" s="22">
        <v>1300813</v>
      </c>
    </row>
    <row r="208" spans="1:1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-76321</v>
      </c>
      <c r="F208" s="22">
        <v>-12933</v>
      </c>
      <c r="G208" s="22">
        <v>-16575</v>
      </c>
      <c r="H208" s="22">
        <v>0</v>
      </c>
      <c r="I208" s="22">
        <v>0</v>
      </c>
      <c r="J208" s="22">
        <v>-142877</v>
      </c>
      <c r="K208" s="22">
        <v>0</v>
      </c>
      <c r="L208" s="22">
        <v>41148</v>
      </c>
      <c r="M208" s="22">
        <v>243870</v>
      </c>
      <c r="N208" s="22">
        <v>0</v>
      </c>
      <c r="O208" s="22">
        <v>-81883</v>
      </c>
      <c r="P208" s="22">
        <v>0</v>
      </c>
      <c r="Q208" s="22">
        <v>0</v>
      </c>
      <c r="R208" s="22">
        <v>-45571</v>
      </c>
    </row>
    <row r="209" spans="1:1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-100515</v>
      </c>
      <c r="F209" s="22">
        <v>38124</v>
      </c>
      <c r="G209" s="22">
        <v>0</v>
      </c>
      <c r="H209" s="22">
        <v>0</v>
      </c>
      <c r="I209" s="22">
        <v>0</v>
      </c>
      <c r="J209" s="22">
        <v>-104907</v>
      </c>
      <c r="K209" s="22">
        <v>0</v>
      </c>
      <c r="L209" s="22">
        <v>12500</v>
      </c>
      <c r="M209" s="22">
        <v>170183</v>
      </c>
      <c r="N209" s="22">
        <v>0</v>
      </c>
      <c r="O209" s="22">
        <v>0</v>
      </c>
      <c r="P209" s="22">
        <v>0</v>
      </c>
      <c r="Q209" s="22">
        <v>0</v>
      </c>
      <c r="R209" s="22">
        <v>15385</v>
      </c>
    </row>
    <row r="210" spans="1:1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740693</v>
      </c>
      <c r="F210" s="22">
        <v>-609066</v>
      </c>
      <c r="G210" s="22">
        <v>0</v>
      </c>
      <c r="H210" s="22">
        <v>0</v>
      </c>
      <c r="I210" s="22">
        <v>0</v>
      </c>
      <c r="J210" s="22">
        <v>-53127</v>
      </c>
      <c r="K210" s="22">
        <v>0</v>
      </c>
      <c r="L210" s="22">
        <v>0</v>
      </c>
      <c r="M210" s="22">
        <v>567672</v>
      </c>
      <c r="N210" s="22">
        <v>0</v>
      </c>
      <c r="O210" s="22">
        <v>-40690</v>
      </c>
      <c r="P210" s="22">
        <v>0</v>
      </c>
      <c r="Q210" s="22">
        <v>0</v>
      </c>
      <c r="R210" s="22">
        <v>605482</v>
      </c>
    </row>
    <row r="211" spans="1:1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199030</v>
      </c>
      <c r="F211" s="22">
        <v>-254645</v>
      </c>
      <c r="G211" s="22">
        <v>0</v>
      </c>
      <c r="H211" s="22">
        <v>0</v>
      </c>
      <c r="I211" s="22">
        <v>0</v>
      </c>
      <c r="J211" s="22">
        <v>-203517</v>
      </c>
      <c r="K211" s="22">
        <v>0</v>
      </c>
      <c r="L211" s="22">
        <v>75575</v>
      </c>
      <c r="M211" s="22">
        <v>209203</v>
      </c>
      <c r="N211" s="22">
        <v>0</v>
      </c>
      <c r="O211" s="22">
        <v>0</v>
      </c>
      <c r="P211" s="22">
        <v>0</v>
      </c>
      <c r="Q211" s="22">
        <v>0</v>
      </c>
      <c r="R211" s="22">
        <v>25646</v>
      </c>
    </row>
    <row r="212" spans="1:1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1029321</v>
      </c>
      <c r="F212" s="22">
        <v>-61123</v>
      </c>
      <c r="G212" s="22">
        <v>-35610</v>
      </c>
      <c r="H212" s="22">
        <v>77986</v>
      </c>
      <c r="I212" s="22">
        <v>0</v>
      </c>
      <c r="J212" s="22">
        <v>-206750</v>
      </c>
      <c r="K212" s="22">
        <v>0</v>
      </c>
      <c r="L212" s="22">
        <v>0</v>
      </c>
      <c r="M212" s="22">
        <v>239559</v>
      </c>
      <c r="N212" s="22">
        <v>0</v>
      </c>
      <c r="O212" s="22">
        <v>0</v>
      </c>
      <c r="P212" s="22">
        <v>0</v>
      </c>
      <c r="Q212" s="22">
        <v>0</v>
      </c>
      <c r="R212" s="22">
        <v>1043383</v>
      </c>
    </row>
    <row r="213" spans="1:1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489910</v>
      </c>
      <c r="F213" s="22">
        <v>-76856</v>
      </c>
      <c r="G213" s="22">
        <v>0</v>
      </c>
      <c r="H213" s="22">
        <v>0</v>
      </c>
      <c r="I213" s="22">
        <v>0</v>
      </c>
      <c r="J213" s="22">
        <v>-247201</v>
      </c>
      <c r="K213" s="22">
        <v>0</v>
      </c>
      <c r="L213" s="22">
        <v>0</v>
      </c>
      <c r="M213" s="22">
        <v>194781</v>
      </c>
      <c r="N213" s="22">
        <v>0</v>
      </c>
      <c r="O213" s="22">
        <v>-42730</v>
      </c>
      <c r="P213" s="22">
        <v>0</v>
      </c>
      <c r="Q213" s="22">
        <v>0</v>
      </c>
      <c r="R213" s="22">
        <v>317904</v>
      </c>
    </row>
    <row r="214" spans="1:1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162691</v>
      </c>
      <c r="F214" s="22">
        <v>-115493</v>
      </c>
      <c r="G214" s="22">
        <v>0</v>
      </c>
      <c r="H214" s="22">
        <v>-98416</v>
      </c>
      <c r="I214" s="22">
        <v>0</v>
      </c>
      <c r="J214" s="22">
        <v>-139779</v>
      </c>
      <c r="K214" s="22">
        <v>0</v>
      </c>
      <c r="L214" s="22">
        <v>0</v>
      </c>
      <c r="M214" s="22">
        <v>359362</v>
      </c>
      <c r="N214" s="22">
        <v>0</v>
      </c>
      <c r="O214" s="22">
        <v>-9690</v>
      </c>
      <c r="P214" s="22">
        <v>0</v>
      </c>
      <c r="Q214" s="22">
        <v>0</v>
      </c>
      <c r="R214" s="22">
        <v>158675</v>
      </c>
    </row>
    <row r="215" spans="1:1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51837</v>
      </c>
      <c r="F215" s="22">
        <v>183788</v>
      </c>
      <c r="G215" s="22">
        <v>-48526</v>
      </c>
      <c r="H215" s="22">
        <v>18223</v>
      </c>
      <c r="I215" s="22">
        <v>0</v>
      </c>
      <c r="J215" s="22">
        <v>-403910</v>
      </c>
      <c r="K215" s="22">
        <v>0</v>
      </c>
      <c r="L215" s="22">
        <v>18927</v>
      </c>
      <c r="M215" s="22">
        <v>247355</v>
      </c>
      <c r="N215" s="22">
        <v>0</v>
      </c>
      <c r="O215" s="22">
        <v>0</v>
      </c>
      <c r="P215" s="22">
        <v>0</v>
      </c>
      <c r="Q215" s="22">
        <v>0</v>
      </c>
      <c r="R215" s="22">
        <v>67694</v>
      </c>
    </row>
    <row r="216" spans="1:1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966297</v>
      </c>
      <c r="F216" s="22">
        <v>1093350</v>
      </c>
      <c r="G216" s="22">
        <v>0</v>
      </c>
      <c r="H216" s="22">
        <v>0</v>
      </c>
      <c r="I216" s="22">
        <v>0</v>
      </c>
      <c r="J216" s="22">
        <v>-1835725</v>
      </c>
      <c r="K216" s="22">
        <v>0</v>
      </c>
      <c r="L216" s="22">
        <v>0</v>
      </c>
      <c r="M216" s="22">
        <v>699751</v>
      </c>
      <c r="N216" s="22">
        <v>0</v>
      </c>
      <c r="O216" s="22">
        <v>-228928</v>
      </c>
      <c r="P216" s="22">
        <v>0</v>
      </c>
      <c r="Q216" s="22">
        <v>0</v>
      </c>
      <c r="R216" s="22">
        <v>694745</v>
      </c>
    </row>
    <row r="217" spans="1:1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971064</v>
      </c>
      <c r="F217" s="22">
        <v>-286460</v>
      </c>
      <c r="G217" s="22">
        <v>0</v>
      </c>
      <c r="H217" s="22">
        <v>0</v>
      </c>
      <c r="I217" s="22">
        <v>0</v>
      </c>
      <c r="J217" s="22">
        <v>-127010</v>
      </c>
      <c r="K217" s="22">
        <v>0</v>
      </c>
      <c r="L217" s="22">
        <v>0</v>
      </c>
      <c r="M217" s="22">
        <v>221165</v>
      </c>
      <c r="N217" s="22">
        <v>0</v>
      </c>
      <c r="O217" s="22">
        <v>0</v>
      </c>
      <c r="P217" s="22">
        <v>0</v>
      </c>
      <c r="Q217" s="22">
        <v>0</v>
      </c>
      <c r="R217" s="22">
        <v>778759</v>
      </c>
    </row>
    <row r="218" spans="1:1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859254</v>
      </c>
      <c r="F218" s="22">
        <v>207139</v>
      </c>
      <c r="G218" s="22">
        <v>0</v>
      </c>
      <c r="H218" s="22">
        <v>0</v>
      </c>
      <c r="I218" s="22">
        <v>0</v>
      </c>
      <c r="J218" s="22">
        <v>-489699</v>
      </c>
      <c r="K218" s="22">
        <v>0</v>
      </c>
      <c r="L218" s="22">
        <v>0</v>
      </c>
      <c r="M218" s="22">
        <v>169557</v>
      </c>
      <c r="N218" s="22">
        <v>0</v>
      </c>
      <c r="O218" s="22">
        <v>0</v>
      </c>
      <c r="P218" s="22">
        <v>0</v>
      </c>
      <c r="Q218" s="22">
        <v>0</v>
      </c>
      <c r="R218" s="22">
        <v>746251</v>
      </c>
    </row>
    <row r="219" spans="1:1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-112913</v>
      </c>
      <c r="F219" s="22">
        <v>-103166</v>
      </c>
      <c r="G219" s="22">
        <v>0</v>
      </c>
      <c r="H219" s="22">
        <v>0</v>
      </c>
      <c r="I219" s="22">
        <v>0</v>
      </c>
      <c r="J219" s="22">
        <v>-325832</v>
      </c>
      <c r="K219" s="22">
        <v>0</v>
      </c>
      <c r="L219" s="22">
        <v>0</v>
      </c>
      <c r="M219" s="22">
        <v>214400</v>
      </c>
      <c r="N219" s="22">
        <v>0</v>
      </c>
      <c r="O219" s="22">
        <v>-58805</v>
      </c>
      <c r="P219" s="22">
        <v>0</v>
      </c>
      <c r="Q219" s="22">
        <v>0</v>
      </c>
      <c r="R219" s="22">
        <v>-386316</v>
      </c>
    </row>
    <row r="220" spans="1:1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441296</v>
      </c>
      <c r="F220" s="22">
        <v>381808</v>
      </c>
      <c r="G220" s="22">
        <v>0</v>
      </c>
      <c r="H220" s="22">
        <v>0</v>
      </c>
      <c r="I220" s="22">
        <v>0</v>
      </c>
      <c r="J220" s="22">
        <v>-565700</v>
      </c>
      <c r="K220" s="22">
        <v>0</v>
      </c>
      <c r="L220" s="22">
        <v>0</v>
      </c>
      <c r="M220" s="22">
        <v>161609</v>
      </c>
      <c r="N220" s="22">
        <v>0</v>
      </c>
      <c r="O220" s="22">
        <v>0</v>
      </c>
      <c r="P220" s="22">
        <v>0</v>
      </c>
      <c r="Q220" s="22">
        <v>0</v>
      </c>
      <c r="R220" s="22">
        <v>419013</v>
      </c>
    </row>
    <row r="221" spans="1:1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832834</v>
      </c>
      <c r="F221" s="22">
        <v>-201859</v>
      </c>
      <c r="G221" s="22">
        <v>-43762</v>
      </c>
      <c r="H221" s="22">
        <v>90363</v>
      </c>
      <c r="I221" s="22">
        <v>0</v>
      </c>
      <c r="J221" s="22">
        <v>-59939</v>
      </c>
      <c r="K221" s="22">
        <v>-27700</v>
      </c>
      <c r="L221" s="22">
        <v>57015</v>
      </c>
      <c r="M221" s="22">
        <v>437006</v>
      </c>
      <c r="N221" s="22">
        <v>0</v>
      </c>
      <c r="O221" s="22">
        <v>-157625</v>
      </c>
      <c r="P221" s="22">
        <v>0</v>
      </c>
      <c r="Q221" s="22">
        <v>0</v>
      </c>
      <c r="R221" s="22">
        <v>926333</v>
      </c>
    </row>
    <row r="222" spans="1:1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204125</v>
      </c>
      <c r="F222" s="22">
        <v>97576</v>
      </c>
      <c r="G222" s="22">
        <v>-16000</v>
      </c>
      <c r="H222" s="22">
        <v>0</v>
      </c>
      <c r="I222" s="22">
        <v>0</v>
      </c>
      <c r="J222" s="22">
        <v>-159289</v>
      </c>
      <c r="K222" s="22">
        <v>0</v>
      </c>
      <c r="L222" s="22">
        <v>0</v>
      </c>
      <c r="M222" s="22">
        <v>84168</v>
      </c>
      <c r="N222" s="22">
        <v>0</v>
      </c>
      <c r="O222" s="22">
        <v>0</v>
      </c>
      <c r="P222" s="22">
        <v>0</v>
      </c>
      <c r="Q222" s="22">
        <v>0</v>
      </c>
      <c r="R222" s="22">
        <v>210580</v>
      </c>
    </row>
    <row r="223" spans="1:1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732493</v>
      </c>
      <c r="F223" s="22">
        <v>80988</v>
      </c>
      <c r="G223" s="22">
        <v>0</v>
      </c>
      <c r="H223" s="22">
        <v>75000</v>
      </c>
      <c r="I223" s="22">
        <v>0</v>
      </c>
      <c r="J223" s="22">
        <v>-418571</v>
      </c>
      <c r="K223" s="22">
        <v>0</v>
      </c>
      <c r="L223" s="22">
        <v>0</v>
      </c>
      <c r="M223" s="22">
        <v>235437</v>
      </c>
      <c r="N223" s="22">
        <v>0</v>
      </c>
      <c r="O223" s="22">
        <v>0</v>
      </c>
      <c r="P223" s="22">
        <v>0</v>
      </c>
      <c r="Q223" s="22">
        <v>0</v>
      </c>
      <c r="R223" s="22">
        <v>705347</v>
      </c>
    </row>
    <row r="224" spans="1:1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1150934</v>
      </c>
      <c r="F224" s="22">
        <v>113680</v>
      </c>
      <c r="G224" s="22">
        <v>-54080</v>
      </c>
      <c r="H224" s="22">
        <v>0</v>
      </c>
      <c r="I224" s="22">
        <v>0</v>
      </c>
      <c r="J224" s="22">
        <v>-512416</v>
      </c>
      <c r="K224" s="22">
        <v>0</v>
      </c>
      <c r="L224" s="22">
        <v>5375</v>
      </c>
      <c r="M224" s="22">
        <v>604560</v>
      </c>
      <c r="N224" s="22">
        <v>0</v>
      </c>
      <c r="O224" s="22">
        <v>0</v>
      </c>
      <c r="P224" s="22">
        <v>0</v>
      </c>
      <c r="Q224" s="22">
        <v>0</v>
      </c>
      <c r="R224" s="22">
        <v>1308053</v>
      </c>
    </row>
    <row r="225" spans="1:1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159592</v>
      </c>
      <c r="F225" s="22">
        <v>-5780</v>
      </c>
      <c r="G225" s="22">
        <v>-22180</v>
      </c>
      <c r="H225" s="22">
        <v>0</v>
      </c>
      <c r="I225" s="22">
        <v>0</v>
      </c>
      <c r="J225" s="22">
        <v>-28276</v>
      </c>
      <c r="K225" s="22">
        <v>0</v>
      </c>
      <c r="L225" s="22">
        <v>0</v>
      </c>
      <c r="M225" s="22">
        <v>93541</v>
      </c>
      <c r="N225" s="22">
        <v>0</v>
      </c>
      <c r="O225" s="22">
        <v>0</v>
      </c>
      <c r="P225" s="22">
        <v>0</v>
      </c>
      <c r="Q225" s="22">
        <v>0</v>
      </c>
      <c r="R225" s="22">
        <v>196897</v>
      </c>
    </row>
    <row r="226" spans="1:1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792188</v>
      </c>
      <c r="F226" s="22">
        <v>58277</v>
      </c>
      <c r="G226" s="22">
        <v>-26088</v>
      </c>
      <c r="H226" s="22">
        <v>62909</v>
      </c>
      <c r="I226" s="22">
        <v>0</v>
      </c>
      <c r="J226" s="22">
        <v>-508708</v>
      </c>
      <c r="K226" s="22">
        <v>0</v>
      </c>
      <c r="L226" s="22">
        <v>0</v>
      </c>
      <c r="M226" s="22">
        <v>258076</v>
      </c>
      <c r="N226" s="22">
        <v>0</v>
      </c>
      <c r="O226" s="22">
        <v>-10000</v>
      </c>
      <c r="P226" s="22">
        <v>0</v>
      </c>
      <c r="Q226" s="22">
        <v>0</v>
      </c>
      <c r="R226" s="22">
        <v>626654</v>
      </c>
    </row>
    <row r="227" spans="1:1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278974</v>
      </c>
      <c r="F227" s="22">
        <v>4680</v>
      </c>
      <c r="G227" s="22">
        <v>-5710</v>
      </c>
      <c r="H227" s="22">
        <v>0</v>
      </c>
      <c r="I227" s="22">
        <v>0</v>
      </c>
      <c r="J227" s="22">
        <v>-291863</v>
      </c>
      <c r="K227" s="22">
        <v>0</v>
      </c>
      <c r="L227" s="22">
        <v>73470</v>
      </c>
      <c r="M227" s="22">
        <v>110559</v>
      </c>
      <c r="N227" s="22">
        <v>0</v>
      </c>
      <c r="O227" s="22">
        <v>0</v>
      </c>
      <c r="P227" s="22">
        <v>0</v>
      </c>
      <c r="Q227" s="22">
        <v>-59667</v>
      </c>
      <c r="R227" s="22">
        <v>110443</v>
      </c>
    </row>
    <row r="228" spans="1:1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122200</v>
      </c>
      <c r="F228" s="22">
        <v>-72486</v>
      </c>
      <c r="G228" s="22">
        <v>0</v>
      </c>
      <c r="H228" s="22">
        <v>0</v>
      </c>
      <c r="I228" s="22">
        <v>0</v>
      </c>
      <c r="J228" s="22">
        <v>-68723</v>
      </c>
      <c r="K228" s="22">
        <v>0</v>
      </c>
      <c r="L228" s="22">
        <v>0</v>
      </c>
      <c r="M228" s="22">
        <v>201301</v>
      </c>
      <c r="N228" s="22">
        <v>0</v>
      </c>
      <c r="O228" s="22">
        <v>0</v>
      </c>
      <c r="P228" s="22">
        <v>0</v>
      </c>
      <c r="Q228" s="22">
        <v>0</v>
      </c>
      <c r="R228" s="22">
        <v>182292</v>
      </c>
    </row>
    <row r="229" spans="1:1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940783</v>
      </c>
      <c r="F229" s="22">
        <v>-60060</v>
      </c>
      <c r="G229" s="22">
        <v>-214471</v>
      </c>
      <c r="H229" s="22">
        <v>81916</v>
      </c>
      <c r="I229" s="22">
        <v>0</v>
      </c>
      <c r="J229" s="22">
        <v>-292314</v>
      </c>
      <c r="K229" s="22">
        <v>0</v>
      </c>
      <c r="L229" s="22">
        <v>0</v>
      </c>
      <c r="M229" s="22">
        <v>455723</v>
      </c>
      <c r="N229" s="22">
        <v>0</v>
      </c>
      <c r="O229" s="22">
        <v>-34990</v>
      </c>
      <c r="P229" s="22">
        <v>0</v>
      </c>
      <c r="Q229" s="22">
        <v>175001</v>
      </c>
      <c r="R229" s="22">
        <v>1051588</v>
      </c>
    </row>
    <row r="230" spans="1:1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1183939</v>
      </c>
      <c r="F230" s="22">
        <v>-147361</v>
      </c>
      <c r="G230" s="22">
        <v>-112080</v>
      </c>
      <c r="H230" s="22">
        <v>0</v>
      </c>
      <c r="I230" s="22">
        <v>0</v>
      </c>
      <c r="J230" s="22">
        <v>-534661</v>
      </c>
      <c r="K230" s="22">
        <v>0</v>
      </c>
      <c r="L230" s="22">
        <v>0</v>
      </c>
      <c r="M230" s="22">
        <v>619229</v>
      </c>
      <c r="N230" s="22">
        <v>0</v>
      </c>
      <c r="O230" s="22">
        <v>-174269</v>
      </c>
      <c r="P230" s="22">
        <v>0</v>
      </c>
      <c r="Q230" s="22">
        <v>0</v>
      </c>
      <c r="R230" s="22">
        <v>834797</v>
      </c>
    </row>
    <row r="231" spans="1:1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189544</v>
      </c>
      <c r="F231" s="22">
        <v>-39023</v>
      </c>
      <c r="G231" s="22">
        <v>-22013</v>
      </c>
      <c r="H231" s="22">
        <v>0</v>
      </c>
      <c r="I231" s="22">
        <v>0</v>
      </c>
      <c r="J231" s="22">
        <v>-180617</v>
      </c>
      <c r="K231" s="22">
        <v>0</v>
      </c>
      <c r="L231" s="22">
        <v>80400</v>
      </c>
      <c r="M231" s="22">
        <v>254213</v>
      </c>
      <c r="N231" s="22">
        <v>0</v>
      </c>
      <c r="O231" s="22">
        <v>-23147</v>
      </c>
      <c r="P231" s="22">
        <v>0</v>
      </c>
      <c r="Q231" s="22">
        <v>-48240</v>
      </c>
      <c r="R231" s="22">
        <v>211117</v>
      </c>
    </row>
    <row r="232" spans="1:1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1574233</v>
      </c>
      <c r="F232" s="22">
        <v>2379540</v>
      </c>
      <c r="G232" s="22">
        <v>-2143083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397463</v>
      </c>
      <c r="N232" s="22">
        <v>0</v>
      </c>
      <c r="O232" s="22">
        <v>0</v>
      </c>
      <c r="P232" s="22">
        <v>0</v>
      </c>
      <c r="Q232" s="22">
        <v>0</v>
      </c>
      <c r="R232" s="22">
        <v>2208153</v>
      </c>
    </row>
    <row r="233" spans="1:1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316135</v>
      </c>
      <c r="F233" s="22">
        <v>-203911</v>
      </c>
      <c r="G233" s="22">
        <v>-16127</v>
      </c>
      <c r="H233" s="22">
        <v>0</v>
      </c>
      <c r="I233" s="22">
        <v>0</v>
      </c>
      <c r="J233" s="22">
        <v>-50329</v>
      </c>
      <c r="K233" s="22">
        <v>0</v>
      </c>
      <c r="L233" s="22">
        <v>0</v>
      </c>
      <c r="M233" s="22">
        <v>185397</v>
      </c>
      <c r="N233" s="22">
        <v>0</v>
      </c>
      <c r="O233" s="22">
        <v>0</v>
      </c>
      <c r="P233" s="22">
        <v>0</v>
      </c>
      <c r="Q233" s="22">
        <v>0</v>
      </c>
      <c r="R233" s="22">
        <v>231165</v>
      </c>
    </row>
    <row r="234" spans="1:1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377141</v>
      </c>
      <c r="F234" s="22">
        <v>-135436</v>
      </c>
      <c r="G234" s="22">
        <v>-4101</v>
      </c>
      <c r="H234" s="22">
        <v>0</v>
      </c>
      <c r="I234" s="22">
        <v>0</v>
      </c>
      <c r="J234" s="22">
        <v>-45185</v>
      </c>
      <c r="K234" s="22">
        <v>0</v>
      </c>
      <c r="L234" s="22">
        <v>0</v>
      </c>
      <c r="M234" s="22">
        <v>161541</v>
      </c>
      <c r="N234" s="22">
        <v>0</v>
      </c>
      <c r="O234" s="22">
        <v>0</v>
      </c>
      <c r="P234" s="22">
        <v>0</v>
      </c>
      <c r="Q234" s="22">
        <v>0</v>
      </c>
      <c r="R234" s="22">
        <v>353960</v>
      </c>
    </row>
    <row r="235" spans="1:1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831281</v>
      </c>
      <c r="F235" s="22">
        <v>-216238</v>
      </c>
      <c r="G235" s="22">
        <v>0</v>
      </c>
      <c r="H235" s="22">
        <v>0</v>
      </c>
      <c r="I235" s="22">
        <v>0</v>
      </c>
      <c r="J235" s="22">
        <v>-11150</v>
      </c>
      <c r="K235" s="22">
        <v>0</v>
      </c>
      <c r="L235" s="22">
        <v>0</v>
      </c>
      <c r="M235" s="22">
        <v>257855</v>
      </c>
      <c r="N235" s="22">
        <v>0</v>
      </c>
      <c r="O235" s="22">
        <v>-22473</v>
      </c>
      <c r="P235" s="22">
        <v>0</v>
      </c>
      <c r="Q235" s="22">
        <v>0</v>
      </c>
      <c r="R235" s="22">
        <v>839275</v>
      </c>
    </row>
    <row r="236" spans="1:1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257362</v>
      </c>
      <c r="F236" s="22">
        <v>49477</v>
      </c>
      <c r="G236" s="22">
        <v>-4989</v>
      </c>
      <c r="H236" s="22">
        <v>4646</v>
      </c>
      <c r="I236" s="22">
        <v>0</v>
      </c>
      <c r="J236" s="22">
        <v>-114528</v>
      </c>
      <c r="K236" s="22">
        <v>0</v>
      </c>
      <c r="L236" s="22">
        <v>0</v>
      </c>
      <c r="M236" s="22">
        <v>89927</v>
      </c>
      <c r="N236" s="22">
        <v>0</v>
      </c>
      <c r="O236" s="22">
        <v>0</v>
      </c>
      <c r="P236" s="22">
        <v>0</v>
      </c>
      <c r="Q236" s="22">
        <v>0</v>
      </c>
      <c r="R236" s="22">
        <v>281895</v>
      </c>
    </row>
    <row r="237" spans="1:1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268676</v>
      </c>
      <c r="F237" s="22">
        <v>192360</v>
      </c>
      <c r="G237" s="22">
        <v>-85052</v>
      </c>
      <c r="H237" s="22">
        <v>0</v>
      </c>
      <c r="I237" s="22">
        <v>0</v>
      </c>
      <c r="J237" s="22">
        <v>-203173</v>
      </c>
      <c r="K237" s="22">
        <v>0</v>
      </c>
      <c r="L237" s="22">
        <v>0</v>
      </c>
      <c r="M237" s="22">
        <v>119918</v>
      </c>
      <c r="N237" s="22">
        <v>0</v>
      </c>
      <c r="O237" s="22">
        <v>0</v>
      </c>
      <c r="P237" s="22">
        <v>0</v>
      </c>
      <c r="Q237" s="22">
        <v>0</v>
      </c>
      <c r="R237" s="22">
        <v>292729</v>
      </c>
    </row>
    <row r="238" spans="1:1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1185351</v>
      </c>
      <c r="F238" s="22">
        <v>192621</v>
      </c>
      <c r="G238" s="22">
        <v>-10000</v>
      </c>
      <c r="H238" s="22">
        <v>25210</v>
      </c>
      <c r="I238" s="22">
        <v>0</v>
      </c>
      <c r="J238" s="22">
        <v>-279673</v>
      </c>
      <c r="K238" s="22">
        <v>0</v>
      </c>
      <c r="L238" s="22">
        <v>0</v>
      </c>
      <c r="M238" s="22">
        <v>365718</v>
      </c>
      <c r="N238" s="22">
        <v>0</v>
      </c>
      <c r="O238" s="22">
        <v>-48456</v>
      </c>
      <c r="P238" s="22">
        <v>0</v>
      </c>
      <c r="Q238" s="22">
        <v>0</v>
      </c>
      <c r="R238" s="22">
        <v>1430771</v>
      </c>
    </row>
    <row r="239" spans="1:1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535031</v>
      </c>
      <c r="F239" s="22">
        <v>224301</v>
      </c>
      <c r="G239" s="22">
        <v>-136746</v>
      </c>
      <c r="H239" s="22">
        <v>49516</v>
      </c>
      <c r="I239" s="22">
        <v>0</v>
      </c>
      <c r="J239" s="22">
        <v>-61457</v>
      </c>
      <c r="K239" s="22">
        <v>0</v>
      </c>
      <c r="L239" s="22">
        <v>0</v>
      </c>
      <c r="M239" s="22">
        <v>143096</v>
      </c>
      <c r="N239" s="22">
        <v>0</v>
      </c>
      <c r="O239" s="22">
        <v>-55557</v>
      </c>
      <c r="P239" s="22">
        <v>0</v>
      </c>
      <c r="Q239" s="22">
        <v>0</v>
      </c>
      <c r="R239" s="22">
        <v>698184</v>
      </c>
    </row>
    <row r="240" spans="1:1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118081</v>
      </c>
      <c r="F240" s="22">
        <v>-96292</v>
      </c>
      <c r="G240" s="22">
        <v>0</v>
      </c>
      <c r="H240" s="22">
        <v>0</v>
      </c>
      <c r="I240" s="22">
        <v>0</v>
      </c>
      <c r="J240" s="22">
        <v>-62070</v>
      </c>
      <c r="K240" s="22">
        <v>0</v>
      </c>
      <c r="L240" s="22">
        <v>0</v>
      </c>
      <c r="M240" s="22">
        <v>180402</v>
      </c>
      <c r="N240" s="22">
        <v>0</v>
      </c>
      <c r="O240" s="22">
        <v>0</v>
      </c>
      <c r="P240" s="22">
        <v>0</v>
      </c>
      <c r="Q240" s="22">
        <v>0</v>
      </c>
      <c r="R240" s="22">
        <v>140121</v>
      </c>
    </row>
    <row r="241" spans="1:1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647356</v>
      </c>
      <c r="F241" s="22">
        <v>3178415</v>
      </c>
      <c r="G241" s="22">
        <v>0</v>
      </c>
      <c r="H241" s="22">
        <v>0</v>
      </c>
      <c r="I241" s="22">
        <v>0</v>
      </c>
      <c r="J241" s="22">
        <v>-3191042</v>
      </c>
      <c r="K241" s="22">
        <v>0</v>
      </c>
      <c r="L241" s="22">
        <v>0</v>
      </c>
      <c r="M241" s="22">
        <v>267870</v>
      </c>
      <c r="N241" s="22">
        <v>0</v>
      </c>
      <c r="O241" s="22">
        <v>-8636</v>
      </c>
      <c r="P241" s="22">
        <v>0</v>
      </c>
      <c r="Q241" s="22">
        <v>0</v>
      </c>
      <c r="R241" s="22">
        <v>893963</v>
      </c>
    </row>
    <row r="242" spans="1:1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376263</v>
      </c>
      <c r="F242" s="22">
        <v>-48013</v>
      </c>
      <c r="G242" s="22">
        <v>-32380</v>
      </c>
      <c r="H242" s="22">
        <v>60395</v>
      </c>
      <c r="I242" s="22">
        <v>0</v>
      </c>
      <c r="J242" s="22">
        <v>-41265</v>
      </c>
      <c r="K242" s="22">
        <v>0</v>
      </c>
      <c r="L242" s="22">
        <v>1571</v>
      </c>
      <c r="M242" s="22">
        <v>159611</v>
      </c>
      <c r="N242" s="22">
        <v>0</v>
      </c>
      <c r="O242" s="22">
        <v>0</v>
      </c>
      <c r="P242" s="22">
        <v>0</v>
      </c>
      <c r="Q242" s="22">
        <v>0</v>
      </c>
      <c r="R242" s="22">
        <v>476182</v>
      </c>
    </row>
    <row r="243" spans="1:1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1488220</v>
      </c>
      <c r="F243" s="22">
        <v>-20556</v>
      </c>
      <c r="G243" s="22">
        <v>-18829</v>
      </c>
      <c r="H243" s="22">
        <v>26545</v>
      </c>
      <c r="I243" s="22">
        <v>0</v>
      </c>
      <c r="J243" s="22">
        <v>-141218</v>
      </c>
      <c r="K243" s="22">
        <v>0</v>
      </c>
      <c r="L243" s="22">
        <v>0</v>
      </c>
      <c r="M243" s="22">
        <v>259788</v>
      </c>
      <c r="N243" s="22">
        <v>0</v>
      </c>
      <c r="O243" s="22">
        <v>0</v>
      </c>
      <c r="P243" s="22">
        <v>0</v>
      </c>
      <c r="Q243" s="22">
        <v>0</v>
      </c>
      <c r="R243" s="22">
        <v>1593950</v>
      </c>
    </row>
    <row r="244" spans="1:1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943465</v>
      </c>
      <c r="F244" s="22">
        <v>405305</v>
      </c>
      <c r="G244" s="22">
        <v>-98038</v>
      </c>
      <c r="H244" s="22">
        <v>0</v>
      </c>
      <c r="I244" s="22">
        <v>0</v>
      </c>
      <c r="J244" s="22">
        <v>-389195</v>
      </c>
      <c r="K244" s="22">
        <v>0</v>
      </c>
      <c r="L244" s="22">
        <v>40611</v>
      </c>
      <c r="M244" s="22">
        <v>393786</v>
      </c>
      <c r="N244" s="22">
        <v>0</v>
      </c>
      <c r="O244" s="22">
        <v>0</v>
      </c>
      <c r="P244" s="22">
        <v>0</v>
      </c>
      <c r="Q244" s="22">
        <v>45977</v>
      </c>
      <c r="R244" s="22">
        <v>1341911</v>
      </c>
    </row>
    <row r="245" spans="1:1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968362</v>
      </c>
      <c r="F245" s="22">
        <v>405664</v>
      </c>
      <c r="G245" s="22">
        <v>-304742</v>
      </c>
      <c r="H245" s="22">
        <v>0</v>
      </c>
      <c r="I245" s="22">
        <v>0</v>
      </c>
      <c r="J245" s="22">
        <v>-220410</v>
      </c>
      <c r="K245" s="22">
        <v>0</v>
      </c>
      <c r="L245" s="22">
        <v>59500</v>
      </c>
      <c r="M245" s="22">
        <v>281161</v>
      </c>
      <c r="N245" s="22">
        <v>0</v>
      </c>
      <c r="O245" s="22">
        <v>-52039</v>
      </c>
      <c r="P245" s="22">
        <v>0</v>
      </c>
      <c r="Q245" s="22">
        <v>0</v>
      </c>
      <c r="R245" s="22">
        <v>1137496</v>
      </c>
    </row>
    <row r="246" spans="1:1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200336</v>
      </c>
      <c r="F246" s="22">
        <v>-253173</v>
      </c>
      <c r="G246" s="22">
        <v>0</v>
      </c>
      <c r="H246" s="22">
        <v>0</v>
      </c>
      <c r="I246" s="22">
        <v>0</v>
      </c>
      <c r="J246" s="22">
        <v>-32664</v>
      </c>
      <c r="K246" s="22">
        <v>0</v>
      </c>
      <c r="L246" s="22">
        <v>0</v>
      </c>
      <c r="M246" s="22">
        <v>142454</v>
      </c>
      <c r="N246" s="22">
        <v>0</v>
      </c>
      <c r="O246" s="22">
        <v>0</v>
      </c>
      <c r="P246" s="22">
        <v>0</v>
      </c>
      <c r="Q246" s="22">
        <v>0</v>
      </c>
      <c r="R246" s="22">
        <v>56953</v>
      </c>
    </row>
    <row r="247" spans="1:1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1284182</v>
      </c>
      <c r="F247" s="22">
        <v>-190928</v>
      </c>
      <c r="G247" s="22">
        <v>-125402</v>
      </c>
      <c r="H247" s="22">
        <v>23401</v>
      </c>
      <c r="I247" s="22">
        <v>0</v>
      </c>
      <c r="J247" s="22">
        <v>-332668</v>
      </c>
      <c r="K247" s="22">
        <v>0</v>
      </c>
      <c r="L247" s="22">
        <v>33218</v>
      </c>
      <c r="M247" s="22">
        <v>353354</v>
      </c>
      <c r="N247" s="22">
        <v>0</v>
      </c>
      <c r="O247" s="22">
        <v>-27108</v>
      </c>
      <c r="P247" s="22">
        <v>0</v>
      </c>
      <c r="Q247" s="22">
        <v>0</v>
      </c>
      <c r="R247" s="22">
        <v>1018049</v>
      </c>
    </row>
    <row r="248" spans="1:1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650853</v>
      </c>
      <c r="F248" s="22">
        <v>-121463</v>
      </c>
      <c r="G248" s="22">
        <v>0</v>
      </c>
      <c r="H248" s="22">
        <v>0</v>
      </c>
      <c r="I248" s="22">
        <v>0</v>
      </c>
      <c r="J248" s="22">
        <v>-10516</v>
      </c>
      <c r="K248" s="22">
        <v>0</v>
      </c>
      <c r="L248" s="22">
        <v>0</v>
      </c>
      <c r="M248" s="22">
        <v>130339</v>
      </c>
      <c r="N248" s="22">
        <v>0</v>
      </c>
      <c r="O248" s="22">
        <v>-3136</v>
      </c>
      <c r="P248" s="22">
        <v>0</v>
      </c>
      <c r="Q248" s="22">
        <v>0</v>
      </c>
      <c r="R248" s="22">
        <v>646077</v>
      </c>
    </row>
    <row r="249" spans="1:1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611469</v>
      </c>
      <c r="F249" s="22">
        <v>172847</v>
      </c>
      <c r="G249" s="22">
        <v>-488408</v>
      </c>
      <c r="H249" s="22">
        <v>0</v>
      </c>
      <c r="I249" s="22">
        <v>0</v>
      </c>
      <c r="J249" s="22">
        <v>-30577</v>
      </c>
      <c r="K249" s="22">
        <v>0</v>
      </c>
      <c r="L249" s="22">
        <v>119029</v>
      </c>
      <c r="M249" s="22">
        <v>439605</v>
      </c>
      <c r="N249" s="22">
        <v>0</v>
      </c>
      <c r="O249" s="22">
        <v>-79027</v>
      </c>
      <c r="P249" s="22">
        <v>0</v>
      </c>
      <c r="Q249" s="22">
        <v>0</v>
      </c>
      <c r="R249" s="22">
        <v>744938</v>
      </c>
    </row>
    <row r="250" spans="1:1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2054462</v>
      </c>
      <c r="F250" s="22">
        <v>228287</v>
      </c>
      <c r="G250" s="22">
        <v>0</v>
      </c>
      <c r="H250" s="22">
        <v>0</v>
      </c>
      <c r="I250" s="22">
        <v>0</v>
      </c>
      <c r="J250" s="22">
        <v>-474924</v>
      </c>
      <c r="K250" s="22">
        <v>0</v>
      </c>
      <c r="L250" s="22">
        <v>0</v>
      </c>
      <c r="M250" s="22">
        <v>407174</v>
      </c>
      <c r="N250" s="22">
        <v>0</v>
      </c>
      <c r="O250" s="22">
        <v>-78943</v>
      </c>
      <c r="P250" s="22">
        <v>0</v>
      </c>
      <c r="Q250" s="22">
        <v>15192</v>
      </c>
      <c r="R250" s="22">
        <v>2151248</v>
      </c>
    </row>
    <row r="251" spans="1:1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1002202</v>
      </c>
      <c r="F251" s="22">
        <v>83716</v>
      </c>
      <c r="G251" s="22">
        <v>0</v>
      </c>
      <c r="H251" s="22">
        <v>0</v>
      </c>
      <c r="I251" s="22">
        <v>0</v>
      </c>
      <c r="J251" s="22">
        <v>-188103</v>
      </c>
      <c r="K251" s="22">
        <v>0</v>
      </c>
      <c r="L251" s="22">
        <v>0</v>
      </c>
      <c r="M251" s="22">
        <v>134851</v>
      </c>
      <c r="N251" s="22">
        <v>0</v>
      </c>
      <c r="O251" s="22">
        <v>-6858</v>
      </c>
      <c r="P251" s="22">
        <v>0</v>
      </c>
      <c r="Q251" s="22">
        <v>0</v>
      </c>
      <c r="R251" s="22">
        <v>1025808</v>
      </c>
    </row>
    <row r="252" spans="1:1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34406</v>
      </c>
      <c r="F252" s="22">
        <v>81819</v>
      </c>
      <c r="G252" s="22">
        <v>-15000</v>
      </c>
      <c r="H252" s="22">
        <v>10000</v>
      </c>
      <c r="I252" s="22">
        <v>0</v>
      </c>
      <c r="J252" s="22">
        <v>-182621</v>
      </c>
      <c r="K252" s="22">
        <v>0</v>
      </c>
      <c r="L252" s="22">
        <v>0</v>
      </c>
      <c r="M252" s="22">
        <v>124987</v>
      </c>
      <c r="N252" s="22">
        <v>0</v>
      </c>
      <c r="O252" s="22">
        <v>0</v>
      </c>
      <c r="P252" s="22">
        <v>0</v>
      </c>
      <c r="Q252" s="22">
        <v>0</v>
      </c>
      <c r="R252" s="22">
        <v>53591</v>
      </c>
    </row>
    <row r="253" spans="1:1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236619</v>
      </c>
      <c r="F253" s="22">
        <v>-102230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138405</v>
      </c>
      <c r="N253" s="22">
        <v>0</v>
      </c>
      <c r="O253" s="22">
        <v>-12890</v>
      </c>
      <c r="P253" s="22">
        <v>0</v>
      </c>
      <c r="Q253" s="22">
        <v>280000</v>
      </c>
      <c r="R253" s="22">
        <v>539904</v>
      </c>
    </row>
    <row r="254" spans="1:1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-40695</v>
      </c>
      <c r="F254" s="22">
        <v>53453</v>
      </c>
      <c r="G254" s="22">
        <v>0</v>
      </c>
      <c r="H254" s="22">
        <v>0</v>
      </c>
      <c r="I254" s="22">
        <v>0</v>
      </c>
      <c r="J254" s="22">
        <v>-181717</v>
      </c>
      <c r="K254" s="22">
        <v>0</v>
      </c>
      <c r="L254" s="22">
        <v>-5500</v>
      </c>
      <c r="M254" s="22">
        <v>156607</v>
      </c>
      <c r="N254" s="22">
        <v>0</v>
      </c>
      <c r="O254" s="22">
        <v>-13972</v>
      </c>
      <c r="P254" s="22">
        <v>0</v>
      </c>
      <c r="Q254" s="22">
        <v>0</v>
      </c>
      <c r="R254" s="22">
        <v>-31824</v>
      </c>
    </row>
    <row r="255" spans="1:1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1135187</v>
      </c>
      <c r="F255" s="22">
        <v>92169</v>
      </c>
      <c r="G255" s="22">
        <v>0</v>
      </c>
      <c r="H255" s="22">
        <v>0</v>
      </c>
      <c r="I255" s="22">
        <v>0</v>
      </c>
      <c r="J255" s="22">
        <v>-216879</v>
      </c>
      <c r="K255" s="22">
        <v>0</v>
      </c>
      <c r="L255" s="22">
        <v>31153</v>
      </c>
      <c r="M255" s="22">
        <v>616578</v>
      </c>
      <c r="N255" s="22">
        <v>0</v>
      </c>
      <c r="O255" s="22">
        <v>-135970</v>
      </c>
      <c r="P255" s="22">
        <v>0</v>
      </c>
      <c r="Q255" s="22">
        <v>-20143</v>
      </c>
      <c r="R255" s="22">
        <v>1502095</v>
      </c>
    </row>
    <row r="256" spans="1:1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86102</v>
      </c>
      <c r="F256" s="22">
        <v>-58574</v>
      </c>
      <c r="G256" s="22">
        <v>-6403</v>
      </c>
      <c r="H256" s="22">
        <v>0</v>
      </c>
      <c r="I256" s="22">
        <v>0</v>
      </c>
      <c r="J256" s="22">
        <v>-161131</v>
      </c>
      <c r="K256" s="22">
        <v>0</v>
      </c>
      <c r="L256" s="22">
        <v>0</v>
      </c>
      <c r="M256" s="22">
        <v>209243</v>
      </c>
      <c r="N256" s="22">
        <v>0</v>
      </c>
      <c r="O256" s="22">
        <v>0</v>
      </c>
      <c r="P256" s="22">
        <v>0</v>
      </c>
      <c r="Q256" s="22">
        <v>0</v>
      </c>
      <c r="R256" s="22">
        <v>69237</v>
      </c>
    </row>
    <row r="257" spans="1:1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735600</v>
      </c>
      <c r="F257" s="22">
        <v>-9912768</v>
      </c>
      <c r="G257" s="22">
        <v>0</v>
      </c>
      <c r="H257" s="22">
        <v>0</v>
      </c>
      <c r="I257" s="22">
        <v>0</v>
      </c>
      <c r="J257" s="22">
        <v>-514614</v>
      </c>
      <c r="K257" s="22">
        <v>9573123</v>
      </c>
      <c r="L257" s="22">
        <v>0</v>
      </c>
      <c r="M257" s="22">
        <v>817111</v>
      </c>
      <c r="N257" s="22">
        <v>0</v>
      </c>
      <c r="O257" s="22">
        <v>-37514</v>
      </c>
      <c r="P257" s="22">
        <v>0</v>
      </c>
      <c r="Q257" s="22">
        <v>-49368</v>
      </c>
      <c r="R257" s="22">
        <v>611570</v>
      </c>
    </row>
    <row r="258" spans="1:1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1047050</v>
      </c>
      <c r="F258" s="22">
        <v>-47032</v>
      </c>
      <c r="G258" s="22">
        <v>0</v>
      </c>
      <c r="H258" s="22">
        <v>3272</v>
      </c>
      <c r="I258" s="22">
        <v>0</v>
      </c>
      <c r="J258" s="22">
        <v>0</v>
      </c>
      <c r="K258" s="22">
        <v>0</v>
      </c>
      <c r="L258" s="22">
        <v>0</v>
      </c>
      <c r="M258" s="22">
        <v>113910</v>
      </c>
      <c r="N258" s="22">
        <v>0</v>
      </c>
      <c r="O258" s="22">
        <v>0</v>
      </c>
      <c r="P258" s="22">
        <v>0</v>
      </c>
      <c r="Q258" s="22">
        <v>0</v>
      </c>
      <c r="R258" s="22">
        <v>1117200</v>
      </c>
    </row>
    <row r="259" spans="1:1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141617</v>
      </c>
      <c r="F259" s="22">
        <v>12002</v>
      </c>
      <c r="G259" s="22">
        <v>0</v>
      </c>
      <c r="H259" s="22">
        <v>0</v>
      </c>
      <c r="I259" s="22">
        <v>0</v>
      </c>
      <c r="J259" s="22">
        <v>-200521</v>
      </c>
      <c r="K259" s="22">
        <v>0</v>
      </c>
      <c r="L259" s="22">
        <v>0</v>
      </c>
      <c r="M259" s="22">
        <v>199144</v>
      </c>
      <c r="N259" s="22">
        <v>0</v>
      </c>
      <c r="O259" s="22">
        <v>-5515</v>
      </c>
      <c r="P259" s="22">
        <v>0</v>
      </c>
      <c r="Q259" s="22">
        <v>0</v>
      </c>
      <c r="R259" s="22">
        <v>146727</v>
      </c>
    </row>
    <row r="260" spans="1:1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1141779</v>
      </c>
      <c r="F260" s="22">
        <v>643126</v>
      </c>
      <c r="G260" s="22">
        <v>-1578613</v>
      </c>
      <c r="H260" s="22">
        <v>0</v>
      </c>
      <c r="I260" s="22">
        <v>0</v>
      </c>
      <c r="J260" s="22">
        <v>-320433</v>
      </c>
      <c r="K260" s="22">
        <v>0</v>
      </c>
      <c r="L260" s="22">
        <v>0</v>
      </c>
      <c r="M260" s="22">
        <v>506553</v>
      </c>
      <c r="N260" s="22">
        <v>0</v>
      </c>
      <c r="O260" s="22">
        <v>-72081</v>
      </c>
      <c r="P260" s="22">
        <v>0</v>
      </c>
      <c r="Q260" s="22">
        <v>0</v>
      </c>
      <c r="R260" s="22">
        <v>320331</v>
      </c>
    </row>
    <row r="261" spans="1:1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-19492</v>
      </c>
      <c r="F261" s="22">
        <v>-188271</v>
      </c>
      <c r="G261" s="22">
        <v>0</v>
      </c>
      <c r="H261" s="22">
        <v>0</v>
      </c>
      <c r="I261" s="22">
        <v>0</v>
      </c>
      <c r="J261" s="22">
        <v>-461471</v>
      </c>
      <c r="K261" s="22">
        <v>0</v>
      </c>
      <c r="L261" s="22">
        <v>0</v>
      </c>
      <c r="M261" s="22">
        <v>308249</v>
      </c>
      <c r="N261" s="22">
        <v>0</v>
      </c>
      <c r="O261" s="22">
        <v>0</v>
      </c>
      <c r="P261" s="22">
        <v>0</v>
      </c>
      <c r="Q261" s="22">
        <v>0</v>
      </c>
      <c r="R261" s="22">
        <v>-360985</v>
      </c>
    </row>
    <row r="262" spans="1:1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466538</v>
      </c>
      <c r="F262" s="22">
        <v>-142075</v>
      </c>
      <c r="G262" s="22">
        <v>0</v>
      </c>
      <c r="H262" s="22">
        <v>0</v>
      </c>
      <c r="I262" s="22">
        <v>0</v>
      </c>
      <c r="J262" s="22">
        <v>-42126</v>
      </c>
      <c r="K262" s="22">
        <v>0</v>
      </c>
      <c r="L262" s="22">
        <v>0</v>
      </c>
      <c r="M262" s="22">
        <v>221835</v>
      </c>
      <c r="N262" s="22">
        <v>0</v>
      </c>
      <c r="O262" s="22">
        <v>0</v>
      </c>
      <c r="P262" s="22">
        <v>0</v>
      </c>
      <c r="Q262" s="22">
        <v>0</v>
      </c>
      <c r="R262" s="22">
        <v>504172</v>
      </c>
    </row>
    <row r="263" spans="1:1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1360570</v>
      </c>
      <c r="F263" s="22">
        <v>3055077</v>
      </c>
      <c r="G263" s="22">
        <v>0</v>
      </c>
      <c r="H263" s="22">
        <v>157790</v>
      </c>
      <c r="I263" s="22">
        <v>0</v>
      </c>
      <c r="J263" s="22">
        <v>-3447904</v>
      </c>
      <c r="K263" s="22">
        <v>0</v>
      </c>
      <c r="L263" s="22">
        <v>0</v>
      </c>
      <c r="M263" s="22">
        <v>349489</v>
      </c>
      <c r="N263" s="22">
        <v>0</v>
      </c>
      <c r="O263" s="22">
        <v>-19196</v>
      </c>
      <c r="P263" s="22">
        <v>0</v>
      </c>
      <c r="Q263" s="22">
        <v>0</v>
      </c>
      <c r="R263" s="22">
        <v>1455826</v>
      </c>
    </row>
    <row r="264" spans="1:1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485450</v>
      </c>
      <c r="F264" s="22">
        <v>-80668</v>
      </c>
      <c r="G264" s="22">
        <v>-43140</v>
      </c>
      <c r="H264" s="22">
        <v>0</v>
      </c>
      <c r="I264" s="22">
        <v>0</v>
      </c>
      <c r="J264" s="22">
        <v>-572486</v>
      </c>
      <c r="K264" s="22">
        <v>0</v>
      </c>
      <c r="L264" s="22">
        <v>0</v>
      </c>
      <c r="M264" s="22">
        <v>766282</v>
      </c>
      <c r="N264" s="22">
        <v>0</v>
      </c>
      <c r="O264" s="22">
        <v>-112059</v>
      </c>
      <c r="P264" s="22">
        <v>0</v>
      </c>
      <c r="Q264" s="22">
        <v>0</v>
      </c>
      <c r="R264" s="22">
        <v>443379</v>
      </c>
    </row>
    <row r="265" spans="1:1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1829581</v>
      </c>
      <c r="F265" s="22">
        <v>57380</v>
      </c>
      <c r="G265" s="22">
        <v>0</v>
      </c>
      <c r="H265" s="22">
        <v>0</v>
      </c>
      <c r="I265" s="22">
        <v>0</v>
      </c>
      <c r="J265" s="22">
        <v>-80506</v>
      </c>
      <c r="K265" s="22">
        <v>0</v>
      </c>
      <c r="L265" s="22">
        <v>1050</v>
      </c>
      <c r="M265" s="22">
        <v>168511</v>
      </c>
      <c r="N265" s="22">
        <v>0</v>
      </c>
      <c r="O265" s="22">
        <v>0</v>
      </c>
      <c r="P265" s="22">
        <v>0</v>
      </c>
      <c r="Q265" s="22">
        <v>0</v>
      </c>
      <c r="R265" s="22">
        <v>1976016</v>
      </c>
    </row>
    <row r="266" spans="1:1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298781</v>
      </c>
      <c r="F266" s="22">
        <v>-160523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174684</v>
      </c>
      <c r="N266" s="22">
        <v>0</v>
      </c>
      <c r="O266" s="22">
        <v>-13937</v>
      </c>
      <c r="P266" s="22">
        <v>0</v>
      </c>
      <c r="Q266" s="22">
        <v>0</v>
      </c>
      <c r="R266" s="22">
        <v>299005</v>
      </c>
    </row>
    <row r="267" spans="1:1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2955447</v>
      </c>
      <c r="F267" s="22">
        <v>674428</v>
      </c>
      <c r="G267" s="22">
        <v>33897</v>
      </c>
      <c r="H267" s="22">
        <v>0</v>
      </c>
      <c r="I267" s="22">
        <v>0</v>
      </c>
      <c r="J267" s="22">
        <v>-935989</v>
      </c>
      <c r="K267" s="22">
        <v>0</v>
      </c>
      <c r="L267" s="22">
        <v>0</v>
      </c>
      <c r="M267" s="22">
        <v>495137</v>
      </c>
      <c r="N267" s="22">
        <v>0</v>
      </c>
      <c r="O267" s="22">
        <v>0</v>
      </c>
      <c r="P267" s="22">
        <v>0</v>
      </c>
      <c r="Q267" s="22">
        <v>0</v>
      </c>
      <c r="R267" s="22">
        <v>3222920</v>
      </c>
    </row>
    <row r="268" spans="1:1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576181</v>
      </c>
      <c r="F268" s="22">
        <v>56913</v>
      </c>
      <c r="G268" s="22">
        <v>0</v>
      </c>
      <c r="H268" s="22">
        <v>0</v>
      </c>
      <c r="I268" s="22">
        <v>0</v>
      </c>
      <c r="J268" s="22">
        <v>-275404</v>
      </c>
      <c r="K268" s="22">
        <v>0</v>
      </c>
      <c r="L268" s="22">
        <v>0</v>
      </c>
      <c r="M268" s="22">
        <v>274153</v>
      </c>
      <c r="N268" s="22">
        <v>0</v>
      </c>
      <c r="O268" s="22">
        <v>-40402</v>
      </c>
      <c r="P268" s="22">
        <v>0</v>
      </c>
      <c r="Q268" s="22">
        <v>0</v>
      </c>
      <c r="R268" s="22">
        <v>591441</v>
      </c>
    </row>
    <row r="269" spans="1:1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90819</v>
      </c>
      <c r="F269" s="22">
        <v>-70484</v>
      </c>
      <c r="G269" s="22">
        <v>0</v>
      </c>
      <c r="H269" s="22">
        <v>18600</v>
      </c>
      <c r="I269" s="22">
        <v>0</v>
      </c>
      <c r="J269" s="22">
        <v>-59559</v>
      </c>
      <c r="K269" s="22">
        <v>0</v>
      </c>
      <c r="L269" s="22">
        <v>0</v>
      </c>
      <c r="M269" s="22">
        <v>111442</v>
      </c>
      <c r="N269" s="22">
        <v>0</v>
      </c>
      <c r="O269" s="22">
        <v>0</v>
      </c>
      <c r="P269" s="22">
        <v>0</v>
      </c>
      <c r="Q269" s="22">
        <v>0</v>
      </c>
      <c r="R269" s="22">
        <v>90818</v>
      </c>
    </row>
    <row r="270" spans="1:1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541665</v>
      </c>
      <c r="F270" s="22">
        <v>117440</v>
      </c>
      <c r="G270" s="22">
        <v>0</v>
      </c>
      <c r="H270" s="22">
        <v>9368</v>
      </c>
      <c r="I270" s="22">
        <v>0</v>
      </c>
      <c r="J270" s="22">
        <v>-266081</v>
      </c>
      <c r="K270" s="22">
        <v>0</v>
      </c>
      <c r="L270" s="22">
        <v>0</v>
      </c>
      <c r="M270" s="22">
        <v>145367</v>
      </c>
      <c r="N270" s="22">
        <v>0</v>
      </c>
      <c r="O270" s="22">
        <v>0</v>
      </c>
      <c r="P270" s="22">
        <v>0</v>
      </c>
      <c r="Q270" s="22">
        <v>0</v>
      </c>
      <c r="R270" s="22">
        <v>547759</v>
      </c>
    </row>
    <row r="271" spans="1:1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10123</v>
      </c>
      <c r="F271" s="22">
        <v>-201</v>
      </c>
      <c r="G271" s="22">
        <v>-45000</v>
      </c>
      <c r="H271" s="22">
        <v>0</v>
      </c>
      <c r="I271" s="22">
        <v>0</v>
      </c>
      <c r="J271" s="22">
        <v>-24882</v>
      </c>
      <c r="K271" s="22">
        <v>0</v>
      </c>
      <c r="L271" s="22">
        <v>0</v>
      </c>
      <c r="M271" s="22">
        <v>71075</v>
      </c>
      <c r="N271" s="22">
        <v>0</v>
      </c>
      <c r="O271" s="22">
        <v>0</v>
      </c>
      <c r="P271" s="22">
        <v>0</v>
      </c>
      <c r="Q271" s="22">
        <v>0</v>
      </c>
      <c r="R271" s="22">
        <v>11115</v>
      </c>
    </row>
    <row r="272" spans="1:1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151134</v>
      </c>
      <c r="F272" s="22">
        <v>-19886</v>
      </c>
      <c r="G272" s="22">
        <v>0</v>
      </c>
      <c r="H272" s="22">
        <v>0</v>
      </c>
      <c r="I272" s="22">
        <v>0</v>
      </c>
      <c r="J272" s="22">
        <v>-19184</v>
      </c>
      <c r="K272" s="22">
        <v>0</v>
      </c>
      <c r="L272" s="22">
        <v>0</v>
      </c>
      <c r="M272" s="22">
        <v>40836</v>
      </c>
      <c r="N272" s="22">
        <v>0</v>
      </c>
      <c r="O272" s="22">
        <v>0</v>
      </c>
      <c r="P272" s="22">
        <v>0</v>
      </c>
      <c r="Q272" s="22">
        <v>0</v>
      </c>
      <c r="R272" s="22">
        <v>152900</v>
      </c>
    </row>
    <row r="273" spans="1:1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190995</v>
      </c>
      <c r="F273" s="22">
        <v>-11232</v>
      </c>
      <c r="G273" s="22">
        <v>-1117</v>
      </c>
      <c r="H273" s="22">
        <v>0</v>
      </c>
      <c r="I273" s="22">
        <v>0</v>
      </c>
      <c r="J273" s="22">
        <v>-66671</v>
      </c>
      <c r="K273" s="22">
        <v>0</v>
      </c>
      <c r="L273" s="22">
        <v>0</v>
      </c>
      <c r="M273" s="22">
        <v>47605</v>
      </c>
      <c r="N273" s="22">
        <v>0</v>
      </c>
      <c r="O273" s="22">
        <v>0</v>
      </c>
      <c r="P273" s="22">
        <v>0</v>
      </c>
      <c r="Q273" s="22">
        <v>0</v>
      </c>
      <c r="R273" s="22">
        <v>159580</v>
      </c>
    </row>
    <row r="274" spans="1:1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46792</v>
      </c>
      <c r="F274" s="22">
        <v>-17372</v>
      </c>
      <c r="G274" s="22">
        <v>-70791</v>
      </c>
      <c r="H274" s="22">
        <v>0</v>
      </c>
      <c r="I274" s="22">
        <v>0</v>
      </c>
      <c r="J274" s="22">
        <v>0</v>
      </c>
      <c r="K274" s="22">
        <v>0</v>
      </c>
      <c r="L274" s="22">
        <v>61515</v>
      </c>
      <c r="M274" s="22">
        <v>98480</v>
      </c>
      <c r="N274" s="22">
        <v>0</v>
      </c>
      <c r="O274" s="22">
        <v>0</v>
      </c>
      <c r="P274" s="22">
        <v>0</v>
      </c>
      <c r="Q274" s="22">
        <v>-70811</v>
      </c>
      <c r="R274" s="22">
        <v>47813</v>
      </c>
    </row>
    <row r="275" spans="1:1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765941</v>
      </c>
      <c r="F275" s="22">
        <v>-92126</v>
      </c>
      <c r="G275" s="22">
        <v>0</v>
      </c>
      <c r="H275" s="22">
        <v>0</v>
      </c>
      <c r="I275" s="22">
        <v>0</v>
      </c>
      <c r="J275" s="22">
        <v>-28376</v>
      </c>
      <c r="K275" s="22">
        <v>0</v>
      </c>
      <c r="L275" s="22">
        <v>0</v>
      </c>
      <c r="M275" s="22">
        <v>96012</v>
      </c>
      <c r="N275" s="22">
        <v>0</v>
      </c>
      <c r="O275" s="22">
        <v>0</v>
      </c>
      <c r="P275" s="22">
        <v>0</v>
      </c>
      <c r="Q275" s="22">
        <v>0</v>
      </c>
      <c r="R275" s="22">
        <v>741451</v>
      </c>
    </row>
    <row r="276" spans="1:1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209351</v>
      </c>
      <c r="F276" s="22">
        <v>53838</v>
      </c>
      <c r="G276" s="22">
        <v>0</v>
      </c>
      <c r="H276" s="22">
        <v>0</v>
      </c>
      <c r="I276" s="22">
        <v>0</v>
      </c>
      <c r="J276" s="22">
        <v>-64491</v>
      </c>
      <c r="K276" s="22">
        <v>0</v>
      </c>
      <c r="L276" s="22">
        <v>0</v>
      </c>
      <c r="M276" s="22">
        <v>9764</v>
      </c>
      <c r="N276" s="22">
        <v>0</v>
      </c>
      <c r="O276" s="22">
        <v>0</v>
      </c>
      <c r="P276" s="22">
        <v>0</v>
      </c>
      <c r="Q276" s="22">
        <v>0</v>
      </c>
      <c r="R276" s="22">
        <v>208462</v>
      </c>
    </row>
    <row r="277" spans="1:1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35838</v>
      </c>
      <c r="F277" s="22">
        <v>-6702</v>
      </c>
      <c r="G277" s="22">
        <v>-10000</v>
      </c>
      <c r="H277" s="22">
        <v>0</v>
      </c>
      <c r="I277" s="22">
        <v>0</v>
      </c>
      <c r="J277" s="22">
        <v>-7596</v>
      </c>
      <c r="K277" s="22">
        <v>0</v>
      </c>
      <c r="L277" s="22">
        <v>0</v>
      </c>
      <c r="M277" s="22">
        <v>26104</v>
      </c>
      <c r="N277" s="22">
        <v>0</v>
      </c>
      <c r="O277" s="22">
        <v>0</v>
      </c>
      <c r="P277" s="22">
        <v>0</v>
      </c>
      <c r="Q277" s="22">
        <v>0</v>
      </c>
      <c r="R277" s="22">
        <v>37644</v>
      </c>
    </row>
    <row r="278" spans="1:1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94674</v>
      </c>
      <c r="F278" s="22">
        <v>-33697</v>
      </c>
      <c r="G278" s="22">
        <v>0</v>
      </c>
      <c r="H278" s="22">
        <v>0</v>
      </c>
      <c r="I278" s="22">
        <v>0</v>
      </c>
      <c r="J278" s="22">
        <v>-56532</v>
      </c>
      <c r="K278" s="22">
        <v>0</v>
      </c>
      <c r="L278" s="22">
        <v>0</v>
      </c>
      <c r="M278" s="22">
        <v>26447</v>
      </c>
      <c r="N278" s="22">
        <v>0</v>
      </c>
      <c r="O278" s="22">
        <v>0</v>
      </c>
      <c r="P278" s="22">
        <v>0</v>
      </c>
      <c r="Q278" s="22">
        <v>0</v>
      </c>
      <c r="R278" s="22">
        <v>30892</v>
      </c>
    </row>
    <row r="279" spans="1:1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13048</v>
      </c>
      <c r="F279" s="22">
        <v>-177991</v>
      </c>
      <c r="G279" s="22">
        <v>-20000</v>
      </c>
      <c r="H279" s="22">
        <v>0</v>
      </c>
      <c r="I279" s="22">
        <v>0</v>
      </c>
      <c r="J279" s="22">
        <v>-110264</v>
      </c>
      <c r="K279" s="22">
        <v>0</v>
      </c>
      <c r="L279" s="22">
        <v>0</v>
      </c>
      <c r="M279" s="22">
        <v>307137</v>
      </c>
      <c r="N279" s="22">
        <v>0</v>
      </c>
      <c r="O279" s="22">
        <v>0</v>
      </c>
      <c r="P279" s="22">
        <v>0</v>
      </c>
      <c r="Q279" s="22">
        <v>0</v>
      </c>
      <c r="R279" s="22">
        <v>11930</v>
      </c>
    </row>
    <row r="280" spans="1:1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74029</v>
      </c>
      <c r="F280" s="22">
        <v>-33166</v>
      </c>
      <c r="G280" s="22">
        <v>0</v>
      </c>
      <c r="H280" s="22">
        <v>19052</v>
      </c>
      <c r="I280" s="22">
        <v>0</v>
      </c>
      <c r="J280" s="22">
        <v>0</v>
      </c>
      <c r="K280" s="22">
        <v>0</v>
      </c>
      <c r="L280" s="22">
        <v>0</v>
      </c>
      <c r="M280" s="22">
        <v>48414</v>
      </c>
      <c r="N280" s="22">
        <v>0</v>
      </c>
      <c r="O280" s="22">
        <v>0</v>
      </c>
      <c r="P280" s="22">
        <v>0</v>
      </c>
      <c r="Q280" s="22">
        <v>0</v>
      </c>
      <c r="R280" s="22">
        <v>108329</v>
      </c>
    </row>
    <row r="281" spans="1:1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8771</v>
      </c>
      <c r="F281" s="22">
        <v>-9483</v>
      </c>
      <c r="G281" s="22">
        <v>-30000</v>
      </c>
      <c r="H281" s="22">
        <v>0</v>
      </c>
      <c r="I281" s="22">
        <v>0</v>
      </c>
      <c r="J281" s="22">
        <v>-155128</v>
      </c>
      <c r="K281" s="22">
        <v>0</v>
      </c>
      <c r="L281" s="22">
        <v>0</v>
      </c>
      <c r="M281" s="22">
        <v>190892</v>
      </c>
      <c r="N281" s="22">
        <v>0</v>
      </c>
      <c r="O281" s="22">
        <v>0</v>
      </c>
      <c r="P281" s="22">
        <v>0</v>
      </c>
      <c r="Q281" s="22">
        <v>0</v>
      </c>
      <c r="R281" s="22">
        <v>5052</v>
      </c>
    </row>
    <row r="282" spans="1:1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12096</v>
      </c>
      <c r="F282" s="22">
        <v>-64784</v>
      </c>
      <c r="G282" s="22">
        <v>-60000</v>
      </c>
      <c r="H282" s="22">
        <v>0</v>
      </c>
      <c r="I282" s="22">
        <v>0</v>
      </c>
      <c r="J282" s="22">
        <v>-11974</v>
      </c>
      <c r="K282" s="22">
        <v>0</v>
      </c>
      <c r="L282" s="22">
        <v>0</v>
      </c>
      <c r="M282" s="22">
        <v>136344</v>
      </c>
      <c r="N282" s="22">
        <v>0</v>
      </c>
      <c r="O282" s="22">
        <v>0</v>
      </c>
      <c r="P282" s="22">
        <v>0</v>
      </c>
      <c r="Q282" s="22">
        <v>0</v>
      </c>
      <c r="R282" s="22">
        <v>11682</v>
      </c>
    </row>
    <row r="283" spans="1:1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230250</v>
      </c>
      <c r="F283" s="22">
        <v>156287</v>
      </c>
      <c r="G283" s="22">
        <v>0</v>
      </c>
      <c r="H283" s="22">
        <v>0</v>
      </c>
      <c r="I283" s="22">
        <v>0</v>
      </c>
      <c r="J283" s="22">
        <v>-187639</v>
      </c>
      <c r="K283" s="22">
        <v>0</v>
      </c>
      <c r="L283" s="22">
        <v>0</v>
      </c>
      <c r="M283" s="22">
        <v>122463</v>
      </c>
      <c r="N283" s="22">
        <v>0</v>
      </c>
      <c r="O283" s="22">
        <v>0</v>
      </c>
      <c r="P283" s="22">
        <v>0</v>
      </c>
      <c r="Q283" s="22">
        <v>0</v>
      </c>
      <c r="R283" s="22">
        <v>321361</v>
      </c>
    </row>
    <row r="284" spans="1:1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46802</v>
      </c>
      <c r="G284" s="22">
        <v>-21500</v>
      </c>
      <c r="H284" s="22">
        <v>8790</v>
      </c>
      <c r="I284" s="22">
        <v>0</v>
      </c>
      <c r="J284" s="22">
        <v>-40696</v>
      </c>
      <c r="K284" s="22">
        <v>0</v>
      </c>
      <c r="L284" s="22">
        <v>61515</v>
      </c>
      <c r="M284" s="22">
        <v>51410</v>
      </c>
      <c r="N284" s="22">
        <v>0</v>
      </c>
      <c r="O284" s="22">
        <v>0</v>
      </c>
      <c r="P284" s="22">
        <v>0</v>
      </c>
      <c r="Q284" s="22">
        <v>-70811</v>
      </c>
      <c r="R284" s="22">
        <v>35510</v>
      </c>
    </row>
    <row r="285" spans="1:1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271914</v>
      </c>
      <c r="F285" s="22">
        <v>445000</v>
      </c>
      <c r="G285" s="22">
        <v>0</v>
      </c>
      <c r="H285" s="22">
        <v>0</v>
      </c>
      <c r="I285" s="22">
        <v>0</v>
      </c>
      <c r="J285" s="22">
        <v>-722754</v>
      </c>
      <c r="K285" s="22">
        <v>0</v>
      </c>
      <c r="L285" s="22">
        <v>42611</v>
      </c>
      <c r="M285" s="22">
        <v>67194</v>
      </c>
      <c r="N285" s="22">
        <v>0</v>
      </c>
      <c r="O285" s="22">
        <v>0</v>
      </c>
      <c r="P285" s="22">
        <v>0</v>
      </c>
      <c r="Q285" s="22">
        <v>0</v>
      </c>
      <c r="R285" s="22">
        <v>103965</v>
      </c>
    </row>
    <row r="286" spans="1:1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219035</v>
      </c>
      <c r="F286" s="22">
        <v>-93270</v>
      </c>
      <c r="G286" s="22">
        <v>-1250</v>
      </c>
      <c r="H286" s="22">
        <v>0</v>
      </c>
      <c r="I286" s="22">
        <v>0</v>
      </c>
      <c r="J286" s="22">
        <v>-111727</v>
      </c>
      <c r="K286" s="22">
        <v>0</v>
      </c>
      <c r="L286" s="22">
        <v>0</v>
      </c>
      <c r="M286" s="22">
        <v>178108</v>
      </c>
      <c r="N286" s="22">
        <v>0</v>
      </c>
      <c r="O286" s="22">
        <v>0</v>
      </c>
      <c r="P286" s="22">
        <v>0</v>
      </c>
      <c r="Q286" s="22">
        <v>0</v>
      </c>
      <c r="R286" s="22">
        <v>190896</v>
      </c>
    </row>
    <row r="287" spans="1:1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176738</v>
      </c>
      <c r="F287" s="22">
        <v>-5792</v>
      </c>
      <c r="G287" s="22">
        <v>0</v>
      </c>
      <c r="H287" s="22">
        <v>0</v>
      </c>
      <c r="I287" s="22">
        <v>0</v>
      </c>
      <c r="J287" s="22">
        <v>-32384</v>
      </c>
      <c r="K287" s="22">
        <v>0</v>
      </c>
      <c r="L287" s="22">
        <v>0</v>
      </c>
      <c r="M287" s="22">
        <v>53586</v>
      </c>
      <c r="N287" s="22">
        <v>0</v>
      </c>
      <c r="O287" s="22">
        <v>0</v>
      </c>
      <c r="P287" s="22">
        <v>0</v>
      </c>
      <c r="Q287" s="22">
        <v>0</v>
      </c>
      <c r="R287" s="22">
        <v>192148</v>
      </c>
    </row>
    <row r="288" spans="1:1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246112</v>
      </c>
      <c r="F288" s="22">
        <v>176605</v>
      </c>
      <c r="G288" s="22">
        <v>0</v>
      </c>
      <c r="H288" s="22">
        <v>5000</v>
      </c>
      <c r="I288" s="22">
        <v>0</v>
      </c>
      <c r="J288" s="22">
        <v>-186342</v>
      </c>
      <c r="K288" s="22">
        <v>0</v>
      </c>
      <c r="L288" s="22">
        <v>358</v>
      </c>
      <c r="M288" s="22">
        <v>47181</v>
      </c>
      <c r="N288" s="22">
        <v>0</v>
      </c>
      <c r="O288" s="22">
        <v>0</v>
      </c>
      <c r="P288" s="22">
        <v>0</v>
      </c>
      <c r="Q288" s="22">
        <v>0</v>
      </c>
      <c r="R288" s="22">
        <v>288914</v>
      </c>
    </row>
    <row r="289" spans="1:1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82128</v>
      </c>
      <c r="F289" s="22">
        <v>37014</v>
      </c>
      <c r="G289" s="22">
        <v>-95360</v>
      </c>
      <c r="H289" s="22">
        <v>2682</v>
      </c>
      <c r="I289" s="22">
        <v>0</v>
      </c>
      <c r="J289" s="22">
        <v>0</v>
      </c>
      <c r="K289" s="22">
        <v>0</v>
      </c>
      <c r="L289" s="22">
        <v>61514</v>
      </c>
      <c r="M289" s="22">
        <v>93300</v>
      </c>
      <c r="N289" s="22">
        <v>0</v>
      </c>
      <c r="O289" s="22">
        <v>0</v>
      </c>
      <c r="P289" s="22">
        <v>0</v>
      </c>
      <c r="Q289" s="22">
        <v>-70812</v>
      </c>
      <c r="R289" s="22">
        <v>110466</v>
      </c>
    </row>
    <row r="290" spans="1:1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144605</v>
      </c>
      <c r="F290" s="22">
        <v>-39325</v>
      </c>
      <c r="G290" s="22">
        <v>0</v>
      </c>
      <c r="H290" s="22">
        <v>0</v>
      </c>
      <c r="I290" s="22">
        <v>0</v>
      </c>
      <c r="J290" s="22">
        <v>-8740</v>
      </c>
      <c r="K290" s="22">
        <v>0</v>
      </c>
      <c r="L290" s="22">
        <v>0</v>
      </c>
      <c r="M290" s="22">
        <v>28187</v>
      </c>
      <c r="N290" s="22">
        <v>0</v>
      </c>
      <c r="O290" s="22">
        <v>0</v>
      </c>
      <c r="P290" s="22">
        <v>0</v>
      </c>
      <c r="Q290" s="22">
        <v>0</v>
      </c>
      <c r="R290" s="22">
        <v>124727</v>
      </c>
    </row>
    <row r="291" spans="1:1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219796</v>
      </c>
      <c r="F291" s="22">
        <v>-6403</v>
      </c>
      <c r="G291" s="22">
        <v>0</v>
      </c>
      <c r="H291" s="22">
        <v>0</v>
      </c>
      <c r="I291" s="22">
        <v>0</v>
      </c>
      <c r="J291" s="22">
        <v>-13340</v>
      </c>
      <c r="K291" s="22">
        <v>0</v>
      </c>
      <c r="L291" s="22">
        <v>0</v>
      </c>
      <c r="M291" s="22">
        <v>28076</v>
      </c>
      <c r="N291" s="22">
        <v>0</v>
      </c>
      <c r="O291" s="22">
        <v>0</v>
      </c>
      <c r="P291" s="22">
        <v>0</v>
      </c>
      <c r="Q291" s="22">
        <v>0</v>
      </c>
      <c r="R291" s="22">
        <v>228129</v>
      </c>
    </row>
    <row r="292" spans="1:1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389424</v>
      </c>
      <c r="F292" s="22">
        <v>-4178</v>
      </c>
      <c r="G292" s="22">
        <v>0</v>
      </c>
      <c r="H292" s="22">
        <v>0</v>
      </c>
      <c r="I292" s="22">
        <v>0</v>
      </c>
      <c r="J292" s="22">
        <v>-13714</v>
      </c>
      <c r="K292" s="22">
        <v>0</v>
      </c>
      <c r="L292" s="22">
        <v>0</v>
      </c>
      <c r="M292" s="22">
        <v>24082</v>
      </c>
      <c r="N292" s="22">
        <v>0</v>
      </c>
      <c r="O292" s="22">
        <v>0</v>
      </c>
      <c r="P292" s="22">
        <v>0</v>
      </c>
      <c r="Q292" s="22">
        <v>0</v>
      </c>
      <c r="R292" s="22">
        <v>395614</v>
      </c>
    </row>
    <row r="293" spans="1:1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10895</v>
      </c>
      <c r="F293" s="22">
        <v>-1230033</v>
      </c>
      <c r="G293" s="22">
        <v>0</v>
      </c>
      <c r="H293" s="22">
        <v>337191</v>
      </c>
      <c r="I293" s="22">
        <v>0</v>
      </c>
      <c r="J293" s="22">
        <v>-621991</v>
      </c>
      <c r="K293" s="22">
        <v>0</v>
      </c>
      <c r="L293" s="22">
        <v>0</v>
      </c>
      <c r="M293" s="22">
        <v>143591</v>
      </c>
      <c r="N293" s="22">
        <v>0</v>
      </c>
      <c r="O293" s="22">
        <v>0</v>
      </c>
      <c r="P293" s="22">
        <v>0</v>
      </c>
      <c r="Q293" s="22">
        <v>573428</v>
      </c>
      <c r="R293" s="22">
        <v>-786919</v>
      </c>
    </row>
    <row r="294" spans="1:1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311385</v>
      </c>
      <c r="F294" s="22">
        <v>26133</v>
      </c>
      <c r="G294" s="22">
        <v>0</v>
      </c>
      <c r="H294" s="22">
        <v>0</v>
      </c>
      <c r="I294" s="22">
        <v>0</v>
      </c>
      <c r="J294" s="22">
        <v>-49899</v>
      </c>
      <c r="K294" s="22">
        <v>0</v>
      </c>
      <c r="L294" s="22">
        <v>0</v>
      </c>
      <c r="M294" s="22">
        <v>64893</v>
      </c>
      <c r="N294" s="22">
        <v>0</v>
      </c>
      <c r="O294" s="22">
        <v>0</v>
      </c>
      <c r="P294" s="22">
        <v>0</v>
      </c>
      <c r="Q294" s="22">
        <v>0</v>
      </c>
      <c r="R294" s="22">
        <v>352512</v>
      </c>
    </row>
    <row r="295" spans="1:1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225365</v>
      </c>
      <c r="F295" s="22">
        <v>141800</v>
      </c>
      <c r="G295" s="22">
        <v>-32959</v>
      </c>
      <c r="H295" s="22">
        <v>0</v>
      </c>
      <c r="I295" s="22">
        <v>0</v>
      </c>
      <c r="J295" s="22">
        <v>-155677</v>
      </c>
      <c r="K295" s="22">
        <v>0</v>
      </c>
      <c r="L295" s="22">
        <v>0</v>
      </c>
      <c r="M295" s="22">
        <v>22192</v>
      </c>
      <c r="N295" s="22">
        <v>0</v>
      </c>
      <c r="O295" s="22">
        <v>0</v>
      </c>
      <c r="P295" s="22">
        <v>0</v>
      </c>
      <c r="Q295" s="22">
        <v>0</v>
      </c>
      <c r="R295" s="22">
        <v>200721</v>
      </c>
    </row>
    <row r="296" spans="1:1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123675</v>
      </c>
      <c r="F296" s="22">
        <v>-22242</v>
      </c>
      <c r="G296" s="22">
        <v>-24335</v>
      </c>
      <c r="H296" s="22">
        <v>5740</v>
      </c>
      <c r="I296" s="22">
        <v>0</v>
      </c>
      <c r="J296" s="22">
        <v>-10659</v>
      </c>
      <c r="K296" s="22">
        <v>0</v>
      </c>
      <c r="L296" s="22">
        <v>61583</v>
      </c>
      <c r="M296" s="22">
        <v>121894</v>
      </c>
      <c r="N296" s="22">
        <v>0</v>
      </c>
      <c r="O296" s="22">
        <v>0</v>
      </c>
      <c r="P296" s="22">
        <v>0</v>
      </c>
      <c r="Q296" s="22">
        <v>283247</v>
      </c>
      <c r="R296" s="22">
        <v>538903</v>
      </c>
    </row>
    <row r="297" spans="1:1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5175</v>
      </c>
      <c r="F297" s="22">
        <v>10242</v>
      </c>
      <c r="G297" s="22">
        <v>-70000</v>
      </c>
      <c r="H297" s="22">
        <v>0</v>
      </c>
      <c r="I297" s="22">
        <v>0</v>
      </c>
      <c r="J297" s="22">
        <v>-34407</v>
      </c>
      <c r="K297" s="22">
        <v>0</v>
      </c>
      <c r="L297" s="22">
        <v>0</v>
      </c>
      <c r="M297" s="22">
        <v>101332</v>
      </c>
      <c r="N297" s="22">
        <v>0</v>
      </c>
      <c r="O297" s="22">
        <v>0</v>
      </c>
      <c r="P297" s="22">
        <v>0</v>
      </c>
      <c r="Q297" s="22">
        <v>0</v>
      </c>
      <c r="R297" s="22">
        <v>12342</v>
      </c>
    </row>
    <row r="298" spans="1:1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17474</v>
      </c>
      <c r="F298" s="22">
        <v>7894</v>
      </c>
      <c r="G298" s="22">
        <v>228678</v>
      </c>
      <c r="H298" s="22">
        <v>0</v>
      </c>
      <c r="I298" s="22">
        <v>0</v>
      </c>
      <c r="J298" s="22">
        <v>-299299</v>
      </c>
      <c r="K298" s="22">
        <v>0</v>
      </c>
      <c r="L298" s="22">
        <v>0</v>
      </c>
      <c r="M298" s="22">
        <v>86779</v>
      </c>
      <c r="N298" s="22">
        <v>0</v>
      </c>
      <c r="O298" s="22">
        <v>0</v>
      </c>
      <c r="P298" s="22">
        <v>0</v>
      </c>
      <c r="Q298" s="22">
        <v>0</v>
      </c>
      <c r="R298" s="22">
        <v>41526</v>
      </c>
    </row>
    <row r="299" spans="1:1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566528</v>
      </c>
      <c r="F299" s="22">
        <v>-125319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163094</v>
      </c>
      <c r="N299" s="22">
        <v>0</v>
      </c>
      <c r="O299" s="22">
        <v>0</v>
      </c>
      <c r="P299" s="22">
        <v>0</v>
      </c>
      <c r="Q299" s="22">
        <v>-1326</v>
      </c>
      <c r="R299" s="22">
        <v>602977</v>
      </c>
    </row>
    <row r="300" spans="1:1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115197</v>
      </c>
      <c r="F300" s="22">
        <v>94293</v>
      </c>
      <c r="G300" s="22">
        <v>0</v>
      </c>
      <c r="H300" s="22">
        <v>0</v>
      </c>
      <c r="I300" s="22">
        <v>0</v>
      </c>
      <c r="J300" s="22">
        <v>-156541</v>
      </c>
      <c r="K300" s="22">
        <v>0</v>
      </c>
      <c r="L300" s="22">
        <v>0</v>
      </c>
      <c r="M300" s="22">
        <v>38200</v>
      </c>
      <c r="N300" s="22">
        <v>0</v>
      </c>
      <c r="O300" s="22">
        <v>0</v>
      </c>
      <c r="P300" s="22">
        <v>0</v>
      </c>
      <c r="Q300" s="22">
        <v>-2</v>
      </c>
      <c r="R300" s="22">
        <v>91147</v>
      </c>
    </row>
    <row r="301" spans="1:1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8885</v>
      </c>
      <c r="F301" s="22">
        <v>56105</v>
      </c>
      <c r="G301" s="22">
        <v>-126177</v>
      </c>
      <c r="H301" s="22">
        <v>0</v>
      </c>
      <c r="I301" s="22">
        <v>0</v>
      </c>
      <c r="J301" s="22">
        <v>-47561</v>
      </c>
      <c r="K301" s="22">
        <v>0</v>
      </c>
      <c r="L301" s="22">
        <v>0</v>
      </c>
      <c r="M301" s="22">
        <v>117462</v>
      </c>
      <c r="N301" s="22">
        <v>0</v>
      </c>
      <c r="O301" s="22">
        <v>0</v>
      </c>
      <c r="P301" s="22">
        <v>0</v>
      </c>
      <c r="Q301" s="22">
        <v>0</v>
      </c>
      <c r="R301" s="22">
        <v>8714</v>
      </c>
    </row>
    <row r="302" spans="1:1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354918</v>
      </c>
      <c r="F302" s="22">
        <v>42927</v>
      </c>
      <c r="G302" s="22">
        <v>-50220</v>
      </c>
      <c r="H302" s="22">
        <v>0</v>
      </c>
      <c r="I302" s="22">
        <v>0</v>
      </c>
      <c r="J302" s="22">
        <v>-59928</v>
      </c>
      <c r="K302" s="22">
        <v>0</v>
      </c>
      <c r="L302" s="22">
        <v>0</v>
      </c>
      <c r="M302" s="22">
        <v>76335</v>
      </c>
      <c r="N302" s="22">
        <v>0</v>
      </c>
      <c r="O302" s="22">
        <v>0</v>
      </c>
      <c r="P302" s="22">
        <v>0</v>
      </c>
      <c r="Q302" s="22">
        <v>0</v>
      </c>
      <c r="R302" s="22">
        <v>364032</v>
      </c>
    </row>
    <row r="303" spans="1:1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463348</v>
      </c>
      <c r="F303" s="22">
        <v>-562228</v>
      </c>
      <c r="G303" s="22">
        <v>0</v>
      </c>
      <c r="H303" s="22">
        <v>60000</v>
      </c>
      <c r="I303" s="22">
        <v>0</v>
      </c>
      <c r="J303" s="22">
        <v>-14600</v>
      </c>
      <c r="K303" s="22">
        <v>0</v>
      </c>
      <c r="L303" s="22">
        <v>0</v>
      </c>
      <c r="M303" s="22">
        <v>64883</v>
      </c>
      <c r="N303" s="22">
        <v>0</v>
      </c>
      <c r="O303" s="22">
        <v>0</v>
      </c>
      <c r="P303" s="22">
        <v>0</v>
      </c>
      <c r="Q303" s="22">
        <v>0</v>
      </c>
      <c r="R303" s="22">
        <v>11403</v>
      </c>
    </row>
    <row r="304" spans="1:1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282751</v>
      </c>
      <c r="F304" s="22">
        <v>-128546</v>
      </c>
      <c r="G304" s="22">
        <v>-10000</v>
      </c>
      <c r="H304" s="22">
        <v>0</v>
      </c>
      <c r="I304" s="22">
        <v>0</v>
      </c>
      <c r="J304" s="22">
        <v>-19150</v>
      </c>
      <c r="K304" s="22">
        <v>0</v>
      </c>
      <c r="L304" s="22">
        <v>0</v>
      </c>
      <c r="M304" s="22">
        <v>118136</v>
      </c>
      <c r="N304" s="22">
        <v>0</v>
      </c>
      <c r="O304" s="22">
        <v>0</v>
      </c>
      <c r="P304" s="22">
        <v>0</v>
      </c>
      <c r="Q304" s="22">
        <v>0</v>
      </c>
      <c r="R304" s="22">
        <v>243191</v>
      </c>
    </row>
    <row r="305" spans="1:1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720473</v>
      </c>
      <c r="F305" s="22">
        <v>156065</v>
      </c>
      <c r="G305" s="22">
        <v>0</v>
      </c>
      <c r="H305" s="22">
        <v>0</v>
      </c>
      <c r="I305" s="22">
        <v>0</v>
      </c>
      <c r="J305" s="22">
        <v>-201256</v>
      </c>
      <c r="K305" s="22">
        <v>0</v>
      </c>
      <c r="L305" s="22">
        <v>0</v>
      </c>
      <c r="M305" s="22">
        <v>153836</v>
      </c>
      <c r="N305" s="22">
        <v>0</v>
      </c>
      <c r="O305" s="22">
        <v>-99430</v>
      </c>
      <c r="P305" s="22">
        <v>0</v>
      </c>
      <c r="Q305" s="22">
        <v>0</v>
      </c>
      <c r="R305" s="22">
        <v>729688</v>
      </c>
    </row>
    <row r="306" spans="1:1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257943</v>
      </c>
      <c r="F306" s="22">
        <v>-18440</v>
      </c>
      <c r="G306" s="22">
        <v>0</v>
      </c>
      <c r="H306" s="22">
        <v>0</v>
      </c>
      <c r="I306" s="22">
        <v>0</v>
      </c>
      <c r="J306" s="22">
        <v>-7955</v>
      </c>
      <c r="K306" s="22">
        <v>0</v>
      </c>
      <c r="L306" s="22">
        <v>0</v>
      </c>
      <c r="M306" s="22">
        <v>55234</v>
      </c>
      <c r="N306" s="22">
        <v>0</v>
      </c>
      <c r="O306" s="22">
        <v>0</v>
      </c>
      <c r="P306" s="22">
        <v>0</v>
      </c>
      <c r="Q306" s="22">
        <v>0</v>
      </c>
      <c r="R306" s="22">
        <v>286782</v>
      </c>
    </row>
    <row r="307" spans="1:1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61358</v>
      </c>
      <c r="F307" s="22">
        <v>1551</v>
      </c>
      <c r="G307" s="22">
        <v>-10191</v>
      </c>
      <c r="H307" s="22">
        <v>0</v>
      </c>
      <c r="I307" s="22">
        <v>0</v>
      </c>
      <c r="J307" s="22">
        <v>-112542</v>
      </c>
      <c r="K307" s="22">
        <v>0</v>
      </c>
      <c r="L307" s="22">
        <v>5893</v>
      </c>
      <c r="M307" s="22">
        <v>94594</v>
      </c>
      <c r="N307" s="22">
        <v>0</v>
      </c>
      <c r="O307" s="22">
        <v>0</v>
      </c>
      <c r="P307" s="22">
        <v>0</v>
      </c>
      <c r="Q307" s="22">
        <v>0</v>
      </c>
      <c r="R307" s="22">
        <v>40663</v>
      </c>
    </row>
    <row r="308" spans="1:1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383601</v>
      </c>
      <c r="F308" s="22">
        <v>-21054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17357</v>
      </c>
      <c r="N308" s="22">
        <v>0</v>
      </c>
      <c r="O308" s="22">
        <v>0</v>
      </c>
      <c r="P308" s="22">
        <v>0</v>
      </c>
      <c r="Q308" s="22">
        <v>0</v>
      </c>
      <c r="R308" s="22">
        <v>379904</v>
      </c>
    </row>
    <row r="309" spans="1:1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10731</v>
      </c>
      <c r="F309" s="22">
        <v>-67736</v>
      </c>
      <c r="G309" s="22">
        <v>15074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43588</v>
      </c>
      <c r="N309" s="22">
        <v>0</v>
      </c>
      <c r="O309" s="22">
        <v>0</v>
      </c>
      <c r="P309" s="22">
        <v>0</v>
      </c>
      <c r="Q309" s="22">
        <v>0</v>
      </c>
      <c r="R309" s="22">
        <v>1657</v>
      </c>
    </row>
    <row r="310" spans="1:1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58723</v>
      </c>
      <c r="F310" s="22">
        <v>143572</v>
      </c>
      <c r="G310" s="22">
        <v>-63224</v>
      </c>
      <c r="H310" s="22">
        <v>40155</v>
      </c>
      <c r="I310" s="22">
        <v>0</v>
      </c>
      <c r="J310" s="22">
        <v>-152585</v>
      </c>
      <c r="K310" s="22">
        <v>0</v>
      </c>
      <c r="L310" s="22">
        <v>61514</v>
      </c>
      <c r="M310" s="22">
        <v>107773</v>
      </c>
      <c r="N310" s="22">
        <v>0</v>
      </c>
      <c r="O310" s="22">
        <v>-13793</v>
      </c>
      <c r="P310" s="22">
        <v>0</v>
      </c>
      <c r="Q310" s="22">
        <v>-70811</v>
      </c>
      <c r="R310" s="22">
        <v>111324</v>
      </c>
    </row>
    <row r="311" spans="1:1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39723</v>
      </c>
      <c r="F311" s="22">
        <v>127381</v>
      </c>
      <c r="G311" s="22">
        <v>0</v>
      </c>
      <c r="H311" s="22">
        <v>0</v>
      </c>
      <c r="I311" s="22">
        <v>0</v>
      </c>
      <c r="J311" s="22">
        <v>-185354</v>
      </c>
      <c r="K311" s="22">
        <v>0</v>
      </c>
      <c r="L311" s="22">
        <v>0</v>
      </c>
      <c r="M311" s="22">
        <v>94413</v>
      </c>
      <c r="N311" s="22">
        <v>0</v>
      </c>
      <c r="O311" s="22">
        <v>0</v>
      </c>
      <c r="P311" s="22">
        <v>0</v>
      </c>
      <c r="Q311" s="22">
        <v>0</v>
      </c>
      <c r="R311" s="22">
        <v>76163</v>
      </c>
    </row>
    <row r="312" spans="1:1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23006</v>
      </c>
      <c r="F312" s="22">
        <v>-10824</v>
      </c>
      <c r="G312" s="22">
        <v>-7449</v>
      </c>
      <c r="H312" s="22">
        <v>15100</v>
      </c>
      <c r="I312" s="22">
        <v>0</v>
      </c>
      <c r="J312" s="22">
        <v>-4824</v>
      </c>
      <c r="K312" s="22">
        <v>0</v>
      </c>
      <c r="L312" s="22">
        <v>0</v>
      </c>
      <c r="M312" s="22">
        <v>44637</v>
      </c>
      <c r="N312" s="22">
        <v>0</v>
      </c>
      <c r="O312" s="22">
        <v>0</v>
      </c>
      <c r="P312" s="22">
        <v>0</v>
      </c>
      <c r="Q312" s="22">
        <v>0</v>
      </c>
      <c r="R312" s="22">
        <v>59646</v>
      </c>
    </row>
    <row r="313" spans="1:1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101850</v>
      </c>
      <c r="F313" s="22">
        <v>-45737</v>
      </c>
      <c r="G313" s="22">
        <v>0</v>
      </c>
      <c r="H313" s="22">
        <v>0</v>
      </c>
      <c r="I313" s="22">
        <v>0</v>
      </c>
      <c r="J313" s="22">
        <v>-9850</v>
      </c>
      <c r="K313" s="22">
        <v>0</v>
      </c>
      <c r="L313" s="22">
        <v>0</v>
      </c>
      <c r="M313" s="22">
        <v>65415</v>
      </c>
      <c r="N313" s="22">
        <v>0</v>
      </c>
      <c r="O313" s="22">
        <v>0</v>
      </c>
      <c r="P313" s="22">
        <v>0</v>
      </c>
      <c r="Q313" s="22">
        <v>0</v>
      </c>
      <c r="R313" s="22">
        <v>111678</v>
      </c>
    </row>
    <row r="314" spans="1:1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177347</v>
      </c>
      <c r="F314" s="22">
        <v>146756</v>
      </c>
      <c r="G314" s="22">
        <v>0</v>
      </c>
      <c r="H314" s="22">
        <v>0</v>
      </c>
      <c r="I314" s="22">
        <v>0</v>
      </c>
      <c r="J314" s="22">
        <v>-49626</v>
      </c>
      <c r="K314" s="22">
        <v>0</v>
      </c>
      <c r="L314" s="22">
        <v>0</v>
      </c>
      <c r="M314" s="22">
        <v>61548</v>
      </c>
      <c r="N314" s="22">
        <v>0</v>
      </c>
      <c r="O314" s="22">
        <v>0</v>
      </c>
      <c r="P314" s="22">
        <v>0</v>
      </c>
      <c r="Q314" s="22">
        <v>0</v>
      </c>
      <c r="R314" s="22">
        <v>336025</v>
      </c>
    </row>
    <row r="315" spans="1:1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247983</v>
      </c>
      <c r="F315" s="22">
        <v>-47408</v>
      </c>
      <c r="G315" s="22">
        <v>-6795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58462</v>
      </c>
      <c r="N315" s="22">
        <v>0</v>
      </c>
      <c r="O315" s="22">
        <v>0</v>
      </c>
      <c r="P315" s="22">
        <v>0</v>
      </c>
      <c r="Q315" s="22">
        <v>0</v>
      </c>
      <c r="R315" s="22">
        <v>252242</v>
      </c>
    </row>
    <row r="316" spans="1:1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37572</v>
      </c>
      <c r="F316" s="22">
        <v>203821</v>
      </c>
      <c r="G316" s="22">
        <v>-750</v>
      </c>
      <c r="H316" s="22">
        <v>0</v>
      </c>
      <c r="I316" s="22">
        <v>0</v>
      </c>
      <c r="J316" s="22">
        <v>-260528</v>
      </c>
      <c r="K316" s="22">
        <v>0</v>
      </c>
      <c r="L316" s="22">
        <v>0</v>
      </c>
      <c r="M316" s="22">
        <v>49660</v>
      </c>
      <c r="N316" s="22">
        <v>0</v>
      </c>
      <c r="O316" s="22">
        <v>0</v>
      </c>
      <c r="P316" s="22">
        <v>0</v>
      </c>
      <c r="Q316" s="22">
        <v>0</v>
      </c>
      <c r="R316" s="22">
        <v>29775</v>
      </c>
    </row>
    <row r="317" spans="1:1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135730</v>
      </c>
      <c r="F317" s="22">
        <v>132061</v>
      </c>
      <c r="G317" s="22">
        <v>0</v>
      </c>
      <c r="H317" s="22">
        <v>0</v>
      </c>
      <c r="I317" s="22">
        <v>0</v>
      </c>
      <c r="J317" s="22">
        <v>-181029</v>
      </c>
      <c r="K317" s="22">
        <v>0</v>
      </c>
      <c r="L317" s="22">
        <v>0</v>
      </c>
      <c r="M317" s="22">
        <v>60492</v>
      </c>
      <c r="N317" s="22">
        <v>0</v>
      </c>
      <c r="O317" s="22">
        <v>0</v>
      </c>
      <c r="P317" s="22">
        <v>0</v>
      </c>
      <c r="Q317" s="22">
        <v>0</v>
      </c>
      <c r="R317" s="22">
        <v>147254</v>
      </c>
    </row>
    <row r="318" spans="1:1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277849</v>
      </c>
      <c r="F318" s="22">
        <v>14206</v>
      </c>
      <c r="G318" s="22">
        <v>-6397</v>
      </c>
      <c r="H318" s="22">
        <v>0</v>
      </c>
      <c r="I318" s="22">
        <v>0</v>
      </c>
      <c r="J318" s="22">
        <v>-63118</v>
      </c>
      <c r="K318" s="22">
        <v>0</v>
      </c>
      <c r="L318" s="22">
        <v>11329</v>
      </c>
      <c r="M318" s="22">
        <v>65921</v>
      </c>
      <c r="N318" s="22">
        <v>0</v>
      </c>
      <c r="O318" s="22">
        <v>0</v>
      </c>
      <c r="P318" s="22">
        <v>0</v>
      </c>
      <c r="Q318" s="22">
        <v>0</v>
      </c>
      <c r="R318" s="22">
        <v>299790</v>
      </c>
    </row>
    <row r="319" spans="1:1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1259327</v>
      </c>
      <c r="F319" s="22">
        <v>126147</v>
      </c>
      <c r="G319" s="22">
        <v>0</v>
      </c>
      <c r="H319" s="22">
        <v>0</v>
      </c>
      <c r="I319" s="22">
        <v>0</v>
      </c>
      <c r="J319" s="22">
        <v>-235323</v>
      </c>
      <c r="K319" s="22">
        <v>0</v>
      </c>
      <c r="L319" s="22">
        <v>0</v>
      </c>
      <c r="M319" s="22">
        <v>76810</v>
      </c>
      <c r="N319" s="22">
        <v>0</v>
      </c>
      <c r="O319" s="22">
        <v>0</v>
      </c>
      <c r="P319" s="22">
        <v>0</v>
      </c>
      <c r="Q319" s="22">
        <v>0</v>
      </c>
      <c r="R319" s="22">
        <v>1226961</v>
      </c>
    </row>
    <row r="320" spans="1:1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131915</v>
      </c>
      <c r="F320" s="22">
        <v>-49241</v>
      </c>
      <c r="G320" s="22">
        <v>-16236</v>
      </c>
      <c r="H320" s="22">
        <v>19872</v>
      </c>
      <c r="I320" s="22">
        <v>0</v>
      </c>
      <c r="J320" s="22">
        <v>-29569</v>
      </c>
      <c r="K320" s="22">
        <v>0</v>
      </c>
      <c r="L320" s="22">
        <v>0</v>
      </c>
      <c r="M320" s="22">
        <v>76712</v>
      </c>
      <c r="N320" s="22">
        <v>0</v>
      </c>
      <c r="O320" s="22">
        <v>0</v>
      </c>
      <c r="P320" s="22">
        <v>0</v>
      </c>
      <c r="Q320" s="22">
        <v>0</v>
      </c>
      <c r="R320" s="22">
        <v>133453</v>
      </c>
    </row>
    <row r="321" spans="1:1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45449</v>
      </c>
      <c r="F321" s="22">
        <v>392245</v>
      </c>
      <c r="G321" s="22">
        <v>0</v>
      </c>
      <c r="H321" s="22">
        <v>0</v>
      </c>
      <c r="I321" s="22">
        <v>0</v>
      </c>
      <c r="J321" s="22">
        <v>-428349</v>
      </c>
      <c r="K321" s="22">
        <v>0</v>
      </c>
      <c r="L321" s="22">
        <v>0</v>
      </c>
      <c r="M321" s="22">
        <v>34747</v>
      </c>
      <c r="N321" s="22">
        <v>0</v>
      </c>
      <c r="O321" s="22">
        <v>0</v>
      </c>
      <c r="P321" s="22">
        <v>0</v>
      </c>
      <c r="Q321" s="22">
        <v>0</v>
      </c>
      <c r="R321" s="22">
        <v>44092</v>
      </c>
    </row>
    <row r="322" spans="1:1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446515</v>
      </c>
      <c r="F322" s="22">
        <v>74409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520924</v>
      </c>
    </row>
    <row r="323" spans="1:1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6726981</v>
      </c>
      <c r="F323" s="22">
        <v>97671</v>
      </c>
      <c r="G323" s="22">
        <v>0</v>
      </c>
      <c r="H323" s="22">
        <v>0</v>
      </c>
      <c r="I323" s="22">
        <v>0</v>
      </c>
      <c r="J323" s="22">
        <v>-20296</v>
      </c>
      <c r="K323" s="22">
        <v>0</v>
      </c>
      <c r="L323" s="22">
        <v>22620</v>
      </c>
      <c r="M323" s="22">
        <v>188421</v>
      </c>
      <c r="N323" s="22">
        <v>0</v>
      </c>
      <c r="O323" s="22">
        <v>0</v>
      </c>
      <c r="P323" s="22">
        <v>0</v>
      </c>
      <c r="Q323" s="22">
        <v>0</v>
      </c>
      <c r="R323" s="22">
        <v>7015397</v>
      </c>
    </row>
    <row r="324" spans="1:1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646224</v>
      </c>
      <c r="F324" s="22">
        <v>95658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741882</v>
      </c>
    </row>
    <row r="325" spans="1:1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290641</v>
      </c>
      <c r="F325" s="22">
        <v>-7278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283363</v>
      </c>
    </row>
    <row r="326" spans="1:1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49390</v>
      </c>
      <c r="F326" s="22">
        <v>3226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52616</v>
      </c>
    </row>
    <row r="327" spans="1:1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</row>
    <row r="328" spans="1:1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-69338</v>
      </c>
      <c r="G328" s="22">
        <v>69809</v>
      </c>
      <c r="H328" s="22">
        <v>0</v>
      </c>
      <c r="I328" s="22">
        <v>0</v>
      </c>
      <c r="J328" s="22">
        <v>-24525</v>
      </c>
      <c r="K328" s="22">
        <v>0</v>
      </c>
      <c r="L328" s="22">
        <v>0</v>
      </c>
      <c r="M328" s="22">
        <v>180495</v>
      </c>
      <c r="N328" s="22">
        <v>0</v>
      </c>
      <c r="O328" s="22">
        <v>0</v>
      </c>
      <c r="P328" s="22">
        <v>0</v>
      </c>
      <c r="Q328" s="22">
        <v>-156441</v>
      </c>
      <c r="R328" s="22">
        <v>0</v>
      </c>
    </row>
    <row r="329" spans="1:1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36844274</v>
      </c>
      <c r="F329" s="22">
        <v>9455359</v>
      </c>
      <c r="G329" s="22">
        <v>-3689</v>
      </c>
      <c r="H329" s="22">
        <v>0</v>
      </c>
      <c r="I329" s="22">
        <v>0</v>
      </c>
      <c r="J329" s="22">
        <v>-9635491</v>
      </c>
      <c r="K329" s="22">
        <v>0</v>
      </c>
      <c r="L329" s="22">
        <v>385232</v>
      </c>
      <c r="M329" s="22">
        <v>7790708</v>
      </c>
      <c r="N329" s="22">
        <v>0</v>
      </c>
      <c r="O329" s="22">
        <v>0</v>
      </c>
      <c r="P329" s="22">
        <v>0</v>
      </c>
      <c r="Q329" s="22">
        <v>0</v>
      </c>
      <c r="R329" s="22">
        <v>44836393</v>
      </c>
    </row>
    <row r="330" spans="1:1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4234D-9CC5-4D19-ACFB-4B73350B2811}">
  <dimension ref="A1:S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9" width="15.7109375" customWidth="1"/>
  </cols>
  <sheetData>
    <row r="1" spans="1:19" ht="24" customHeight="1" x14ac:dyDescent="0.3">
      <c r="A1" s="4" t="str">
        <f>HYPERLINK("#'Index'!A1", "&lt;&lt; Index")</f>
        <v>&lt;&lt; Index</v>
      </c>
      <c r="B1" s="20" t="s">
        <v>1218</v>
      </c>
      <c r="D1" s="20" t="s">
        <v>1219</v>
      </c>
    </row>
    <row r="2" spans="1:1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1220</v>
      </c>
      <c r="F2" s="21" t="s">
        <v>1221</v>
      </c>
      <c r="G2" s="21" t="s">
        <v>1121</v>
      </c>
      <c r="H2" s="21" t="s">
        <v>1222</v>
      </c>
      <c r="I2" s="21" t="s">
        <v>1223</v>
      </c>
      <c r="J2" s="21" t="s">
        <v>1224</v>
      </c>
      <c r="K2" s="21" t="s">
        <v>1225</v>
      </c>
      <c r="L2" s="21" t="s">
        <v>1226</v>
      </c>
      <c r="M2" s="21" t="s">
        <v>1227</v>
      </c>
      <c r="N2" s="21" t="s">
        <v>1228</v>
      </c>
      <c r="O2" s="21" t="s">
        <v>1229</v>
      </c>
      <c r="P2" s="21" t="s">
        <v>1230</v>
      </c>
      <c r="Q2" s="21" t="s">
        <v>57</v>
      </c>
      <c r="R2" s="21" t="s">
        <v>1231</v>
      </c>
      <c r="S2" s="21" t="s">
        <v>1232</v>
      </c>
    </row>
    <row r="3" spans="1:19" x14ac:dyDescent="0.25">
      <c r="A3" s="21"/>
      <c r="B3" s="21"/>
      <c r="C3" s="21"/>
      <c r="D3" s="21" t="s">
        <v>81</v>
      </c>
      <c r="E3" s="21" t="s">
        <v>1233</v>
      </c>
      <c r="F3" s="21" t="s">
        <v>1234</v>
      </c>
      <c r="G3" s="21" t="s">
        <v>1235</v>
      </c>
      <c r="H3" s="21" t="s">
        <v>1236</v>
      </c>
      <c r="I3" s="21" t="s">
        <v>1237</v>
      </c>
      <c r="J3" s="21" t="s">
        <v>1238</v>
      </c>
      <c r="K3" s="21" t="s">
        <v>1239</v>
      </c>
      <c r="L3" s="21" t="s">
        <v>1240</v>
      </c>
      <c r="M3" s="21" t="s">
        <v>1241</v>
      </c>
      <c r="N3" s="21" t="s">
        <v>1242</v>
      </c>
      <c r="O3" s="21" t="s">
        <v>1243</v>
      </c>
      <c r="P3" s="21" t="s">
        <v>1244</v>
      </c>
      <c r="Q3" s="21" t="s">
        <v>1245</v>
      </c>
      <c r="R3" s="21" t="s">
        <v>1246</v>
      </c>
      <c r="S3" s="21" t="s">
        <v>1247</v>
      </c>
    </row>
    <row r="4" spans="1:1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49942758</v>
      </c>
      <c r="F4" s="22">
        <v>17987669</v>
      </c>
      <c r="G4" s="22">
        <v>677</v>
      </c>
      <c r="H4" s="22">
        <v>857951</v>
      </c>
      <c r="I4" s="22">
        <v>0</v>
      </c>
      <c r="J4" s="22">
        <v>121821</v>
      </c>
      <c r="K4" s="22">
        <v>161588</v>
      </c>
      <c r="L4" s="22">
        <v>69072464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</row>
    <row r="5" spans="1:1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21160717</v>
      </c>
      <c r="F5" s="22">
        <v>2073259</v>
      </c>
      <c r="G5" s="22">
        <v>3190</v>
      </c>
      <c r="H5" s="22">
        <v>190363</v>
      </c>
      <c r="I5" s="22">
        <v>0</v>
      </c>
      <c r="J5" s="22">
        <v>4938</v>
      </c>
      <c r="K5" s="22">
        <v>-4797</v>
      </c>
      <c r="L5" s="22">
        <v>23427670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</row>
    <row r="6" spans="1:1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8894372</v>
      </c>
      <c r="F6" s="22">
        <v>3517715</v>
      </c>
      <c r="G6" s="22">
        <v>0</v>
      </c>
      <c r="H6" s="22">
        <v>319970</v>
      </c>
      <c r="I6" s="22">
        <v>0</v>
      </c>
      <c r="J6" s="22">
        <v>4777</v>
      </c>
      <c r="K6" s="22">
        <v>0</v>
      </c>
      <c r="L6" s="22">
        <v>12736834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</row>
    <row r="7" spans="1:1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1049285000</v>
      </c>
      <c r="F7" s="22">
        <v>939637000</v>
      </c>
      <c r="G7" s="22">
        <v>0</v>
      </c>
      <c r="H7" s="22">
        <v>33218000</v>
      </c>
      <c r="I7" s="22">
        <v>0</v>
      </c>
      <c r="J7" s="22">
        <v>1575000</v>
      </c>
      <c r="K7" s="22">
        <v>0</v>
      </c>
      <c r="L7" s="22">
        <v>2023715000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18054843</v>
      </c>
      <c r="F8" s="22">
        <v>7699439</v>
      </c>
      <c r="G8" s="22">
        <v>0</v>
      </c>
      <c r="H8" s="22">
        <v>376978</v>
      </c>
      <c r="I8" s="22">
        <v>0</v>
      </c>
      <c r="J8" s="22">
        <v>8037</v>
      </c>
      <c r="K8" s="22">
        <v>0</v>
      </c>
      <c r="L8" s="22">
        <v>26139297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18756331</v>
      </c>
      <c r="F9" s="22">
        <v>1704677</v>
      </c>
      <c r="G9" s="22">
        <v>3610</v>
      </c>
      <c r="H9" s="22">
        <v>383820</v>
      </c>
      <c r="I9" s="22">
        <v>0</v>
      </c>
      <c r="J9" s="22">
        <v>4788</v>
      </c>
      <c r="K9" s="22">
        <v>0</v>
      </c>
      <c r="L9" s="22">
        <v>20853226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12787723</v>
      </c>
      <c r="F10" s="22">
        <v>3148381</v>
      </c>
      <c r="G10" s="22">
        <v>13043</v>
      </c>
      <c r="H10" s="22">
        <v>313786</v>
      </c>
      <c r="I10" s="22">
        <v>0</v>
      </c>
      <c r="J10" s="22">
        <v>2116</v>
      </c>
      <c r="K10" s="22">
        <v>0</v>
      </c>
      <c r="L10" s="22">
        <v>16265049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1319256000</v>
      </c>
      <c r="F11" s="22">
        <v>904903000</v>
      </c>
      <c r="G11" s="22">
        <v>0</v>
      </c>
      <c r="H11" s="22">
        <v>51111000</v>
      </c>
      <c r="I11" s="22">
        <v>0</v>
      </c>
      <c r="J11" s="22">
        <v>651000</v>
      </c>
      <c r="K11" s="22">
        <v>-497107000</v>
      </c>
      <c r="L11" s="22">
        <v>1778814000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21108000</v>
      </c>
      <c r="F12" s="22">
        <v>11643000</v>
      </c>
      <c r="G12" s="22">
        <v>17648000</v>
      </c>
      <c r="H12" s="22">
        <v>1129000</v>
      </c>
      <c r="I12" s="22">
        <v>0</v>
      </c>
      <c r="J12" s="22">
        <v>7000</v>
      </c>
      <c r="K12" s="22">
        <v>0</v>
      </c>
      <c r="L12" s="22">
        <v>51535000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67547467</v>
      </c>
      <c r="F13" s="22">
        <v>50588973</v>
      </c>
      <c r="G13" s="22">
        <v>730257</v>
      </c>
      <c r="H13" s="22">
        <v>2438237</v>
      </c>
      <c r="I13" s="22">
        <v>22293</v>
      </c>
      <c r="J13" s="22">
        <v>41667</v>
      </c>
      <c r="K13" s="22">
        <v>-220786</v>
      </c>
      <c r="L13" s="22">
        <v>121148108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11422442</v>
      </c>
      <c r="F14" s="22">
        <v>4340904</v>
      </c>
      <c r="G14" s="22">
        <v>22211</v>
      </c>
      <c r="H14" s="22">
        <v>171557</v>
      </c>
      <c r="I14" s="22">
        <v>0</v>
      </c>
      <c r="J14" s="22">
        <v>943</v>
      </c>
      <c r="K14" s="22">
        <v>0</v>
      </c>
      <c r="L14" s="22">
        <v>15958057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32516537</v>
      </c>
      <c r="F15" s="22">
        <v>17520397</v>
      </c>
      <c r="G15" s="22">
        <v>296</v>
      </c>
      <c r="H15" s="22">
        <v>636092</v>
      </c>
      <c r="I15" s="22">
        <v>0</v>
      </c>
      <c r="J15" s="22">
        <v>38816</v>
      </c>
      <c r="K15" s="22">
        <v>0</v>
      </c>
      <c r="L15" s="22">
        <v>50712138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95610000</v>
      </c>
      <c r="F16" s="22">
        <v>55421000</v>
      </c>
      <c r="G16" s="22">
        <v>0</v>
      </c>
      <c r="H16" s="22">
        <v>7523000</v>
      </c>
      <c r="I16" s="22">
        <v>0</v>
      </c>
      <c r="J16" s="22">
        <v>214000</v>
      </c>
      <c r="K16" s="22">
        <v>0</v>
      </c>
      <c r="L16" s="22">
        <v>158768000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21176687</v>
      </c>
      <c r="F17" s="22">
        <v>14317854</v>
      </c>
      <c r="G17" s="22">
        <v>2206036</v>
      </c>
      <c r="H17" s="22">
        <v>943545</v>
      </c>
      <c r="I17" s="22">
        <v>0</v>
      </c>
      <c r="J17" s="22">
        <v>23597</v>
      </c>
      <c r="K17" s="22">
        <v>10</v>
      </c>
      <c r="L17" s="22">
        <v>38667729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46699000</v>
      </c>
      <c r="F18" s="22">
        <v>26630000</v>
      </c>
      <c r="G18" s="22">
        <v>0</v>
      </c>
      <c r="H18" s="22">
        <v>660000</v>
      </c>
      <c r="I18" s="22">
        <v>0</v>
      </c>
      <c r="J18" s="22">
        <v>21000</v>
      </c>
      <c r="K18" s="22">
        <v>-517000</v>
      </c>
      <c r="L18" s="22">
        <v>73493000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82816751</v>
      </c>
      <c r="F19" s="22">
        <v>51482873</v>
      </c>
      <c r="G19" s="22">
        <v>0</v>
      </c>
      <c r="H19" s="22">
        <v>905647</v>
      </c>
      <c r="I19" s="22">
        <v>0</v>
      </c>
      <c r="J19" s="22">
        <v>15752</v>
      </c>
      <c r="K19" s="22">
        <v>0</v>
      </c>
      <c r="L19" s="22">
        <v>135221023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30472288</v>
      </c>
      <c r="F20" s="22">
        <v>14305084</v>
      </c>
      <c r="G20" s="22">
        <v>0</v>
      </c>
      <c r="H20" s="22">
        <v>401603</v>
      </c>
      <c r="I20" s="22">
        <v>0</v>
      </c>
      <c r="J20" s="22">
        <v>21487</v>
      </c>
      <c r="K20" s="22">
        <v>0</v>
      </c>
      <c r="L20" s="22">
        <v>45200462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93524244</v>
      </c>
      <c r="F21" s="22">
        <v>22905110</v>
      </c>
      <c r="G21" s="22">
        <v>0</v>
      </c>
      <c r="H21" s="22">
        <v>1055396</v>
      </c>
      <c r="I21" s="22">
        <v>0</v>
      </c>
      <c r="J21" s="22">
        <v>10447</v>
      </c>
      <c r="K21" s="22">
        <v>0</v>
      </c>
      <c r="L21" s="22">
        <v>117495197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7339017</v>
      </c>
      <c r="F22" s="22">
        <v>1253796</v>
      </c>
      <c r="G22" s="22">
        <v>199748</v>
      </c>
      <c r="H22" s="22">
        <v>1073030</v>
      </c>
      <c r="I22" s="22">
        <v>4669</v>
      </c>
      <c r="J22" s="22">
        <v>0</v>
      </c>
      <c r="K22" s="22">
        <v>0</v>
      </c>
      <c r="L22" s="22">
        <v>9870260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2291992</v>
      </c>
      <c r="F23" s="22">
        <v>4775870</v>
      </c>
      <c r="G23" s="22">
        <v>16512</v>
      </c>
      <c r="H23" s="22">
        <v>468801</v>
      </c>
      <c r="I23" s="22">
        <v>0</v>
      </c>
      <c r="J23" s="22">
        <v>0</v>
      </c>
      <c r="K23" s="22">
        <v>0</v>
      </c>
      <c r="L23" s="22">
        <v>7553175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3880902</v>
      </c>
      <c r="F24" s="22">
        <v>7130732</v>
      </c>
      <c r="G24" s="22">
        <v>32573276</v>
      </c>
      <c r="H24" s="22">
        <v>23551767</v>
      </c>
      <c r="I24" s="22">
        <v>0</v>
      </c>
      <c r="J24" s="22">
        <v>87089</v>
      </c>
      <c r="K24" s="22">
        <v>0</v>
      </c>
      <c r="L24" s="22">
        <v>67223766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</row>
    <row r="25" spans="1:1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7875633</v>
      </c>
      <c r="F25" s="22">
        <v>4131966</v>
      </c>
      <c r="G25" s="22">
        <v>3714533</v>
      </c>
      <c r="H25" s="22">
        <v>7491054</v>
      </c>
      <c r="I25" s="22">
        <v>0</v>
      </c>
      <c r="J25" s="22">
        <v>1048922</v>
      </c>
      <c r="K25" s="22">
        <v>0</v>
      </c>
      <c r="L25" s="22">
        <v>24262108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</row>
    <row r="26" spans="1:1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81969333</v>
      </c>
      <c r="F26" s="22">
        <v>54695448</v>
      </c>
      <c r="G26" s="22">
        <v>97080498</v>
      </c>
      <c r="H26" s="22">
        <v>8628709</v>
      </c>
      <c r="I26" s="22">
        <v>0</v>
      </c>
      <c r="J26" s="22">
        <v>170086</v>
      </c>
      <c r="K26" s="22">
        <v>0</v>
      </c>
      <c r="L26" s="22">
        <v>242544074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</row>
    <row r="27" spans="1:1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23247392</v>
      </c>
      <c r="F27" s="22">
        <v>65418701</v>
      </c>
      <c r="G27" s="22">
        <v>341080468</v>
      </c>
      <c r="H27" s="22">
        <v>37119200</v>
      </c>
      <c r="I27" s="22">
        <v>0</v>
      </c>
      <c r="J27" s="22">
        <v>0</v>
      </c>
      <c r="K27" s="22">
        <v>0</v>
      </c>
      <c r="L27" s="22">
        <v>466865761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</row>
    <row r="28" spans="1:1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171977</v>
      </c>
      <c r="F28" s="22">
        <v>81061</v>
      </c>
      <c r="G28" s="22">
        <v>12674</v>
      </c>
      <c r="H28" s="22">
        <v>121838</v>
      </c>
      <c r="I28" s="22">
        <v>35988</v>
      </c>
      <c r="J28" s="22">
        <v>501121</v>
      </c>
      <c r="K28" s="22">
        <v>0</v>
      </c>
      <c r="L28" s="22">
        <v>924659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</row>
    <row r="29" spans="1:1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4589394</v>
      </c>
      <c r="F29" s="22">
        <v>2323673</v>
      </c>
      <c r="G29" s="22">
        <v>5674124</v>
      </c>
      <c r="H29" s="22">
        <v>8977590</v>
      </c>
      <c r="I29" s="22">
        <v>0</v>
      </c>
      <c r="J29" s="22">
        <v>863016</v>
      </c>
      <c r="K29" s="22">
        <v>0</v>
      </c>
      <c r="L29" s="22">
        <v>22427797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</row>
    <row r="30" spans="1:1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4434236</v>
      </c>
      <c r="F30" s="22">
        <v>743893</v>
      </c>
      <c r="G30" s="22">
        <v>700342</v>
      </c>
      <c r="H30" s="22">
        <v>2076746</v>
      </c>
      <c r="I30" s="22">
        <v>0</v>
      </c>
      <c r="J30" s="22">
        <v>1019269</v>
      </c>
      <c r="K30" s="22">
        <v>158</v>
      </c>
      <c r="L30" s="22">
        <v>8974644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</row>
    <row r="31" spans="1:1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3070645</v>
      </c>
      <c r="F31" s="22">
        <v>235332</v>
      </c>
      <c r="G31" s="22">
        <v>2930365</v>
      </c>
      <c r="H31" s="22">
        <v>6174564</v>
      </c>
      <c r="I31" s="22">
        <v>0</v>
      </c>
      <c r="J31" s="22">
        <v>2029465</v>
      </c>
      <c r="K31" s="22">
        <v>0</v>
      </c>
      <c r="L31" s="22">
        <v>14440371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</row>
    <row r="32" spans="1:1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5921220</v>
      </c>
      <c r="F32" s="22">
        <v>1289541</v>
      </c>
      <c r="G32" s="22">
        <v>3000988</v>
      </c>
      <c r="H32" s="22">
        <v>10986596</v>
      </c>
      <c r="I32" s="22">
        <v>0</v>
      </c>
      <c r="J32" s="22">
        <v>186268</v>
      </c>
      <c r="K32" s="22">
        <v>0</v>
      </c>
      <c r="L32" s="22">
        <v>21384613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</row>
    <row r="33" spans="1:1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1061331</v>
      </c>
      <c r="F33" s="22">
        <v>1779987</v>
      </c>
      <c r="G33" s="22">
        <v>2799263</v>
      </c>
      <c r="H33" s="22">
        <v>892935</v>
      </c>
      <c r="I33" s="22">
        <v>0</v>
      </c>
      <c r="J33" s="22">
        <v>10143</v>
      </c>
      <c r="K33" s="22">
        <v>2580</v>
      </c>
      <c r="L33" s="22">
        <v>6546239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</row>
    <row r="34" spans="1:1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794774</v>
      </c>
      <c r="F34" s="22">
        <v>260630</v>
      </c>
      <c r="G34" s="22">
        <v>787216</v>
      </c>
      <c r="H34" s="22">
        <v>2214241</v>
      </c>
      <c r="I34" s="22">
        <v>77874</v>
      </c>
      <c r="J34" s="22">
        <v>792344</v>
      </c>
      <c r="K34" s="22">
        <v>0</v>
      </c>
      <c r="L34" s="22">
        <v>4927079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</row>
    <row r="35" spans="1:1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5005429</v>
      </c>
      <c r="F35" s="22">
        <v>1358246</v>
      </c>
      <c r="G35" s="22">
        <v>42248969</v>
      </c>
      <c r="H35" s="22">
        <v>32566236</v>
      </c>
      <c r="I35" s="22">
        <v>864522</v>
      </c>
      <c r="J35" s="22">
        <v>294267</v>
      </c>
      <c r="K35" s="22">
        <v>0</v>
      </c>
      <c r="L35" s="22">
        <v>82337669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</row>
    <row r="36" spans="1:1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1233191</v>
      </c>
      <c r="F36" s="22">
        <v>3145418</v>
      </c>
      <c r="G36" s="22">
        <v>5812260</v>
      </c>
      <c r="H36" s="22">
        <v>13667840</v>
      </c>
      <c r="I36" s="22">
        <v>0</v>
      </c>
      <c r="J36" s="22">
        <v>118818</v>
      </c>
      <c r="K36" s="22">
        <v>-788287</v>
      </c>
      <c r="L36" s="22">
        <v>23189240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</row>
    <row r="37" spans="1:1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4142426</v>
      </c>
      <c r="F37" s="22">
        <v>3161154</v>
      </c>
      <c r="G37" s="22">
        <v>2583982</v>
      </c>
      <c r="H37" s="22">
        <v>4821383</v>
      </c>
      <c r="I37" s="22">
        <v>0</v>
      </c>
      <c r="J37" s="22">
        <v>1973713</v>
      </c>
      <c r="K37" s="22">
        <v>0</v>
      </c>
      <c r="L37" s="22">
        <v>16682658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</row>
    <row r="38" spans="1:1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4184827</v>
      </c>
      <c r="F38" s="22">
        <v>35157</v>
      </c>
      <c r="G38" s="22">
        <v>229396</v>
      </c>
      <c r="H38" s="22">
        <v>1245730</v>
      </c>
      <c r="I38" s="22">
        <v>275126</v>
      </c>
      <c r="J38" s="22">
        <v>0</v>
      </c>
      <c r="K38" s="22">
        <v>0</v>
      </c>
      <c r="L38" s="22">
        <v>5970236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</row>
    <row r="39" spans="1:1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285073</v>
      </c>
      <c r="F39" s="22">
        <v>452730</v>
      </c>
      <c r="G39" s="22">
        <v>3257780</v>
      </c>
      <c r="H39" s="22">
        <v>9060106</v>
      </c>
      <c r="I39" s="22">
        <v>0</v>
      </c>
      <c r="J39" s="22">
        <v>303678</v>
      </c>
      <c r="K39" s="22">
        <v>0</v>
      </c>
      <c r="L39" s="22">
        <v>13359367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</row>
    <row r="40" spans="1:1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4583035</v>
      </c>
      <c r="F40" s="22">
        <v>3717674</v>
      </c>
      <c r="G40" s="22">
        <v>15162308</v>
      </c>
      <c r="H40" s="22">
        <v>23036975</v>
      </c>
      <c r="I40" s="22">
        <v>0</v>
      </c>
      <c r="J40" s="22">
        <v>266722</v>
      </c>
      <c r="K40" s="22">
        <v>-667056</v>
      </c>
      <c r="L40" s="22">
        <v>46099658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</row>
    <row r="41" spans="1:1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7079135</v>
      </c>
      <c r="F41" s="22">
        <v>272099</v>
      </c>
      <c r="G41" s="22">
        <v>6085495</v>
      </c>
      <c r="H41" s="22">
        <v>12097139</v>
      </c>
      <c r="I41" s="22">
        <v>447706</v>
      </c>
      <c r="J41" s="22">
        <v>0</v>
      </c>
      <c r="K41" s="22">
        <v>0</v>
      </c>
      <c r="L41" s="22">
        <v>25981574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</row>
    <row r="42" spans="1:1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1423780</v>
      </c>
      <c r="F42" s="22">
        <v>1037307</v>
      </c>
      <c r="G42" s="22">
        <v>972789</v>
      </c>
      <c r="H42" s="22">
        <v>1133175</v>
      </c>
      <c r="I42" s="22">
        <v>0</v>
      </c>
      <c r="J42" s="22">
        <v>728275</v>
      </c>
      <c r="K42" s="22">
        <v>0</v>
      </c>
      <c r="L42" s="22">
        <v>5295326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</row>
    <row r="43" spans="1:1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1964116</v>
      </c>
      <c r="F43" s="22">
        <v>1039725</v>
      </c>
      <c r="G43" s="22">
        <v>7415158</v>
      </c>
      <c r="H43" s="22">
        <v>8794132</v>
      </c>
      <c r="I43" s="22">
        <v>0</v>
      </c>
      <c r="J43" s="22">
        <v>2989316</v>
      </c>
      <c r="K43" s="22">
        <v>0</v>
      </c>
      <c r="L43" s="22">
        <v>22202447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</row>
    <row r="44" spans="1:1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27068100</v>
      </c>
      <c r="F44" s="22">
        <v>5115153</v>
      </c>
      <c r="G44" s="22">
        <v>1705346</v>
      </c>
      <c r="H44" s="22">
        <v>3391145</v>
      </c>
      <c r="I44" s="22">
        <v>0</v>
      </c>
      <c r="J44" s="22">
        <v>1411707</v>
      </c>
      <c r="K44" s="22">
        <v>0</v>
      </c>
      <c r="L44" s="22">
        <v>38691451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</row>
    <row r="45" spans="1:1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2298934</v>
      </c>
      <c r="F45" s="22">
        <v>0</v>
      </c>
      <c r="G45" s="22">
        <v>265342</v>
      </c>
      <c r="H45" s="22">
        <v>5238940</v>
      </c>
      <c r="I45" s="22">
        <v>0</v>
      </c>
      <c r="J45" s="22">
        <v>2364885</v>
      </c>
      <c r="K45" s="22">
        <v>0</v>
      </c>
      <c r="L45" s="22">
        <v>10168101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</row>
    <row r="46" spans="1:1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17373267</v>
      </c>
      <c r="F46" s="22">
        <v>30142780</v>
      </c>
      <c r="G46" s="22">
        <v>24983029</v>
      </c>
      <c r="H46" s="22">
        <v>20835834</v>
      </c>
      <c r="I46" s="22">
        <v>0</v>
      </c>
      <c r="J46" s="22">
        <v>979226</v>
      </c>
      <c r="K46" s="22">
        <v>-293457</v>
      </c>
      <c r="L46" s="22">
        <v>94020679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</row>
    <row r="47" spans="1:1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4076960</v>
      </c>
      <c r="F47" s="22">
        <v>7594143</v>
      </c>
      <c r="G47" s="22">
        <v>40393661</v>
      </c>
      <c r="H47" s="22">
        <v>42612971</v>
      </c>
      <c r="I47" s="22">
        <v>0</v>
      </c>
      <c r="J47" s="22">
        <v>209800</v>
      </c>
      <c r="K47" s="22">
        <v>0</v>
      </c>
      <c r="L47" s="22">
        <v>94887535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</row>
    <row r="48" spans="1:1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1789959</v>
      </c>
      <c r="F48" s="22">
        <v>1036263</v>
      </c>
      <c r="G48" s="22">
        <v>5835814</v>
      </c>
      <c r="H48" s="22">
        <v>13740649</v>
      </c>
      <c r="I48" s="22">
        <v>0</v>
      </c>
      <c r="J48" s="22">
        <v>1678897</v>
      </c>
      <c r="K48" s="22">
        <v>0</v>
      </c>
      <c r="L48" s="22">
        <v>24081582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</row>
    <row r="49" spans="1:1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9187487</v>
      </c>
      <c r="F49" s="22">
        <v>902994</v>
      </c>
      <c r="G49" s="22">
        <v>1158448</v>
      </c>
      <c r="H49" s="22">
        <v>4998635</v>
      </c>
      <c r="I49" s="22">
        <v>356704</v>
      </c>
      <c r="J49" s="22">
        <v>803453</v>
      </c>
      <c r="K49" s="22">
        <v>391118</v>
      </c>
      <c r="L49" s="22">
        <v>17798839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</row>
    <row r="50" spans="1:1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5015260</v>
      </c>
      <c r="F50" s="22">
        <v>6084804</v>
      </c>
      <c r="G50" s="22">
        <v>16891651</v>
      </c>
      <c r="H50" s="22">
        <v>4537995</v>
      </c>
      <c r="I50" s="22">
        <v>0</v>
      </c>
      <c r="J50" s="22">
        <v>709066</v>
      </c>
      <c r="K50" s="22">
        <v>-2051</v>
      </c>
      <c r="L50" s="22">
        <v>33236725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</row>
    <row r="51" spans="1:1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1585240</v>
      </c>
      <c r="F51" s="22">
        <v>4273845</v>
      </c>
      <c r="G51" s="22">
        <v>607468</v>
      </c>
      <c r="H51" s="22">
        <v>7812263</v>
      </c>
      <c r="I51" s="22">
        <v>0</v>
      </c>
      <c r="J51" s="22">
        <v>1793507</v>
      </c>
      <c r="K51" s="22">
        <v>0</v>
      </c>
      <c r="L51" s="22">
        <v>16072323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</row>
    <row r="52" spans="1:1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8308618</v>
      </c>
      <c r="F52" s="22">
        <v>24953868</v>
      </c>
      <c r="G52" s="22">
        <v>1276290</v>
      </c>
      <c r="H52" s="22">
        <v>11068988</v>
      </c>
      <c r="I52" s="22">
        <v>0</v>
      </c>
      <c r="J52" s="22">
        <v>1058903</v>
      </c>
      <c r="K52" s="22">
        <v>0</v>
      </c>
      <c r="L52" s="22">
        <v>46666667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</row>
    <row r="53" spans="1:1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1266880</v>
      </c>
      <c r="F53" s="22">
        <v>2320432</v>
      </c>
      <c r="G53" s="22">
        <v>5611355</v>
      </c>
      <c r="H53" s="22">
        <v>5705787</v>
      </c>
      <c r="I53" s="22">
        <v>0</v>
      </c>
      <c r="J53" s="22">
        <v>65080</v>
      </c>
      <c r="K53" s="22">
        <v>0</v>
      </c>
      <c r="L53" s="22">
        <v>14969534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</row>
    <row r="54" spans="1:1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5582844</v>
      </c>
      <c r="F54" s="22">
        <v>2869778</v>
      </c>
      <c r="G54" s="22">
        <v>1035295</v>
      </c>
      <c r="H54" s="22">
        <v>1832502</v>
      </c>
      <c r="I54" s="22">
        <v>0</v>
      </c>
      <c r="J54" s="22">
        <v>3931459</v>
      </c>
      <c r="K54" s="22">
        <v>0</v>
      </c>
      <c r="L54" s="22">
        <v>15251878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</row>
    <row r="55" spans="1:1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1418172</v>
      </c>
      <c r="F55" s="22">
        <v>1053176</v>
      </c>
      <c r="G55" s="22">
        <v>2173996</v>
      </c>
      <c r="H55" s="22">
        <v>6371018</v>
      </c>
      <c r="I55" s="22">
        <v>120532</v>
      </c>
      <c r="J55" s="22">
        <v>2020647</v>
      </c>
      <c r="K55" s="22">
        <v>0</v>
      </c>
      <c r="L55" s="22">
        <v>13157541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</row>
    <row r="56" spans="1:1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7526104</v>
      </c>
      <c r="F56" s="22">
        <v>3798940</v>
      </c>
      <c r="G56" s="22">
        <v>5586620</v>
      </c>
      <c r="H56" s="22">
        <v>12898337</v>
      </c>
      <c r="I56" s="22">
        <v>0</v>
      </c>
      <c r="J56" s="22">
        <v>1332674</v>
      </c>
      <c r="K56" s="22">
        <v>99742</v>
      </c>
      <c r="L56" s="22">
        <v>31242417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</row>
    <row r="57" spans="1:1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3399117</v>
      </c>
      <c r="F57" s="22">
        <v>2868144</v>
      </c>
      <c r="G57" s="22">
        <v>5097075</v>
      </c>
      <c r="H57" s="22">
        <v>17747352</v>
      </c>
      <c r="I57" s="22">
        <v>489517</v>
      </c>
      <c r="J57" s="22">
        <v>1124232</v>
      </c>
      <c r="K57" s="22">
        <v>50408</v>
      </c>
      <c r="L57" s="22">
        <v>30775845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</row>
    <row r="58" spans="1:1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2329360</v>
      </c>
      <c r="F58" s="22">
        <v>5861716</v>
      </c>
      <c r="G58" s="22">
        <v>2047</v>
      </c>
      <c r="H58" s="22">
        <v>7093813</v>
      </c>
      <c r="I58" s="22">
        <v>0</v>
      </c>
      <c r="J58" s="22">
        <v>462426</v>
      </c>
      <c r="K58" s="22">
        <v>41682</v>
      </c>
      <c r="L58" s="22">
        <v>15791044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</row>
    <row r="59" spans="1:1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1046883</v>
      </c>
      <c r="F59" s="22">
        <v>1874205</v>
      </c>
      <c r="G59" s="22">
        <v>8412995</v>
      </c>
      <c r="H59" s="22">
        <v>12880260</v>
      </c>
      <c r="I59" s="22">
        <v>624490</v>
      </c>
      <c r="J59" s="22">
        <v>220089</v>
      </c>
      <c r="K59" s="22">
        <v>0</v>
      </c>
      <c r="L59" s="22">
        <v>25058922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</row>
    <row r="60" spans="1:1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1188057</v>
      </c>
      <c r="F60" s="22">
        <v>4163088</v>
      </c>
      <c r="G60" s="22">
        <v>9112971</v>
      </c>
      <c r="H60" s="22">
        <v>37755496</v>
      </c>
      <c r="I60" s="22">
        <v>0</v>
      </c>
      <c r="J60" s="22">
        <v>2561</v>
      </c>
      <c r="K60" s="22">
        <v>0</v>
      </c>
      <c r="L60" s="22">
        <v>52222173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</row>
    <row r="61" spans="1:1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660481</v>
      </c>
      <c r="F61" s="22">
        <v>1260073</v>
      </c>
      <c r="G61" s="22">
        <v>1642249</v>
      </c>
      <c r="H61" s="22">
        <v>8605572</v>
      </c>
      <c r="I61" s="22">
        <v>0</v>
      </c>
      <c r="J61" s="22">
        <v>974194</v>
      </c>
      <c r="K61" s="22">
        <v>16451</v>
      </c>
      <c r="L61" s="22">
        <v>13159020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</row>
    <row r="62" spans="1:1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27874690</v>
      </c>
      <c r="F62" s="22">
        <v>22556258</v>
      </c>
      <c r="G62" s="22">
        <v>2677861</v>
      </c>
      <c r="H62" s="22">
        <v>14015426</v>
      </c>
      <c r="I62" s="22">
        <v>0</v>
      </c>
      <c r="J62" s="22">
        <v>172032</v>
      </c>
      <c r="K62" s="22">
        <v>-2186</v>
      </c>
      <c r="L62" s="22">
        <v>67294081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</row>
    <row r="63" spans="1:1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1328703</v>
      </c>
      <c r="F63" s="22">
        <v>962337</v>
      </c>
      <c r="G63" s="22">
        <v>168613</v>
      </c>
      <c r="H63" s="22">
        <v>1249698</v>
      </c>
      <c r="I63" s="22">
        <v>0</v>
      </c>
      <c r="J63" s="22">
        <v>326860</v>
      </c>
      <c r="K63" s="22">
        <v>0</v>
      </c>
      <c r="L63" s="22">
        <v>4036211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</row>
    <row r="64" spans="1:1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2887238</v>
      </c>
      <c r="F64" s="22">
        <v>492914</v>
      </c>
      <c r="G64" s="22">
        <v>1823105</v>
      </c>
      <c r="H64" s="22">
        <v>7414857</v>
      </c>
      <c r="I64" s="22">
        <v>90586</v>
      </c>
      <c r="J64" s="22">
        <v>435048</v>
      </c>
      <c r="K64" s="22">
        <v>10123</v>
      </c>
      <c r="L64" s="22">
        <v>13153871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</row>
    <row r="65" spans="1:1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2813522</v>
      </c>
      <c r="F65" s="22">
        <v>1023378</v>
      </c>
      <c r="G65" s="22">
        <v>4762506</v>
      </c>
      <c r="H65" s="22">
        <v>8198849</v>
      </c>
      <c r="I65" s="22">
        <v>397927</v>
      </c>
      <c r="J65" s="22">
        <v>502943</v>
      </c>
      <c r="K65" s="22">
        <v>31</v>
      </c>
      <c r="L65" s="22">
        <v>17699156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</row>
    <row r="66" spans="1:1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822939</v>
      </c>
      <c r="F66" s="22">
        <v>1929210</v>
      </c>
      <c r="G66" s="22">
        <v>11774105</v>
      </c>
      <c r="H66" s="22">
        <v>8840627</v>
      </c>
      <c r="I66" s="22">
        <v>0</v>
      </c>
      <c r="J66" s="22">
        <v>625318</v>
      </c>
      <c r="K66" s="22">
        <v>0</v>
      </c>
      <c r="L66" s="22">
        <v>23992199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</row>
    <row r="67" spans="1:1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78898</v>
      </c>
      <c r="F67" s="22">
        <v>137761</v>
      </c>
      <c r="G67" s="22">
        <v>644562</v>
      </c>
      <c r="H67" s="22">
        <v>1276112</v>
      </c>
      <c r="I67" s="22">
        <v>0</v>
      </c>
      <c r="J67" s="22">
        <v>45064</v>
      </c>
      <c r="K67" s="22">
        <v>0</v>
      </c>
      <c r="L67" s="22">
        <v>2182397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</row>
    <row r="68" spans="1:1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14681094</v>
      </c>
      <c r="F68" s="22">
        <v>19495047</v>
      </c>
      <c r="G68" s="22">
        <v>2974480</v>
      </c>
      <c r="H68" s="22">
        <v>7059654</v>
      </c>
      <c r="I68" s="22">
        <v>231966</v>
      </c>
      <c r="J68" s="22">
        <v>1506063</v>
      </c>
      <c r="K68" s="22">
        <v>204278</v>
      </c>
      <c r="L68" s="22">
        <v>46152582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</row>
    <row r="69" spans="1:1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16446488</v>
      </c>
      <c r="F69" s="22">
        <v>44365302</v>
      </c>
      <c r="G69" s="22">
        <v>4363864</v>
      </c>
      <c r="H69" s="22">
        <v>13037350</v>
      </c>
      <c r="I69" s="22">
        <v>0</v>
      </c>
      <c r="J69" s="22">
        <v>1250230</v>
      </c>
      <c r="K69" s="22">
        <v>0</v>
      </c>
      <c r="L69" s="22">
        <v>79463234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</row>
    <row r="70" spans="1:1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678643</v>
      </c>
      <c r="F70" s="22">
        <v>1960298</v>
      </c>
      <c r="G70" s="22">
        <v>14636300</v>
      </c>
      <c r="H70" s="22">
        <v>20459792</v>
      </c>
      <c r="I70" s="22">
        <v>92882</v>
      </c>
      <c r="J70" s="22">
        <v>525830</v>
      </c>
      <c r="K70" s="22">
        <v>0</v>
      </c>
      <c r="L70" s="22">
        <v>38353745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</row>
    <row r="71" spans="1:1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1889283</v>
      </c>
      <c r="F71" s="22">
        <v>959620</v>
      </c>
      <c r="G71" s="22">
        <v>1098391</v>
      </c>
      <c r="H71" s="22">
        <v>5114192</v>
      </c>
      <c r="I71" s="22">
        <v>1716</v>
      </c>
      <c r="J71" s="22">
        <v>802847</v>
      </c>
      <c r="K71" s="22">
        <v>0</v>
      </c>
      <c r="L71" s="22">
        <v>9866049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</row>
    <row r="72" spans="1:1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674303</v>
      </c>
      <c r="F72" s="22">
        <v>424767</v>
      </c>
      <c r="G72" s="22">
        <v>1246425</v>
      </c>
      <c r="H72" s="22">
        <v>2780143</v>
      </c>
      <c r="I72" s="22">
        <v>0</v>
      </c>
      <c r="J72" s="22">
        <v>1393301</v>
      </c>
      <c r="K72" s="22">
        <v>0</v>
      </c>
      <c r="L72" s="22">
        <v>6518939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</row>
    <row r="73" spans="1:1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571914</v>
      </c>
      <c r="F73" s="22">
        <v>1104491</v>
      </c>
      <c r="G73" s="22">
        <v>597621</v>
      </c>
      <c r="H73" s="22">
        <v>962191</v>
      </c>
      <c r="I73" s="22">
        <v>0</v>
      </c>
      <c r="J73" s="22">
        <v>245647</v>
      </c>
      <c r="K73" s="22">
        <v>3909</v>
      </c>
      <c r="L73" s="22">
        <v>3485772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</row>
    <row r="74" spans="1:1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4078393</v>
      </c>
      <c r="F74" s="22">
        <v>2052888</v>
      </c>
      <c r="G74" s="22">
        <v>6924738</v>
      </c>
      <c r="H74" s="22">
        <v>7000934</v>
      </c>
      <c r="I74" s="22">
        <v>0</v>
      </c>
      <c r="J74" s="22">
        <v>1079156</v>
      </c>
      <c r="K74" s="22">
        <v>0</v>
      </c>
      <c r="L74" s="22">
        <v>21136109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</row>
    <row r="75" spans="1:1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482372</v>
      </c>
      <c r="F75" s="22">
        <v>859994</v>
      </c>
      <c r="G75" s="22">
        <v>2033985</v>
      </c>
      <c r="H75" s="22">
        <v>5963340</v>
      </c>
      <c r="I75" s="22">
        <v>0</v>
      </c>
      <c r="J75" s="22">
        <v>1414026</v>
      </c>
      <c r="K75" s="22">
        <v>0</v>
      </c>
      <c r="L75" s="22">
        <v>10753717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</row>
    <row r="76" spans="1:1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3199045</v>
      </c>
      <c r="F76" s="22">
        <v>1500675</v>
      </c>
      <c r="G76" s="22">
        <v>1804407</v>
      </c>
      <c r="H76" s="22">
        <v>5514666</v>
      </c>
      <c r="I76" s="22">
        <v>0</v>
      </c>
      <c r="J76" s="22">
        <v>1836757</v>
      </c>
      <c r="K76" s="22">
        <v>0</v>
      </c>
      <c r="L76" s="22">
        <v>13855550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</row>
    <row r="77" spans="1:1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13415519</v>
      </c>
      <c r="F77" s="22">
        <v>13561763</v>
      </c>
      <c r="G77" s="22">
        <v>44427749</v>
      </c>
      <c r="H77" s="22">
        <v>7697975</v>
      </c>
      <c r="I77" s="22">
        <v>0</v>
      </c>
      <c r="J77" s="22">
        <v>747678</v>
      </c>
      <c r="K77" s="22">
        <v>0</v>
      </c>
      <c r="L77" s="22">
        <v>79850684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</row>
    <row r="78" spans="1:1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2737248</v>
      </c>
      <c r="F78" s="22">
        <v>2455499</v>
      </c>
      <c r="G78" s="22">
        <v>2568668</v>
      </c>
      <c r="H78" s="22">
        <v>6481379</v>
      </c>
      <c r="I78" s="22">
        <v>18104</v>
      </c>
      <c r="J78" s="22">
        <v>1769209</v>
      </c>
      <c r="K78" s="22">
        <v>23227</v>
      </c>
      <c r="L78" s="22">
        <v>16053334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</row>
    <row r="79" spans="1:1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1314907</v>
      </c>
      <c r="F79" s="22">
        <v>1004786</v>
      </c>
      <c r="G79" s="22">
        <v>806077</v>
      </c>
      <c r="H79" s="22">
        <v>7329261</v>
      </c>
      <c r="I79" s="22">
        <v>0</v>
      </c>
      <c r="J79" s="22">
        <v>1006727</v>
      </c>
      <c r="K79" s="22">
        <v>0</v>
      </c>
      <c r="L79" s="22">
        <v>11461758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</row>
    <row r="80" spans="1:1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1772973</v>
      </c>
      <c r="F80" s="22">
        <v>530023</v>
      </c>
      <c r="G80" s="22">
        <v>531290</v>
      </c>
      <c r="H80" s="22">
        <v>2738331</v>
      </c>
      <c r="I80" s="22">
        <v>0</v>
      </c>
      <c r="J80" s="22">
        <v>1584895</v>
      </c>
      <c r="K80" s="22">
        <v>0</v>
      </c>
      <c r="L80" s="22">
        <v>7157512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</row>
    <row r="81" spans="1:1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3157168</v>
      </c>
      <c r="F81" s="22">
        <v>5057974</v>
      </c>
      <c r="G81" s="22">
        <v>2763996</v>
      </c>
      <c r="H81" s="22">
        <v>11571329</v>
      </c>
      <c r="I81" s="22">
        <v>495214</v>
      </c>
      <c r="J81" s="22">
        <v>3164839</v>
      </c>
      <c r="K81" s="22">
        <v>0</v>
      </c>
      <c r="L81" s="22">
        <v>26210520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</row>
    <row r="82" spans="1:1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3044638</v>
      </c>
      <c r="F82" s="22">
        <v>1224407</v>
      </c>
      <c r="G82" s="22">
        <v>810320</v>
      </c>
      <c r="H82" s="22">
        <v>6273526</v>
      </c>
      <c r="I82" s="22">
        <v>0</v>
      </c>
      <c r="J82" s="22">
        <v>2360093</v>
      </c>
      <c r="K82" s="22">
        <v>0</v>
      </c>
      <c r="L82" s="22">
        <v>13712984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</row>
    <row r="83" spans="1:1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1922790</v>
      </c>
      <c r="F83" s="22">
        <v>1624857</v>
      </c>
      <c r="G83" s="22">
        <v>3630010</v>
      </c>
      <c r="H83" s="22">
        <v>16226252</v>
      </c>
      <c r="I83" s="22">
        <v>0</v>
      </c>
      <c r="J83" s="22">
        <v>742841</v>
      </c>
      <c r="K83" s="22">
        <v>7197</v>
      </c>
      <c r="L83" s="22">
        <v>24153947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</row>
    <row r="84" spans="1:1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2072534</v>
      </c>
      <c r="F84" s="22">
        <v>366410</v>
      </c>
      <c r="G84" s="22">
        <v>523245</v>
      </c>
      <c r="H84" s="22">
        <v>2905985</v>
      </c>
      <c r="I84" s="22">
        <v>0</v>
      </c>
      <c r="J84" s="22">
        <v>1816067</v>
      </c>
      <c r="K84" s="22">
        <v>0</v>
      </c>
      <c r="L84" s="22">
        <v>7684241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</row>
    <row r="85" spans="1:1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4468513</v>
      </c>
      <c r="F85" s="22">
        <v>1282677</v>
      </c>
      <c r="G85" s="22">
        <v>55598</v>
      </c>
      <c r="H85" s="22">
        <v>3153470</v>
      </c>
      <c r="I85" s="22">
        <v>0</v>
      </c>
      <c r="J85" s="22">
        <v>2778296</v>
      </c>
      <c r="K85" s="22">
        <v>0</v>
      </c>
      <c r="L85" s="22">
        <v>11738554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</row>
    <row r="86" spans="1:1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6481634</v>
      </c>
      <c r="F86" s="22">
        <v>5837147</v>
      </c>
      <c r="G86" s="22">
        <v>2388841</v>
      </c>
      <c r="H86" s="22">
        <v>7608682</v>
      </c>
      <c r="I86" s="22">
        <v>0</v>
      </c>
      <c r="J86" s="22">
        <v>1705486</v>
      </c>
      <c r="K86" s="22">
        <v>0</v>
      </c>
      <c r="L86" s="22">
        <v>24021790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</row>
    <row r="87" spans="1:1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4180250</v>
      </c>
      <c r="F87" s="22">
        <v>5176954</v>
      </c>
      <c r="G87" s="22">
        <v>6010105</v>
      </c>
      <c r="H87" s="22">
        <v>10477878</v>
      </c>
      <c r="I87" s="22">
        <v>0</v>
      </c>
      <c r="J87" s="22">
        <v>2514859</v>
      </c>
      <c r="K87" s="22">
        <v>0</v>
      </c>
      <c r="L87" s="22">
        <v>28360046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</row>
    <row r="88" spans="1:1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3119927</v>
      </c>
      <c r="F88" s="22">
        <v>713787</v>
      </c>
      <c r="G88" s="22">
        <v>552683</v>
      </c>
      <c r="H88" s="22">
        <v>5120065</v>
      </c>
      <c r="I88" s="22">
        <v>31735</v>
      </c>
      <c r="J88" s="22">
        <v>1207570</v>
      </c>
      <c r="K88" s="22">
        <v>0</v>
      </c>
      <c r="L88" s="22">
        <v>10745767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</row>
    <row r="89" spans="1:1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2127331</v>
      </c>
      <c r="F89" s="22">
        <v>3217291</v>
      </c>
      <c r="G89" s="22">
        <v>6908267</v>
      </c>
      <c r="H89" s="22">
        <v>8679661</v>
      </c>
      <c r="I89" s="22">
        <v>0</v>
      </c>
      <c r="J89" s="22">
        <v>89376</v>
      </c>
      <c r="K89" s="22">
        <v>0</v>
      </c>
      <c r="L89" s="22">
        <v>21021926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</row>
    <row r="90" spans="1:1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3618499</v>
      </c>
      <c r="F90" s="22">
        <v>4722266</v>
      </c>
      <c r="G90" s="22">
        <v>17716133</v>
      </c>
      <c r="H90" s="22">
        <v>29045993</v>
      </c>
      <c r="I90" s="22">
        <v>0</v>
      </c>
      <c r="J90" s="22">
        <v>94605</v>
      </c>
      <c r="K90" s="22">
        <v>0</v>
      </c>
      <c r="L90" s="22">
        <v>55197496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</row>
    <row r="91" spans="1:1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2282001</v>
      </c>
      <c r="F91" s="22">
        <v>1639687</v>
      </c>
      <c r="G91" s="22">
        <v>7011</v>
      </c>
      <c r="H91" s="22">
        <v>94145</v>
      </c>
      <c r="I91" s="22">
        <v>0</v>
      </c>
      <c r="J91" s="22">
        <v>182</v>
      </c>
      <c r="K91" s="22">
        <v>0</v>
      </c>
      <c r="L91" s="22">
        <v>4023026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</row>
    <row r="92" spans="1:1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4641396</v>
      </c>
      <c r="F92" s="22">
        <v>14689524</v>
      </c>
      <c r="G92" s="22">
        <v>0</v>
      </c>
      <c r="H92" s="22">
        <v>128262</v>
      </c>
      <c r="I92" s="22">
        <v>0</v>
      </c>
      <c r="J92" s="22">
        <v>0</v>
      </c>
      <c r="K92" s="22">
        <v>0</v>
      </c>
      <c r="L92" s="22">
        <v>19459182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</row>
    <row r="93" spans="1:1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3363524</v>
      </c>
      <c r="F93" s="22">
        <v>1605395</v>
      </c>
      <c r="G93" s="22">
        <v>16379</v>
      </c>
      <c r="H93" s="22">
        <v>102089</v>
      </c>
      <c r="I93" s="22">
        <v>0</v>
      </c>
      <c r="J93" s="22">
        <v>1137</v>
      </c>
      <c r="K93" s="22">
        <v>0</v>
      </c>
      <c r="L93" s="22">
        <v>5088524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</row>
    <row r="94" spans="1:1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586836</v>
      </c>
      <c r="F94" s="22">
        <v>168873</v>
      </c>
      <c r="G94" s="22">
        <v>20861</v>
      </c>
      <c r="H94" s="22">
        <v>21837</v>
      </c>
      <c r="I94" s="22">
        <v>0</v>
      </c>
      <c r="J94" s="22">
        <v>138</v>
      </c>
      <c r="K94" s="22">
        <v>160</v>
      </c>
      <c r="L94" s="22">
        <v>798705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</row>
    <row r="95" spans="1:1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889083</v>
      </c>
      <c r="F95" s="22">
        <v>413209</v>
      </c>
      <c r="G95" s="22">
        <v>0</v>
      </c>
      <c r="H95" s="22">
        <v>46473</v>
      </c>
      <c r="I95" s="22">
        <v>0</v>
      </c>
      <c r="J95" s="22">
        <v>1134</v>
      </c>
      <c r="K95" s="22">
        <v>0</v>
      </c>
      <c r="L95" s="22">
        <v>1349899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</row>
    <row r="96" spans="1:1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2002101</v>
      </c>
      <c r="F96" s="22">
        <v>992636</v>
      </c>
      <c r="G96" s="22">
        <v>14934</v>
      </c>
      <c r="H96" s="22">
        <v>101716</v>
      </c>
      <c r="I96" s="22">
        <v>0</v>
      </c>
      <c r="J96" s="22">
        <v>0</v>
      </c>
      <c r="K96" s="22">
        <v>0</v>
      </c>
      <c r="L96" s="22">
        <v>3111387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</row>
    <row r="97" spans="1:1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953556</v>
      </c>
      <c r="F97" s="22">
        <v>183870</v>
      </c>
      <c r="G97" s="22">
        <v>5402</v>
      </c>
      <c r="H97" s="22">
        <v>20175</v>
      </c>
      <c r="I97" s="22">
        <v>0</v>
      </c>
      <c r="J97" s="22">
        <v>568</v>
      </c>
      <c r="K97" s="22">
        <v>0</v>
      </c>
      <c r="L97" s="22">
        <v>1163571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</row>
    <row r="98" spans="1:1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9614639</v>
      </c>
      <c r="F98" s="22">
        <v>1967439</v>
      </c>
      <c r="G98" s="22">
        <v>70747</v>
      </c>
      <c r="H98" s="22">
        <v>161073</v>
      </c>
      <c r="I98" s="22">
        <v>0</v>
      </c>
      <c r="J98" s="22">
        <v>1367</v>
      </c>
      <c r="K98" s="22">
        <v>0</v>
      </c>
      <c r="L98" s="22">
        <v>11815265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</row>
    <row r="99" spans="1:1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1430619</v>
      </c>
      <c r="F99" s="22">
        <v>100768</v>
      </c>
      <c r="G99" s="22">
        <v>858</v>
      </c>
      <c r="H99" s="22">
        <v>33989</v>
      </c>
      <c r="I99" s="22">
        <v>0</v>
      </c>
      <c r="J99" s="22">
        <v>4083</v>
      </c>
      <c r="K99" s="22">
        <v>-514</v>
      </c>
      <c r="L99" s="22">
        <v>1569803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</row>
    <row r="100" spans="1:1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4237405</v>
      </c>
      <c r="F100" s="22">
        <v>3658519</v>
      </c>
      <c r="G100" s="22">
        <v>2727</v>
      </c>
      <c r="H100" s="22">
        <v>142478</v>
      </c>
      <c r="I100" s="22">
        <v>0</v>
      </c>
      <c r="J100" s="22">
        <v>0</v>
      </c>
      <c r="K100" s="22">
        <v>0</v>
      </c>
      <c r="L100" s="22">
        <v>8041129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</row>
    <row r="101" spans="1:1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1378000</v>
      </c>
      <c r="F101" s="22">
        <v>625727</v>
      </c>
      <c r="G101" s="22">
        <v>26781</v>
      </c>
      <c r="H101" s="22">
        <v>43954</v>
      </c>
      <c r="I101" s="22">
        <v>0</v>
      </c>
      <c r="J101" s="22">
        <v>1349</v>
      </c>
      <c r="K101" s="22">
        <v>1642</v>
      </c>
      <c r="L101" s="22">
        <v>2077453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</row>
    <row r="102" spans="1:1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735711</v>
      </c>
      <c r="F102" s="22">
        <v>227597</v>
      </c>
      <c r="G102" s="22">
        <v>0</v>
      </c>
      <c r="H102" s="22">
        <v>60039</v>
      </c>
      <c r="I102" s="22">
        <v>0</v>
      </c>
      <c r="J102" s="22">
        <v>610</v>
      </c>
      <c r="K102" s="22">
        <v>0</v>
      </c>
      <c r="L102" s="22">
        <v>1023957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</row>
    <row r="103" spans="1:1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1281950</v>
      </c>
      <c r="F103" s="22">
        <v>75658</v>
      </c>
      <c r="G103" s="22">
        <v>4247</v>
      </c>
      <c r="H103" s="22">
        <v>52974</v>
      </c>
      <c r="I103" s="22">
        <v>0</v>
      </c>
      <c r="J103" s="22">
        <v>3483</v>
      </c>
      <c r="K103" s="22">
        <v>0</v>
      </c>
      <c r="L103" s="22">
        <v>1418312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</row>
    <row r="104" spans="1:1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2697560</v>
      </c>
      <c r="F104" s="22">
        <v>394484</v>
      </c>
      <c r="G104" s="22">
        <v>0</v>
      </c>
      <c r="H104" s="22">
        <v>32414</v>
      </c>
      <c r="I104" s="22">
        <v>0</v>
      </c>
      <c r="J104" s="22">
        <v>1605</v>
      </c>
      <c r="K104" s="22">
        <v>0</v>
      </c>
      <c r="L104" s="22">
        <v>3126063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</row>
    <row r="105" spans="1:1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2456893</v>
      </c>
      <c r="F105" s="22">
        <v>568990</v>
      </c>
      <c r="G105" s="22">
        <v>510</v>
      </c>
      <c r="H105" s="22">
        <v>37963</v>
      </c>
      <c r="I105" s="22">
        <v>0</v>
      </c>
      <c r="J105" s="22">
        <v>0</v>
      </c>
      <c r="K105" s="22">
        <v>0</v>
      </c>
      <c r="L105" s="22">
        <v>3064356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</row>
    <row r="106" spans="1:1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18517000</v>
      </c>
      <c r="F106" s="22">
        <v>9288271</v>
      </c>
      <c r="G106" s="22">
        <v>2905</v>
      </c>
      <c r="H106" s="22">
        <v>467227</v>
      </c>
      <c r="I106" s="22">
        <v>24857</v>
      </c>
      <c r="J106" s="22">
        <v>0</v>
      </c>
      <c r="K106" s="22">
        <v>0</v>
      </c>
      <c r="L106" s="22">
        <v>28300260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</row>
    <row r="107" spans="1:1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2200158</v>
      </c>
      <c r="F107" s="22">
        <v>472554</v>
      </c>
      <c r="G107" s="22">
        <v>2953</v>
      </c>
      <c r="H107" s="22">
        <v>61843</v>
      </c>
      <c r="I107" s="22">
        <v>0</v>
      </c>
      <c r="J107" s="22">
        <v>1606</v>
      </c>
      <c r="K107" s="22">
        <v>0</v>
      </c>
      <c r="L107" s="22">
        <v>2739114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</row>
    <row r="108" spans="1:1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3764648</v>
      </c>
      <c r="F108" s="22">
        <v>694588</v>
      </c>
      <c r="G108" s="22">
        <v>901</v>
      </c>
      <c r="H108" s="22">
        <v>131939</v>
      </c>
      <c r="I108" s="22">
        <v>0</v>
      </c>
      <c r="J108" s="22">
        <v>3219</v>
      </c>
      <c r="K108" s="22">
        <v>0</v>
      </c>
      <c r="L108" s="22">
        <v>4595295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</row>
    <row r="109" spans="1:1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948711</v>
      </c>
      <c r="F109" s="22">
        <v>294118</v>
      </c>
      <c r="G109" s="22">
        <v>1907</v>
      </c>
      <c r="H109" s="22">
        <v>35803</v>
      </c>
      <c r="I109" s="22">
        <v>0</v>
      </c>
      <c r="J109" s="22">
        <v>3675</v>
      </c>
      <c r="K109" s="22">
        <v>0</v>
      </c>
      <c r="L109" s="22">
        <v>1284214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</row>
    <row r="110" spans="1:1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2502908</v>
      </c>
      <c r="F110" s="22">
        <v>965716</v>
      </c>
      <c r="G110" s="22">
        <v>0</v>
      </c>
      <c r="H110" s="22">
        <v>131986</v>
      </c>
      <c r="I110" s="22">
        <v>0</v>
      </c>
      <c r="J110" s="22">
        <v>34714</v>
      </c>
      <c r="K110" s="22">
        <v>0</v>
      </c>
      <c r="L110" s="22">
        <v>3635324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</row>
    <row r="111" spans="1:1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7522307</v>
      </c>
      <c r="F111" s="22">
        <v>571500</v>
      </c>
      <c r="G111" s="22">
        <v>0</v>
      </c>
      <c r="H111" s="22">
        <v>141186</v>
      </c>
      <c r="I111" s="22">
        <v>777270</v>
      </c>
      <c r="J111" s="22">
        <v>10368</v>
      </c>
      <c r="K111" s="22">
        <v>0</v>
      </c>
      <c r="L111" s="22">
        <v>9022631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</row>
    <row r="112" spans="1:1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1993915</v>
      </c>
      <c r="F112" s="22">
        <v>0</v>
      </c>
      <c r="G112" s="22">
        <v>97292</v>
      </c>
      <c r="H112" s="22">
        <v>34256</v>
      </c>
      <c r="I112" s="22">
        <v>4480</v>
      </c>
      <c r="J112" s="22">
        <v>1144</v>
      </c>
      <c r="K112" s="22">
        <v>0</v>
      </c>
      <c r="L112" s="22">
        <v>2131087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</row>
    <row r="113" spans="1:1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27988524</v>
      </c>
      <c r="F113" s="22">
        <v>5659414</v>
      </c>
      <c r="G113" s="22">
        <v>0</v>
      </c>
      <c r="H113" s="22">
        <v>582644</v>
      </c>
      <c r="I113" s="22">
        <v>0</v>
      </c>
      <c r="J113" s="22">
        <v>847</v>
      </c>
      <c r="K113" s="22">
        <v>0</v>
      </c>
      <c r="L113" s="22">
        <v>34231429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</row>
    <row r="114" spans="1:1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832292</v>
      </c>
      <c r="F114" s="22">
        <v>426814</v>
      </c>
      <c r="G114" s="22">
        <v>2165</v>
      </c>
      <c r="H114" s="22">
        <v>41080</v>
      </c>
      <c r="I114" s="22">
        <v>0</v>
      </c>
      <c r="J114" s="22">
        <v>0</v>
      </c>
      <c r="K114" s="22">
        <v>0</v>
      </c>
      <c r="L114" s="22">
        <v>1302351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</row>
    <row r="115" spans="1:1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2948891</v>
      </c>
      <c r="F115" s="22">
        <v>965175</v>
      </c>
      <c r="G115" s="22">
        <v>28511</v>
      </c>
      <c r="H115" s="22">
        <v>40767</v>
      </c>
      <c r="I115" s="22">
        <v>0</v>
      </c>
      <c r="J115" s="22">
        <v>2406</v>
      </c>
      <c r="K115" s="22">
        <v>0</v>
      </c>
      <c r="L115" s="22">
        <v>3985750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</row>
    <row r="116" spans="1:1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723541</v>
      </c>
      <c r="F116" s="22">
        <v>136039</v>
      </c>
      <c r="G116" s="22">
        <v>0</v>
      </c>
      <c r="H116" s="22">
        <v>18722</v>
      </c>
      <c r="I116" s="22">
        <v>0</v>
      </c>
      <c r="J116" s="22">
        <v>50</v>
      </c>
      <c r="K116" s="22">
        <v>0</v>
      </c>
      <c r="L116" s="22">
        <v>878352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</row>
    <row r="117" spans="1:1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4835092</v>
      </c>
      <c r="F117" s="22">
        <v>969344</v>
      </c>
      <c r="G117" s="22">
        <v>2036</v>
      </c>
      <c r="H117" s="22">
        <v>104967</v>
      </c>
      <c r="I117" s="22">
        <v>0</v>
      </c>
      <c r="J117" s="22">
        <v>3888</v>
      </c>
      <c r="K117" s="22">
        <v>0</v>
      </c>
      <c r="L117" s="22">
        <v>5915327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</row>
    <row r="118" spans="1:1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4219721</v>
      </c>
      <c r="F118" s="22">
        <v>619361</v>
      </c>
      <c r="G118" s="22">
        <v>1522</v>
      </c>
      <c r="H118" s="22">
        <v>74195</v>
      </c>
      <c r="I118" s="22">
        <v>0</v>
      </c>
      <c r="J118" s="22">
        <v>0</v>
      </c>
      <c r="K118" s="22">
        <v>0</v>
      </c>
      <c r="L118" s="22">
        <v>4914799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</row>
    <row r="119" spans="1:1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4449309</v>
      </c>
      <c r="F119" s="22">
        <v>4157055</v>
      </c>
      <c r="G119" s="22">
        <v>1608588</v>
      </c>
      <c r="H119" s="22">
        <v>611354</v>
      </c>
      <c r="I119" s="22">
        <v>0</v>
      </c>
      <c r="J119" s="22">
        <v>44422</v>
      </c>
      <c r="K119" s="22">
        <v>0</v>
      </c>
      <c r="L119" s="22">
        <v>10870728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</row>
    <row r="120" spans="1:1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4812732</v>
      </c>
      <c r="F120" s="22">
        <v>2802344</v>
      </c>
      <c r="G120" s="22">
        <v>37836</v>
      </c>
      <c r="H120" s="22">
        <v>458081</v>
      </c>
      <c r="I120" s="22">
        <v>0</v>
      </c>
      <c r="J120" s="22">
        <v>12277</v>
      </c>
      <c r="K120" s="22">
        <v>608776</v>
      </c>
      <c r="L120" s="22">
        <v>8732046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</row>
    <row r="121" spans="1:1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860601</v>
      </c>
      <c r="F121" s="22">
        <v>265881</v>
      </c>
      <c r="G121" s="22">
        <v>0</v>
      </c>
      <c r="H121" s="22">
        <v>30376</v>
      </c>
      <c r="I121" s="22">
        <v>0</v>
      </c>
      <c r="J121" s="22">
        <v>0</v>
      </c>
      <c r="K121" s="22">
        <v>0</v>
      </c>
      <c r="L121" s="22">
        <v>1156858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</row>
    <row r="122" spans="1:1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5435641</v>
      </c>
      <c r="F122" s="22">
        <v>5374108</v>
      </c>
      <c r="G122" s="22">
        <v>622461</v>
      </c>
      <c r="H122" s="22">
        <v>348088</v>
      </c>
      <c r="I122" s="22">
        <v>0</v>
      </c>
      <c r="J122" s="22">
        <v>174</v>
      </c>
      <c r="K122" s="22">
        <v>0</v>
      </c>
      <c r="L122" s="22">
        <v>11780472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</row>
    <row r="123" spans="1:1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987960</v>
      </c>
      <c r="F123" s="22">
        <v>803466</v>
      </c>
      <c r="G123" s="22">
        <v>1950</v>
      </c>
      <c r="H123" s="22">
        <v>70860</v>
      </c>
      <c r="I123" s="22">
        <v>0</v>
      </c>
      <c r="J123" s="22">
        <v>0</v>
      </c>
      <c r="K123" s="22">
        <v>0</v>
      </c>
      <c r="L123" s="22">
        <v>1864236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</row>
    <row r="124" spans="1:1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1962175</v>
      </c>
      <c r="F124" s="22">
        <v>1058756</v>
      </c>
      <c r="G124" s="22">
        <v>21744</v>
      </c>
      <c r="H124" s="22">
        <v>97165</v>
      </c>
      <c r="I124" s="22">
        <v>0</v>
      </c>
      <c r="J124" s="22">
        <v>3582</v>
      </c>
      <c r="K124" s="22">
        <v>0</v>
      </c>
      <c r="L124" s="22">
        <v>3143422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</row>
    <row r="125" spans="1:1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774035</v>
      </c>
      <c r="F125" s="22">
        <v>450350</v>
      </c>
      <c r="G125" s="22">
        <v>8783</v>
      </c>
      <c r="H125" s="22">
        <v>59909</v>
      </c>
      <c r="I125" s="22">
        <v>0</v>
      </c>
      <c r="J125" s="22">
        <v>3046</v>
      </c>
      <c r="K125" s="22">
        <v>0</v>
      </c>
      <c r="L125" s="22">
        <v>1296122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</row>
    <row r="126" spans="1:1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1823587</v>
      </c>
      <c r="F126" s="22">
        <v>1173511</v>
      </c>
      <c r="G126" s="22">
        <v>0</v>
      </c>
      <c r="H126" s="22">
        <v>186812</v>
      </c>
      <c r="I126" s="22">
        <v>0</v>
      </c>
      <c r="J126" s="22">
        <v>1750</v>
      </c>
      <c r="K126" s="22">
        <v>18973</v>
      </c>
      <c r="L126" s="22">
        <v>3204633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</row>
    <row r="127" spans="1:1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2539815</v>
      </c>
      <c r="F127" s="22">
        <v>368393</v>
      </c>
      <c r="G127" s="22">
        <v>8977</v>
      </c>
      <c r="H127" s="22">
        <v>56574</v>
      </c>
      <c r="I127" s="22">
        <v>0</v>
      </c>
      <c r="J127" s="22">
        <v>3912</v>
      </c>
      <c r="K127" s="22">
        <v>0</v>
      </c>
      <c r="L127" s="22">
        <v>2977671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</row>
    <row r="128" spans="1:1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1763793</v>
      </c>
      <c r="F128" s="22">
        <v>599696</v>
      </c>
      <c r="G128" s="22">
        <v>740</v>
      </c>
      <c r="H128" s="22">
        <v>72063</v>
      </c>
      <c r="I128" s="22">
        <v>0</v>
      </c>
      <c r="J128" s="22">
        <v>0</v>
      </c>
      <c r="K128" s="22">
        <v>0</v>
      </c>
      <c r="L128" s="22">
        <v>2436292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</row>
    <row r="129" spans="1:1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1837544</v>
      </c>
      <c r="F129" s="22">
        <v>700353</v>
      </c>
      <c r="G129" s="22">
        <v>52465</v>
      </c>
      <c r="H129" s="22">
        <v>110755</v>
      </c>
      <c r="I129" s="22">
        <v>0</v>
      </c>
      <c r="J129" s="22">
        <v>1053</v>
      </c>
      <c r="K129" s="22">
        <v>0</v>
      </c>
      <c r="L129" s="22">
        <v>2702170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</row>
    <row r="130" spans="1:1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652430</v>
      </c>
      <c r="F130" s="22">
        <v>365997</v>
      </c>
      <c r="G130" s="22">
        <v>0</v>
      </c>
      <c r="H130" s="22">
        <v>24138</v>
      </c>
      <c r="I130" s="22">
        <v>0</v>
      </c>
      <c r="J130" s="22">
        <v>182</v>
      </c>
      <c r="K130" s="22">
        <v>0</v>
      </c>
      <c r="L130" s="22">
        <v>1042747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</row>
    <row r="131" spans="1:1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2760784</v>
      </c>
      <c r="F131" s="22">
        <v>1493260</v>
      </c>
      <c r="G131" s="22">
        <v>5232</v>
      </c>
      <c r="H131" s="22">
        <v>512075</v>
      </c>
      <c r="I131" s="22">
        <v>0</v>
      </c>
      <c r="J131" s="22">
        <v>0</v>
      </c>
      <c r="K131" s="22">
        <v>0</v>
      </c>
      <c r="L131" s="22">
        <v>4771351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</row>
    <row r="132" spans="1:1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10430071</v>
      </c>
      <c r="F132" s="22">
        <v>2944430</v>
      </c>
      <c r="G132" s="22">
        <v>861689</v>
      </c>
      <c r="H132" s="22">
        <v>219441</v>
      </c>
      <c r="I132" s="22">
        <v>0</v>
      </c>
      <c r="J132" s="22">
        <v>2411</v>
      </c>
      <c r="K132" s="22">
        <v>0</v>
      </c>
      <c r="L132" s="22">
        <v>14458042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</row>
    <row r="133" spans="1:1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6101645</v>
      </c>
      <c r="F133" s="22">
        <v>2901764</v>
      </c>
      <c r="G133" s="22">
        <v>3626992</v>
      </c>
      <c r="H133" s="22">
        <v>414825</v>
      </c>
      <c r="I133" s="22">
        <v>0</v>
      </c>
      <c r="J133" s="22">
        <v>220</v>
      </c>
      <c r="K133" s="22">
        <v>0</v>
      </c>
      <c r="L133" s="22">
        <v>13045446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</row>
    <row r="134" spans="1:1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4385776</v>
      </c>
      <c r="F134" s="22">
        <v>2898052</v>
      </c>
      <c r="G134" s="22">
        <v>498511</v>
      </c>
      <c r="H134" s="22">
        <v>154977</v>
      </c>
      <c r="I134" s="22">
        <v>0</v>
      </c>
      <c r="J134" s="22">
        <v>0</v>
      </c>
      <c r="K134" s="22">
        <v>0</v>
      </c>
      <c r="L134" s="22">
        <v>7937316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</row>
    <row r="135" spans="1:1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1044983</v>
      </c>
      <c r="F135" s="22">
        <v>51731</v>
      </c>
      <c r="G135" s="22">
        <v>1</v>
      </c>
      <c r="H135" s="22">
        <v>15006</v>
      </c>
      <c r="I135" s="22">
        <v>0</v>
      </c>
      <c r="J135" s="22">
        <v>560</v>
      </c>
      <c r="K135" s="22">
        <v>0</v>
      </c>
      <c r="L135" s="22">
        <v>1112281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</row>
    <row r="136" spans="1:1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648661</v>
      </c>
      <c r="F136" s="22">
        <v>356728</v>
      </c>
      <c r="G136" s="22">
        <v>1675</v>
      </c>
      <c r="H136" s="22">
        <v>34416</v>
      </c>
      <c r="I136" s="22">
        <v>0</v>
      </c>
      <c r="J136" s="22">
        <v>1183</v>
      </c>
      <c r="K136" s="22">
        <v>0</v>
      </c>
      <c r="L136" s="22">
        <v>1042663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</row>
    <row r="137" spans="1:1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1529658</v>
      </c>
      <c r="F137" s="22">
        <v>338400</v>
      </c>
      <c r="G137" s="22">
        <v>1522</v>
      </c>
      <c r="H137" s="22">
        <v>56337</v>
      </c>
      <c r="I137" s="22">
        <v>0</v>
      </c>
      <c r="J137" s="22">
        <v>2844</v>
      </c>
      <c r="K137" s="22">
        <v>0</v>
      </c>
      <c r="L137" s="22">
        <v>1928761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</row>
    <row r="138" spans="1:1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968141</v>
      </c>
      <c r="F138" s="22">
        <v>158866</v>
      </c>
      <c r="G138" s="22">
        <v>2538</v>
      </c>
      <c r="H138" s="22">
        <v>1263</v>
      </c>
      <c r="I138" s="22">
        <v>0</v>
      </c>
      <c r="J138" s="22">
        <v>1491</v>
      </c>
      <c r="K138" s="22">
        <v>0</v>
      </c>
      <c r="L138" s="22">
        <v>1132299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</row>
    <row r="139" spans="1:1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1711176</v>
      </c>
      <c r="F139" s="22">
        <v>182635</v>
      </c>
      <c r="G139" s="22">
        <v>23159</v>
      </c>
      <c r="H139" s="22">
        <v>63666</v>
      </c>
      <c r="I139" s="22">
        <v>0</v>
      </c>
      <c r="J139" s="22">
        <v>0</v>
      </c>
      <c r="K139" s="22">
        <v>0</v>
      </c>
      <c r="L139" s="22">
        <v>1980636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</row>
    <row r="140" spans="1:1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999716</v>
      </c>
      <c r="F140" s="22">
        <v>384678</v>
      </c>
      <c r="G140" s="22">
        <v>0</v>
      </c>
      <c r="H140" s="22">
        <v>32787</v>
      </c>
      <c r="I140" s="22">
        <v>0</v>
      </c>
      <c r="J140" s="22">
        <v>0</v>
      </c>
      <c r="K140" s="22">
        <v>0</v>
      </c>
      <c r="L140" s="22">
        <v>1417181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</row>
    <row r="141" spans="1:1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982550</v>
      </c>
      <c r="F141" s="22">
        <v>508745</v>
      </c>
      <c r="G141" s="22">
        <v>678</v>
      </c>
      <c r="H141" s="22">
        <v>54475</v>
      </c>
      <c r="I141" s="22">
        <v>0</v>
      </c>
      <c r="J141" s="22">
        <v>0</v>
      </c>
      <c r="K141" s="22">
        <v>0</v>
      </c>
      <c r="L141" s="22">
        <v>1546448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</row>
    <row r="142" spans="1:1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533501</v>
      </c>
      <c r="F142" s="22">
        <v>264398</v>
      </c>
      <c r="G142" s="22">
        <v>1</v>
      </c>
      <c r="H142" s="22">
        <v>36707</v>
      </c>
      <c r="I142" s="22">
        <v>1</v>
      </c>
      <c r="J142" s="22">
        <v>0</v>
      </c>
      <c r="K142" s="22">
        <v>0</v>
      </c>
      <c r="L142" s="22">
        <v>834608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</row>
    <row r="143" spans="1:1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530307</v>
      </c>
      <c r="F143" s="22">
        <v>209259</v>
      </c>
      <c r="G143" s="22">
        <v>0</v>
      </c>
      <c r="H143" s="22">
        <v>30534</v>
      </c>
      <c r="I143" s="22">
        <v>0</v>
      </c>
      <c r="J143" s="22">
        <v>0</v>
      </c>
      <c r="K143" s="22">
        <v>30146</v>
      </c>
      <c r="L143" s="22">
        <v>800246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</row>
    <row r="144" spans="1:1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1550012</v>
      </c>
      <c r="F144" s="22">
        <v>330049</v>
      </c>
      <c r="G144" s="22">
        <v>1868</v>
      </c>
      <c r="H144" s="22">
        <v>53936</v>
      </c>
      <c r="I144" s="22">
        <v>0</v>
      </c>
      <c r="J144" s="22">
        <v>0</v>
      </c>
      <c r="K144" s="22">
        <v>0</v>
      </c>
      <c r="L144" s="22">
        <v>1935865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</row>
    <row r="145" spans="1:1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9274478</v>
      </c>
      <c r="F145" s="22">
        <v>1489222</v>
      </c>
      <c r="G145" s="22">
        <v>15446</v>
      </c>
      <c r="H145" s="22">
        <v>106812</v>
      </c>
      <c r="I145" s="22">
        <v>0</v>
      </c>
      <c r="J145" s="22">
        <v>9376</v>
      </c>
      <c r="K145" s="22">
        <v>0</v>
      </c>
      <c r="L145" s="22">
        <v>10895334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</row>
    <row r="146" spans="1:1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807675</v>
      </c>
      <c r="F146" s="22">
        <v>135809</v>
      </c>
      <c r="G146" s="22">
        <v>15506</v>
      </c>
      <c r="H146" s="22">
        <v>20900</v>
      </c>
      <c r="I146" s="22">
        <v>0</v>
      </c>
      <c r="J146" s="22">
        <v>646</v>
      </c>
      <c r="K146" s="22">
        <v>0</v>
      </c>
      <c r="L146" s="22">
        <v>980536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</row>
    <row r="147" spans="1:1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3412331</v>
      </c>
      <c r="F147" s="22">
        <v>474417</v>
      </c>
      <c r="G147" s="22">
        <v>64594</v>
      </c>
      <c r="H147" s="22">
        <v>57798</v>
      </c>
      <c r="I147" s="22">
        <v>0</v>
      </c>
      <c r="J147" s="22">
        <v>283</v>
      </c>
      <c r="K147" s="22">
        <v>0</v>
      </c>
      <c r="L147" s="22">
        <v>4009423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</row>
    <row r="148" spans="1:1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357524</v>
      </c>
      <c r="F148" s="22">
        <v>163299</v>
      </c>
      <c r="G148" s="22">
        <v>12065</v>
      </c>
      <c r="H148" s="22">
        <v>6407</v>
      </c>
      <c r="I148" s="22">
        <v>201</v>
      </c>
      <c r="J148" s="22">
        <v>457</v>
      </c>
      <c r="K148" s="22">
        <v>0</v>
      </c>
      <c r="L148" s="22">
        <v>539953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</row>
    <row r="149" spans="1:1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25131859</v>
      </c>
      <c r="F149" s="22">
        <v>5722268</v>
      </c>
      <c r="G149" s="22">
        <v>0</v>
      </c>
      <c r="H149" s="22">
        <v>388419</v>
      </c>
      <c r="I149" s="22">
        <v>0</v>
      </c>
      <c r="J149" s="22">
        <v>8600</v>
      </c>
      <c r="K149" s="22">
        <v>0</v>
      </c>
      <c r="L149" s="22">
        <v>31251146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</row>
    <row r="150" spans="1:1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6855246</v>
      </c>
      <c r="F150" s="22">
        <v>2820486</v>
      </c>
      <c r="G150" s="22">
        <v>250460</v>
      </c>
      <c r="H150" s="22">
        <v>115247</v>
      </c>
      <c r="I150" s="22">
        <v>7900</v>
      </c>
      <c r="J150" s="22">
        <v>3755</v>
      </c>
      <c r="K150" s="22">
        <v>0</v>
      </c>
      <c r="L150" s="22">
        <v>10053094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</row>
    <row r="151" spans="1:1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677083</v>
      </c>
      <c r="F151" s="22">
        <v>590365</v>
      </c>
      <c r="G151" s="22">
        <v>18557</v>
      </c>
      <c r="H151" s="22">
        <v>51603</v>
      </c>
      <c r="I151" s="22">
        <v>0</v>
      </c>
      <c r="J151" s="22">
        <v>569</v>
      </c>
      <c r="K151" s="22">
        <v>0</v>
      </c>
      <c r="L151" s="22">
        <v>1338177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</row>
    <row r="152" spans="1:1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1005414</v>
      </c>
      <c r="F152" s="22">
        <v>320981</v>
      </c>
      <c r="G152" s="22">
        <v>1075</v>
      </c>
      <c r="H152" s="22">
        <v>173</v>
      </c>
      <c r="I152" s="22">
        <v>0</v>
      </c>
      <c r="J152" s="22">
        <v>428</v>
      </c>
      <c r="K152" s="22">
        <v>0</v>
      </c>
      <c r="L152" s="22">
        <v>1328071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</row>
    <row r="153" spans="1:1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6201659</v>
      </c>
      <c r="F153" s="22">
        <v>4804163</v>
      </c>
      <c r="G153" s="22">
        <v>6559</v>
      </c>
      <c r="H153" s="22">
        <v>305449</v>
      </c>
      <c r="I153" s="22">
        <v>0</v>
      </c>
      <c r="J153" s="22">
        <v>685</v>
      </c>
      <c r="K153" s="22">
        <v>0</v>
      </c>
      <c r="L153" s="22">
        <v>11318515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</row>
    <row r="154" spans="1:1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3138554</v>
      </c>
      <c r="F154" s="22">
        <v>288565</v>
      </c>
      <c r="G154" s="22">
        <v>32095</v>
      </c>
      <c r="H154" s="22">
        <v>85160</v>
      </c>
      <c r="I154" s="22">
        <v>0</v>
      </c>
      <c r="J154" s="22">
        <v>7921</v>
      </c>
      <c r="K154" s="22">
        <v>0</v>
      </c>
      <c r="L154" s="22">
        <v>3552295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</row>
    <row r="155" spans="1:1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1183909</v>
      </c>
      <c r="F155" s="22">
        <v>296261</v>
      </c>
      <c r="G155" s="22">
        <v>15494</v>
      </c>
      <c r="H155" s="22">
        <v>20557</v>
      </c>
      <c r="I155" s="22">
        <v>0</v>
      </c>
      <c r="J155" s="22">
        <v>703</v>
      </c>
      <c r="K155" s="22">
        <v>0</v>
      </c>
      <c r="L155" s="22">
        <v>1516924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</row>
    <row r="156" spans="1:1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3470163</v>
      </c>
      <c r="F156" s="22">
        <v>1344072</v>
      </c>
      <c r="G156" s="22">
        <v>1784</v>
      </c>
      <c r="H156" s="22">
        <v>101091</v>
      </c>
      <c r="I156" s="22">
        <v>0</v>
      </c>
      <c r="J156" s="22">
        <v>0</v>
      </c>
      <c r="K156" s="22">
        <v>0</v>
      </c>
      <c r="L156" s="22">
        <v>4917110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</row>
    <row r="157" spans="1:1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5266398</v>
      </c>
      <c r="F157" s="22">
        <v>1747600</v>
      </c>
      <c r="G157" s="22">
        <v>0</v>
      </c>
      <c r="H157" s="22">
        <v>94611</v>
      </c>
      <c r="I157" s="22">
        <v>0</v>
      </c>
      <c r="J157" s="22">
        <v>4923</v>
      </c>
      <c r="K157" s="22">
        <v>0</v>
      </c>
      <c r="L157" s="22">
        <v>7113532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</row>
    <row r="158" spans="1:1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1395257</v>
      </c>
      <c r="F158" s="22">
        <v>1044452</v>
      </c>
      <c r="G158" s="22">
        <v>302</v>
      </c>
      <c r="H158" s="22">
        <v>80840</v>
      </c>
      <c r="I158" s="22">
        <v>0</v>
      </c>
      <c r="J158" s="22">
        <v>736</v>
      </c>
      <c r="K158" s="22">
        <v>0</v>
      </c>
      <c r="L158" s="22">
        <v>2521587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</row>
    <row r="159" spans="1:1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156792</v>
      </c>
      <c r="F159" s="22">
        <v>234792</v>
      </c>
      <c r="G159" s="22">
        <v>0</v>
      </c>
      <c r="H159" s="22">
        <v>23563</v>
      </c>
      <c r="I159" s="22">
        <v>0</v>
      </c>
      <c r="J159" s="22">
        <v>0</v>
      </c>
      <c r="K159" s="22">
        <v>0</v>
      </c>
      <c r="L159" s="22">
        <v>415147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</row>
    <row r="160" spans="1:1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2942857</v>
      </c>
      <c r="F160" s="22">
        <v>389026</v>
      </c>
      <c r="G160" s="22">
        <v>3969</v>
      </c>
      <c r="H160" s="22">
        <v>67262</v>
      </c>
      <c r="I160" s="22">
        <v>0</v>
      </c>
      <c r="J160" s="22">
        <v>0</v>
      </c>
      <c r="K160" s="22">
        <v>0</v>
      </c>
      <c r="L160" s="22">
        <v>3403114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</row>
    <row r="161" spans="1:1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2969197</v>
      </c>
      <c r="F161" s="22">
        <v>2625825</v>
      </c>
      <c r="G161" s="22">
        <v>113012</v>
      </c>
      <c r="H161" s="22">
        <v>838</v>
      </c>
      <c r="I161" s="22">
        <v>0</v>
      </c>
      <c r="J161" s="22">
        <v>215140</v>
      </c>
      <c r="K161" s="22">
        <v>0</v>
      </c>
      <c r="L161" s="22">
        <v>5924012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</row>
    <row r="162" spans="1:1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2207662</v>
      </c>
      <c r="F162" s="22">
        <v>787610</v>
      </c>
      <c r="G162" s="22">
        <v>2827</v>
      </c>
      <c r="H162" s="22">
        <v>106806</v>
      </c>
      <c r="I162" s="22">
        <v>0</v>
      </c>
      <c r="J162" s="22">
        <v>11282</v>
      </c>
      <c r="K162" s="22">
        <v>0</v>
      </c>
      <c r="L162" s="22">
        <v>3116187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</row>
    <row r="163" spans="1:1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1499829</v>
      </c>
      <c r="F163" s="22">
        <v>1047268</v>
      </c>
      <c r="G163" s="22">
        <v>13081</v>
      </c>
      <c r="H163" s="22">
        <v>61504</v>
      </c>
      <c r="I163" s="22">
        <v>0</v>
      </c>
      <c r="J163" s="22">
        <v>3230</v>
      </c>
      <c r="K163" s="22">
        <v>0</v>
      </c>
      <c r="L163" s="22">
        <v>2624912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</row>
    <row r="164" spans="1:1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5473415</v>
      </c>
      <c r="F164" s="22">
        <v>3416256</v>
      </c>
      <c r="G164" s="22">
        <v>3146</v>
      </c>
      <c r="H164" s="22">
        <v>157442</v>
      </c>
      <c r="I164" s="22">
        <v>0</v>
      </c>
      <c r="J164" s="22">
        <v>5153</v>
      </c>
      <c r="K164" s="22">
        <v>0</v>
      </c>
      <c r="L164" s="22">
        <v>9055412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</row>
    <row r="165" spans="1:1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643880</v>
      </c>
      <c r="F165" s="22">
        <v>189934</v>
      </c>
      <c r="G165" s="22">
        <v>0</v>
      </c>
      <c r="H165" s="22">
        <v>20652</v>
      </c>
      <c r="I165" s="22">
        <v>0</v>
      </c>
      <c r="J165" s="22">
        <v>3000</v>
      </c>
      <c r="K165" s="22">
        <v>0</v>
      </c>
      <c r="L165" s="22">
        <v>857466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</row>
    <row r="166" spans="1:1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1896179</v>
      </c>
      <c r="F166" s="22">
        <v>811641</v>
      </c>
      <c r="G166" s="22">
        <v>15509</v>
      </c>
      <c r="H166" s="22">
        <v>154768</v>
      </c>
      <c r="I166" s="22">
        <v>18426</v>
      </c>
      <c r="J166" s="22">
        <v>3077</v>
      </c>
      <c r="K166" s="22">
        <v>0</v>
      </c>
      <c r="L166" s="22">
        <v>2899600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</row>
    <row r="167" spans="1:1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5771302</v>
      </c>
      <c r="F167" s="22">
        <v>3323218</v>
      </c>
      <c r="G167" s="22">
        <v>0</v>
      </c>
      <c r="H167" s="22">
        <v>174955</v>
      </c>
      <c r="I167" s="22">
        <v>0</v>
      </c>
      <c r="J167" s="22">
        <v>0</v>
      </c>
      <c r="K167" s="22">
        <v>0</v>
      </c>
      <c r="L167" s="22">
        <v>9269475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</row>
    <row r="168" spans="1:1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701134</v>
      </c>
      <c r="F168" s="22">
        <v>264998</v>
      </c>
      <c r="G168" s="22">
        <v>549</v>
      </c>
      <c r="H168" s="22">
        <v>49524</v>
      </c>
      <c r="I168" s="22">
        <v>0</v>
      </c>
      <c r="J168" s="22">
        <v>2368</v>
      </c>
      <c r="K168" s="22">
        <v>0</v>
      </c>
      <c r="L168" s="22">
        <v>1018573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</row>
    <row r="169" spans="1:1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800324</v>
      </c>
      <c r="F169" s="22">
        <v>215533</v>
      </c>
      <c r="G169" s="22">
        <v>193</v>
      </c>
      <c r="H169" s="22">
        <v>70194</v>
      </c>
      <c r="I169" s="22">
        <v>0</v>
      </c>
      <c r="J169" s="22">
        <v>729</v>
      </c>
      <c r="K169" s="22">
        <v>0</v>
      </c>
      <c r="L169" s="22">
        <v>1086973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</row>
    <row r="170" spans="1:1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4431835</v>
      </c>
      <c r="F170" s="22">
        <v>2590446</v>
      </c>
      <c r="G170" s="22">
        <v>9289</v>
      </c>
      <c r="H170" s="22">
        <v>166892</v>
      </c>
      <c r="I170" s="22">
        <v>0</v>
      </c>
      <c r="J170" s="22">
        <v>828</v>
      </c>
      <c r="K170" s="22">
        <v>0</v>
      </c>
      <c r="L170" s="22">
        <v>7199290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</row>
    <row r="171" spans="1:1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356338</v>
      </c>
      <c r="F171" s="22">
        <v>84184</v>
      </c>
      <c r="G171" s="22">
        <v>3129</v>
      </c>
      <c r="H171" s="22">
        <v>3931</v>
      </c>
      <c r="I171" s="22">
        <v>0</v>
      </c>
      <c r="J171" s="22">
        <v>0</v>
      </c>
      <c r="K171" s="22">
        <v>0</v>
      </c>
      <c r="L171" s="22">
        <v>447582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</row>
    <row r="172" spans="1:1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3777294</v>
      </c>
      <c r="F172" s="22">
        <v>2104151</v>
      </c>
      <c r="G172" s="22">
        <v>0</v>
      </c>
      <c r="H172" s="22">
        <v>112780</v>
      </c>
      <c r="I172" s="22">
        <v>0</v>
      </c>
      <c r="J172" s="22">
        <v>2522</v>
      </c>
      <c r="K172" s="22">
        <v>0</v>
      </c>
      <c r="L172" s="22">
        <v>5996747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</row>
    <row r="173" spans="1:1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15601629</v>
      </c>
      <c r="F173" s="22">
        <v>2414363</v>
      </c>
      <c r="G173" s="22">
        <v>3516</v>
      </c>
      <c r="H173" s="22">
        <v>237992</v>
      </c>
      <c r="I173" s="22">
        <v>0</v>
      </c>
      <c r="J173" s="22">
        <v>55250</v>
      </c>
      <c r="K173" s="22">
        <v>0</v>
      </c>
      <c r="L173" s="22">
        <v>18312750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</row>
    <row r="174" spans="1:1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11209728</v>
      </c>
      <c r="F174" s="22">
        <v>2423492</v>
      </c>
      <c r="G174" s="22">
        <v>1868</v>
      </c>
      <c r="H174" s="22">
        <v>361850</v>
      </c>
      <c r="I174" s="22">
        <v>0</v>
      </c>
      <c r="J174" s="22">
        <v>4679</v>
      </c>
      <c r="K174" s="22">
        <v>0</v>
      </c>
      <c r="L174" s="22">
        <v>14001617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</row>
    <row r="175" spans="1:1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2368369</v>
      </c>
      <c r="F175" s="22">
        <v>868210</v>
      </c>
      <c r="G175" s="22">
        <v>883</v>
      </c>
      <c r="H175" s="22">
        <v>200458</v>
      </c>
      <c r="I175" s="22">
        <v>0</v>
      </c>
      <c r="J175" s="22">
        <v>0</v>
      </c>
      <c r="K175" s="22">
        <v>-1978</v>
      </c>
      <c r="L175" s="22">
        <v>3435942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</row>
    <row r="176" spans="1:1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786494</v>
      </c>
      <c r="F176" s="22">
        <v>790512</v>
      </c>
      <c r="G176" s="22">
        <v>22457</v>
      </c>
      <c r="H176" s="22">
        <v>213355</v>
      </c>
      <c r="I176" s="22">
        <v>0</v>
      </c>
      <c r="J176" s="22">
        <v>0</v>
      </c>
      <c r="K176" s="22">
        <v>0</v>
      </c>
      <c r="L176" s="22">
        <v>1812818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</row>
    <row r="177" spans="1:1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14196325</v>
      </c>
      <c r="F177" s="22">
        <v>3271688</v>
      </c>
      <c r="G177" s="22">
        <v>16605</v>
      </c>
      <c r="H177" s="22">
        <v>354712</v>
      </c>
      <c r="I177" s="22">
        <v>0</v>
      </c>
      <c r="J177" s="22">
        <v>14245</v>
      </c>
      <c r="K177" s="22">
        <v>0</v>
      </c>
      <c r="L177" s="22">
        <v>17853575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</row>
    <row r="178" spans="1:1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6338227</v>
      </c>
      <c r="F178" s="22">
        <v>2984772</v>
      </c>
      <c r="G178" s="22">
        <v>715898</v>
      </c>
      <c r="H178" s="22">
        <v>289844</v>
      </c>
      <c r="I178" s="22">
        <v>18724</v>
      </c>
      <c r="J178" s="22">
        <v>2461</v>
      </c>
      <c r="K178" s="22">
        <v>0</v>
      </c>
      <c r="L178" s="22">
        <v>10349926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</row>
    <row r="179" spans="1:1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996986</v>
      </c>
      <c r="F179" s="22">
        <v>395767</v>
      </c>
      <c r="G179" s="22">
        <v>21910</v>
      </c>
      <c r="H179" s="22">
        <v>70317</v>
      </c>
      <c r="I179" s="22">
        <v>0</v>
      </c>
      <c r="J179" s="22">
        <v>1038</v>
      </c>
      <c r="K179" s="22">
        <v>0</v>
      </c>
      <c r="L179" s="22">
        <v>1486018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</row>
    <row r="180" spans="1:1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2536754</v>
      </c>
      <c r="F180" s="22">
        <v>706585</v>
      </c>
      <c r="G180" s="22">
        <v>5061</v>
      </c>
      <c r="H180" s="22">
        <v>63288</v>
      </c>
      <c r="I180" s="22">
        <v>0</v>
      </c>
      <c r="J180" s="22">
        <v>4511</v>
      </c>
      <c r="K180" s="22">
        <v>0</v>
      </c>
      <c r="L180" s="22">
        <v>3316199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</row>
    <row r="181" spans="1:1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1704262</v>
      </c>
      <c r="F181" s="22">
        <v>783719</v>
      </c>
      <c r="G181" s="22">
        <v>4544</v>
      </c>
      <c r="H181" s="22">
        <v>73625</v>
      </c>
      <c r="I181" s="22">
        <v>0</v>
      </c>
      <c r="J181" s="22">
        <v>3635</v>
      </c>
      <c r="K181" s="22">
        <v>0</v>
      </c>
      <c r="L181" s="22">
        <v>2569785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</row>
    <row r="182" spans="1:1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820933</v>
      </c>
      <c r="F182" s="22">
        <v>346336</v>
      </c>
      <c r="G182" s="22">
        <v>7687</v>
      </c>
      <c r="H182" s="22">
        <v>42990</v>
      </c>
      <c r="I182" s="22">
        <v>707</v>
      </c>
      <c r="J182" s="22">
        <v>1207</v>
      </c>
      <c r="K182" s="22">
        <v>-3330</v>
      </c>
      <c r="L182" s="22">
        <v>1216530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</row>
    <row r="183" spans="1:1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912222</v>
      </c>
      <c r="F183" s="22">
        <v>292042</v>
      </c>
      <c r="G183" s="22">
        <v>832</v>
      </c>
      <c r="H183" s="22">
        <v>78767</v>
      </c>
      <c r="I183" s="22">
        <v>0</v>
      </c>
      <c r="J183" s="22">
        <v>120</v>
      </c>
      <c r="K183" s="22">
        <v>0</v>
      </c>
      <c r="L183" s="22">
        <v>1283983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</row>
    <row r="184" spans="1:1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2697448</v>
      </c>
      <c r="F184" s="22">
        <v>271410</v>
      </c>
      <c r="G184" s="22">
        <v>29267</v>
      </c>
      <c r="H184" s="22">
        <v>79408</v>
      </c>
      <c r="I184" s="22">
        <v>0</v>
      </c>
      <c r="J184" s="22">
        <v>761</v>
      </c>
      <c r="K184" s="22">
        <v>0</v>
      </c>
      <c r="L184" s="22">
        <v>3078294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</row>
    <row r="185" spans="1:1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1126070</v>
      </c>
      <c r="F185" s="22">
        <v>1046933</v>
      </c>
      <c r="G185" s="22">
        <v>7707</v>
      </c>
      <c r="H185" s="22">
        <v>60788</v>
      </c>
      <c r="I185" s="22">
        <v>0</v>
      </c>
      <c r="J185" s="22">
        <v>130</v>
      </c>
      <c r="K185" s="22">
        <v>0</v>
      </c>
      <c r="L185" s="22">
        <v>2241628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</row>
    <row r="186" spans="1:1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551290</v>
      </c>
      <c r="F186" s="22">
        <v>277815</v>
      </c>
      <c r="G186" s="22">
        <v>8302</v>
      </c>
      <c r="H186" s="22">
        <v>41028</v>
      </c>
      <c r="I186" s="22">
        <v>0</v>
      </c>
      <c r="J186" s="22">
        <v>2000</v>
      </c>
      <c r="K186" s="22">
        <v>0</v>
      </c>
      <c r="L186" s="22">
        <v>880435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</row>
    <row r="187" spans="1:1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4322310</v>
      </c>
      <c r="F187" s="22">
        <v>2371096</v>
      </c>
      <c r="G187" s="22">
        <v>51995</v>
      </c>
      <c r="H187" s="22">
        <v>539966</v>
      </c>
      <c r="I187" s="22">
        <v>909020</v>
      </c>
      <c r="J187" s="22">
        <v>0</v>
      </c>
      <c r="K187" s="22">
        <v>0</v>
      </c>
      <c r="L187" s="22">
        <v>8194387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</row>
    <row r="188" spans="1:1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2945980</v>
      </c>
      <c r="F188" s="22">
        <v>2095444</v>
      </c>
      <c r="G188" s="22">
        <v>19881</v>
      </c>
      <c r="H188" s="22">
        <v>295039</v>
      </c>
      <c r="I188" s="22">
        <v>0</v>
      </c>
      <c r="J188" s="22">
        <v>482</v>
      </c>
      <c r="K188" s="22">
        <v>-1623</v>
      </c>
      <c r="L188" s="22">
        <v>5355203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</row>
    <row r="189" spans="1:1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926477</v>
      </c>
      <c r="F189" s="22">
        <v>372806</v>
      </c>
      <c r="G189" s="22">
        <v>15684</v>
      </c>
      <c r="H189" s="22">
        <v>59814</v>
      </c>
      <c r="I189" s="22">
        <v>0</v>
      </c>
      <c r="J189" s="22">
        <v>221</v>
      </c>
      <c r="K189" s="22">
        <v>0</v>
      </c>
      <c r="L189" s="22">
        <v>1375002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</row>
    <row r="190" spans="1:1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1991506</v>
      </c>
      <c r="F190" s="22">
        <v>421232</v>
      </c>
      <c r="G190" s="22">
        <v>8871</v>
      </c>
      <c r="H190" s="22">
        <v>36055</v>
      </c>
      <c r="I190" s="22">
        <v>0</v>
      </c>
      <c r="J190" s="22">
        <v>953</v>
      </c>
      <c r="K190" s="22">
        <v>0</v>
      </c>
      <c r="L190" s="22">
        <v>2458617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</row>
    <row r="191" spans="1:1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4129619</v>
      </c>
      <c r="F191" s="22">
        <v>2209722</v>
      </c>
      <c r="G191" s="22">
        <v>82631</v>
      </c>
      <c r="H191" s="22">
        <v>138830</v>
      </c>
      <c r="I191" s="22">
        <v>0</v>
      </c>
      <c r="J191" s="22">
        <v>1218</v>
      </c>
      <c r="K191" s="22">
        <v>-9757</v>
      </c>
      <c r="L191" s="22">
        <v>6552263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</row>
    <row r="192" spans="1:1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1243145</v>
      </c>
      <c r="F192" s="22">
        <v>577506</v>
      </c>
      <c r="G192" s="22">
        <v>57244</v>
      </c>
      <c r="H192" s="22">
        <v>75287</v>
      </c>
      <c r="I192" s="22">
        <v>3849</v>
      </c>
      <c r="J192" s="22">
        <v>1280</v>
      </c>
      <c r="K192" s="22">
        <v>0</v>
      </c>
      <c r="L192" s="22">
        <v>1958311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</row>
    <row r="193" spans="1:1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4115300</v>
      </c>
      <c r="F193" s="22">
        <v>2898146</v>
      </c>
      <c r="G193" s="22">
        <v>50613</v>
      </c>
      <c r="H193" s="22">
        <v>152810</v>
      </c>
      <c r="I193" s="22">
        <v>0</v>
      </c>
      <c r="J193" s="22">
        <v>13858</v>
      </c>
      <c r="K193" s="22">
        <v>0</v>
      </c>
      <c r="L193" s="22">
        <v>7230727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</row>
    <row r="194" spans="1:1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6493228</v>
      </c>
      <c r="F194" s="22">
        <v>5962419</v>
      </c>
      <c r="G194" s="22">
        <v>1895161</v>
      </c>
      <c r="H194" s="22">
        <v>448820</v>
      </c>
      <c r="I194" s="22">
        <v>1</v>
      </c>
      <c r="J194" s="22">
        <v>212</v>
      </c>
      <c r="K194" s="22">
        <v>0</v>
      </c>
      <c r="L194" s="22">
        <v>14799841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</row>
    <row r="195" spans="1:1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661588</v>
      </c>
      <c r="F195" s="22">
        <v>191577</v>
      </c>
      <c r="G195" s="22">
        <v>1</v>
      </c>
      <c r="H195" s="22">
        <v>26767</v>
      </c>
      <c r="I195" s="22">
        <v>0</v>
      </c>
      <c r="J195" s="22">
        <v>0</v>
      </c>
      <c r="K195" s="22">
        <v>0</v>
      </c>
      <c r="L195" s="22">
        <v>879933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</row>
    <row r="196" spans="1:1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1767955</v>
      </c>
      <c r="F196" s="22">
        <v>130606</v>
      </c>
      <c r="G196" s="22">
        <v>1698</v>
      </c>
      <c r="H196" s="22">
        <v>1</v>
      </c>
      <c r="I196" s="22">
        <v>1</v>
      </c>
      <c r="J196" s="22">
        <v>119</v>
      </c>
      <c r="K196" s="22">
        <v>0</v>
      </c>
      <c r="L196" s="22">
        <v>1900380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</row>
    <row r="197" spans="1:1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641614</v>
      </c>
      <c r="F197" s="22">
        <v>276639</v>
      </c>
      <c r="G197" s="22">
        <v>510907</v>
      </c>
      <c r="H197" s="22">
        <v>23767</v>
      </c>
      <c r="I197" s="22">
        <v>0</v>
      </c>
      <c r="J197" s="22">
        <v>586</v>
      </c>
      <c r="K197" s="22">
        <v>0</v>
      </c>
      <c r="L197" s="22">
        <v>1453513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</row>
    <row r="198" spans="1:1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136347</v>
      </c>
      <c r="F198" s="22">
        <v>70692</v>
      </c>
      <c r="G198" s="22">
        <v>2510</v>
      </c>
      <c r="H198" s="22">
        <v>8666</v>
      </c>
      <c r="I198" s="22">
        <v>0</v>
      </c>
      <c r="J198" s="22">
        <v>0</v>
      </c>
      <c r="K198" s="22">
        <v>0</v>
      </c>
      <c r="L198" s="22">
        <v>218215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</row>
    <row r="199" spans="1:1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179520</v>
      </c>
      <c r="F199" s="22">
        <v>11503</v>
      </c>
      <c r="G199" s="22">
        <v>0</v>
      </c>
      <c r="H199" s="22">
        <v>15938</v>
      </c>
      <c r="I199" s="22">
        <v>0</v>
      </c>
      <c r="J199" s="22">
        <v>0</v>
      </c>
      <c r="K199" s="22">
        <v>0</v>
      </c>
      <c r="L199" s="22">
        <v>206961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</row>
    <row r="200" spans="1:1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532661</v>
      </c>
      <c r="F200" s="22">
        <v>37167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569828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</row>
    <row r="201" spans="1:1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187639</v>
      </c>
      <c r="F201" s="22">
        <v>23918</v>
      </c>
      <c r="G201" s="22">
        <v>1</v>
      </c>
      <c r="H201" s="22">
        <v>5968</v>
      </c>
      <c r="I201" s="22">
        <v>0</v>
      </c>
      <c r="J201" s="22">
        <v>0</v>
      </c>
      <c r="K201" s="22">
        <v>0</v>
      </c>
      <c r="L201" s="22">
        <v>217526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</row>
    <row r="202" spans="1:1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284399</v>
      </c>
      <c r="F202" s="22">
        <v>19041</v>
      </c>
      <c r="G202" s="22">
        <v>0</v>
      </c>
      <c r="H202" s="22">
        <v>4679</v>
      </c>
      <c r="I202" s="22">
        <v>0</v>
      </c>
      <c r="J202" s="22">
        <v>0</v>
      </c>
      <c r="K202" s="22">
        <v>0</v>
      </c>
      <c r="L202" s="22">
        <v>308119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</row>
    <row r="203" spans="1:1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861799</v>
      </c>
      <c r="F203" s="22">
        <v>179637</v>
      </c>
      <c r="G203" s="22">
        <v>1</v>
      </c>
      <c r="H203" s="22">
        <v>60467</v>
      </c>
      <c r="I203" s="22">
        <v>0</v>
      </c>
      <c r="J203" s="22">
        <v>0</v>
      </c>
      <c r="K203" s="22">
        <v>0</v>
      </c>
      <c r="L203" s="22">
        <v>1101904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</row>
    <row r="204" spans="1:1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410872</v>
      </c>
      <c r="F204" s="22">
        <v>71440</v>
      </c>
      <c r="G204" s="22">
        <v>1637</v>
      </c>
      <c r="H204" s="22">
        <v>29359</v>
      </c>
      <c r="I204" s="22">
        <v>0</v>
      </c>
      <c r="J204" s="22">
        <v>0</v>
      </c>
      <c r="K204" s="22">
        <v>0</v>
      </c>
      <c r="L204" s="22">
        <v>513308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</row>
    <row r="205" spans="1:1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154350</v>
      </c>
      <c r="F205" s="22">
        <v>11342</v>
      </c>
      <c r="G205" s="22">
        <v>1859</v>
      </c>
      <c r="H205" s="22">
        <v>6188</v>
      </c>
      <c r="I205" s="22">
        <v>0</v>
      </c>
      <c r="J205" s="22">
        <v>970</v>
      </c>
      <c r="K205" s="22">
        <v>0</v>
      </c>
      <c r="L205" s="22">
        <v>174709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</row>
    <row r="206" spans="1:1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623658</v>
      </c>
      <c r="F206" s="22">
        <v>265513</v>
      </c>
      <c r="G206" s="22">
        <v>10219</v>
      </c>
      <c r="H206" s="22">
        <v>167894</v>
      </c>
      <c r="I206" s="22">
        <v>0</v>
      </c>
      <c r="J206" s="22">
        <v>581</v>
      </c>
      <c r="K206" s="22">
        <v>0</v>
      </c>
      <c r="L206" s="22">
        <v>1067865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</row>
    <row r="207" spans="1:1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452717</v>
      </c>
      <c r="F207" s="22">
        <v>142694</v>
      </c>
      <c r="G207" s="22">
        <v>2797</v>
      </c>
      <c r="H207" s="22">
        <v>17881</v>
      </c>
      <c r="I207" s="22">
        <v>0</v>
      </c>
      <c r="J207" s="22">
        <v>0</v>
      </c>
      <c r="K207" s="22">
        <v>0</v>
      </c>
      <c r="L207" s="22">
        <v>616089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</row>
    <row r="208" spans="1:1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414934</v>
      </c>
      <c r="F208" s="22">
        <v>24940</v>
      </c>
      <c r="G208" s="22">
        <v>0</v>
      </c>
      <c r="H208" s="22">
        <v>15206</v>
      </c>
      <c r="I208" s="22">
        <v>0</v>
      </c>
      <c r="J208" s="22">
        <v>420</v>
      </c>
      <c r="K208" s="22">
        <v>0</v>
      </c>
      <c r="L208" s="22">
        <v>455500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</row>
    <row r="209" spans="1:1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214836</v>
      </c>
      <c r="F209" s="22">
        <v>21527</v>
      </c>
      <c r="G209" s="22">
        <v>328</v>
      </c>
      <c r="H209" s="22">
        <v>6297</v>
      </c>
      <c r="I209" s="22">
        <v>2472</v>
      </c>
      <c r="J209" s="22">
        <v>106</v>
      </c>
      <c r="K209" s="22">
        <v>0</v>
      </c>
      <c r="L209" s="22">
        <v>245566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</row>
    <row r="210" spans="1:1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374966</v>
      </c>
      <c r="F210" s="22">
        <v>154853</v>
      </c>
      <c r="G210" s="22">
        <v>0</v>
      </c>
      <c r="H210" s="22">
        <v>17714</v>
      </c>
      <c r="I210" s="22">
        <v>0</v>
      </c>
      <c r="J210" s="22">
        <v>300</v>
      </c>
      <c r="K210" s="22">
        <v>0</v>
      </c>
      <c r="L210" s="22">
        <v>547833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</row>
    <row r="211" spans="1:1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318628</v>
      </c>
      <c r="F211" s="22">
        <v>22027</v>
      </c>
      <c r="G211" s="22">
        <v>0</v>
      </c>
      <c r="H211" s="22">
        <v>22</v>
      </c>
      <c r="I211" s="22">
        <v>0</v>
      </c>
      <c r="J211" s="22">
        <v>0</v>
      </c>
      <c r="K211" s="22">
        <v>0</v>
      </c>
      <c r="L211" s="22">
        <v>340677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</row>
    <row r="212" spans="1:1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232930</v>
      </c>
      <c r="F212" s="22">
        <v>50799</v>
      </c>
      <c r="G212" s="22">
        <v>5440</v>
      </c>
      <c r="H212" s="22">
        <v>77739</v>
      </c>
      <c r="I212" s="22">
        <v>0</v>
      </c>
      <c r="J212" s="22">
        <v>3093</v>
      </c>
      <c r="K212" s="22">
        <v>0</v>
      </c>
      <c r="L212" s="22">
        <v>370001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</row>
    <row r="213" spans="1:1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223236</v>
      </c>
      <c r="F213" s="22">
        <v>15003</v>
      </c>
      <c r="G213" s="22">
        <v>0</v>
      </c>
      <c r="H213" s="22">
        <v>69012</v>
      </c>
      <c r="I213" s="22">
        <v>0</v>
      </c>
      <c r="J213" s="22">
        <v>0</v>
      </c>
      <c r="K213" s="22">
        <v>0</v>
      </c>
      <c r="L213" s="22">
        <v>307251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</row>
    <row r="214" spans="1:1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654163</v>
      </c>
      <c r="F214" s="22">
        <v>19084</v>
      </c>
      <c r="G214" s="22">
        <v>257</v>
      </c>
      <c r="H214" s="22">
        <v>9634</v>
      </c>
      <c r="I214" s="22">
        <v>0</v>
      </c>
      <c r="J214" s="22">
        <v>0</v>
      </c>
      <c r="K214" s="22">
        <v>0</v>
      </c>
      <c r="L214" s="22">
        <v>683138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</row>
    <row r="215" spans="1:1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329037</v>
      </c>
      <c r="F215" s="22">
        <v>28661</v>
      </c>
      <c r="G215" s="22">
        <v>1134</v>
      </c>
      <c r="H215" s="22">
        <v>17117</v>
      </c>
      <c r="I215" s="22">
        <v>0</v>
      </c>
      <c r="J215" s="22">
        <v>39</v>
      </c>
      <c r="K215" s="22">
        <v>0</v>
      </c>
      <c r="L215" s="22">
        <v>375988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</row>
    <row r="216" spans="1:1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496471</v>
      </c>
      <c r="F216" s="22">
        <v>351354</v>
      </c>
      <c r="G216" s="22">
        <v>0</v>
      </c>
      <c r="H216" s="22">
        <v>42012</v>
      </c>
      <c r="I216" s="22">
        <v>0</v>
      </c>
      <c r="J216" s="22">
        <v>701</v>
      </c>
      <c r="K216" s="22">
        <v>0</v>
      </c>
      <c r="L216" s="22">
        <v>890538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</row>
    <row r="217" spans="1:1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145052</v>
      </c>
      <c r="F217" s="22">
        <v>87396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232448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</row>
    <row r="218" spans="1:1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146154</v>
      </c>
      <c r="F218" s="22">
        <v>42749</v>
      </c>
      <c r="G218" s="22">
        <v>0</v>
      </c>
      <c r="H218" s="22">
        <v>4476</v>
      </c>
      <c r="I218" s="22">
        <v>3856</v>
      </c>
      <c r="J218" s="22">
        <v>0</v>
      </c>
      <c r="K218" s="22">
        <v>0</v>
      </c>
      <c r="L218" s="22">
        <v>197235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</row>
    <row r="219" spans="1:1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323172</v>
      </c>
      <c r="F219" s="22">
        <v>78529</v>
      </c>
      <c r="G219" s="22">
        <v>0</v>
      </c>
      <c r="H219" s="22">
        <v>12409</v>
      </c>
      <c r="I219" s="22">
        <v>0</v>
      </c>
      <c r="J219" s="22">
        <v>342</v>
      </c>
      <c r="K219" s="22">
        <v>0</v>
      </c>
      <c r="L219" s="22">
        <v>414452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</row>
    <row r="220" spans="1:1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98294</v>
      </c>
      <c r="F220" s="22">
        <v>17100</v>
      </c>
      <c r="G220" s="22">
        <v>0</v>
      </c>
      <c r="H220" s="22">
        <v>4847</v>
      </c>
      <c r="I220" s="22">
        <v>0</v>
      </c>
      <c r="J220" s="22">
        <v>0</v>
      </c>
      <c r="K220" s="22">
        <v>0</v>
      </c>
      <c r="L220" s="22">
        <v>120241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</row>
    <row r="221" spans="1:1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547246</v>
      </c>
      <c r="F221" s="22">
        <v>190009</v>
      </c>
      <c r="G221" s="22">
        <v>0</v>
      </c>
      <c r="H221" s="22">
        <v>30070</v>
      </c>
      <c r="I221" s="22">
        <v>0</v>
      </c>
      <c r="J221" s="22">
        <v>2274</v>
      </c>
      <c r="K221" s="22">
        <v>0</v>
      </c>
      <c r="L221" s="22">
        <v>769599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</row>
    <row r="222" spans="1:1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163131</v>
      </c>
      <c r="F222" s="22">
        <v>27233</v>
      </c>
      <c r="G222" s="22">
        <v>0</v>
      </c>
      <c r="H222" s="22">
        <v>12029</v>
      </c>
      <c r="I222" s="22">
        <v>0</v>
      </c>
      <c r="J222" s="22">
        <v>700</v>
      </c>
      <c r="K222" s="22">
        <v>0</v>
      </c>
      <c r="L222" s="22">
        <v>203093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</row>
    <row r="223" spans="1:1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286107</v>
      </c>
      <c r="F223" s="22">
        <v>3289</v>
      </c>
      <c r="G223" s="22">
        <v>8340</v>
      </c>
      <c r="H223" s="22">
        <v>9243</v>
      </c>
      <c r="I223" s="22">
        <v>0</v>
      </c>
      <c r="J223" s="22">
        <v>271</v>
      </c>
      <c r="K223" s="22">
        <v>0</v>
      </c>
      <c r="L223" s="22">
        <v>307250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</row>
    <row r="224" spans="1:1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713639</v>
      </c>
      <c r="F224" s="22">
        <v>79084</v>
      </c>
      <c r="G224" s="22">
        <v>713</v>
      </c>
      <c r="H224" s="22">
        <v>14029</v>
      </c>
      <c r="I224" s="22">
        <v>0</v>
      </c>
      <c r="J224" s="22">
        <v>188</v>
      </c>
      <c r="K224" s="22">
        <v>0</v>
      </c>
      <c r="L224" s="22">
        <v>807653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</row>
    <row r="225" spans="1:1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63654</v>
      </c>
      <c r="F225" s="22">
        <v>5176</v>
      </c>
      <c r="G225" s="22">
        <v>0</v>
      </c>
      <c r="H225" s="22">
        <v>2801</v>
      </c>
      <c r="I225" s="22">
        <v>0</v>
      </c>
      <c r="J225" s="22">
        <v>0</v>
      </c>
      <c r="K225" s="22">
        <v>0</v>
      </c>
      <c r="L225" s="22">
        <v>71631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</row>
    <row r="226" spans="1:1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303806</v>
      </c>
      <c r="F226" s="22">
        <v>33724</v>
      </c>
      <c r="G226" s="22">
        <v>5307</v>
      </c>
      <c r="H226" s="22">
        <v>16321</v>
      </c>
      <c r="I226" s="22">
        <v>0</v>
      </c>
      <c r="J226" s="22">
        <v>0</v>
      </c>
      <c r="K226" s="22">
        <v>0</v>
      </c>
      <c r="L226" s="22">
        <v>359158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</row>
    <row r="227" spans="1:1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231294</v>
      </c>
      <c r="F227" s="22">
        <v>26264</v>
      </c>
      <c r="G227" s="22">
        <v>589</v>
      </c>
      <c r="H227" s="22">
        <v>8848</v>
      </c>
      <c r="I227" s="22">
        <v>0</v>
      </c>
      <c r="J227" s="22">
        <v>1938</v>
      </c>
      <c r="K227" s="22">
        <v>-3203</v>
      </c>
      <c r="L227" s="22">
        <v>265730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</row>
    <row r="228" spans="1:1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136745</v>
      </c>
      <c r="F228" s="22">
        <v>15026</v>
      </c>
      <c r="G228" s="22">
        <v>0</v>
      </c>
      <c r="H228" s="22">
        <v>4627</v>
      </c>
      <c r="I228" s="22">
        <v>0</v>
      </c>
      <c r="J228" s="22">
        <v>0</v>
      </c>
      <c r="K228" s="22">
        <v>0</v>
      </c>
      <c r="L228" s="22">
        <v>156398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</row>
    <row r="229" spans="1:1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443322</v>
      </c>
      <c r="F229" s="22">
        <v>154647</v>
      </c>
      <c r="G229" s="22">
        <v>1854</v>
      </c>
      <c r="H229" s="22">
        <v>15658</v>
      </c>
      <c r="I229" s="22">
        <v>76</v>
      </c>
      <c r="J229" s="22">
        <v>0</v>
      </c>
      <c r="K229" s="22">
        <v>0</v>
      </c>
      <c r="L229" s="22">
        <v>615557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</row>
    <row r="230" spans="1:1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693685</v>
      </c>
      <c r="F230" s="22">
        <v>175687</v>
      </c>
      <c r="G230" s="22">
        <v>1700</v>
      </c>
      <c r="H230" s="22">
        <v>35561</v>
      </c>
      <c r="I230" s="22">
        <v>0</v>
      </c>
      <c r="J230" s="22">
        <v>379</v>
      </c>
      <c r="K230" s="22">
        <v>0</v>
      </c>
      <c r="L230" s="22">
        <v>907012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</row>
    <row r="231" spans="1:1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235981</v>
      </c>
      <c r="F231" s="22">
        <v>35043</v>
      </c>
      <c r="G231" s="22">
        <v>456</v>
      </c>
      <c r="H231" s="22">
        <v>13158</v>
      </c>
      <c r="I231" s="22">
        <v>210</v>
      </c>
      <c r="J231" s="22">
        <v>161</v>
      </c>
      <c r="K231" s="22">
        <v>0</v>
      </c>
      <c r="L231" s="22">
        <v>285009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</row>
    <row r="232" spans="1:1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253397</v>
      </c>
      <c r="F232" s="22">
        <v>69062</v>
      </c>
      <c r="G232" s="22">
        <v>3712</v>
      </c>
      <c r="H232" s="22">
        <v>25787</v>
      </c>
      <c r="I232" s="22">
        <v>0</v>
      </c>
      <c r="J232" s="22">
        <v>181</v>
      </c>
      <c r="K232" s="22">
        <v>-256</v>
      </c>
      <c r="L232" s="22">
        <v>351883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</row>
    <row r="233" spans="1:1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179897</v>
      </c>
      <c r="F233" s="22">
        <v>34578</v>
      </c>
      <c r="G233" s="22">
        <v>0</v>
      </c>
      <c r="H233" s="22">
        <v>18469</v>
      </c>
      <c r="I233" s="22">
        <v>0</v>
      </c>
      <c r="J233" s="22">
        <v>0</v>
      </c>
      <c r="K233" s="22">
        <v>0</v>
      </c>
      <c r="L233" s="22">
        <v>232944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</row>
    <row r="234" spans="1:1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89822</v>
      </c>
      <c r="F234" s="22">
        <v>29074</v>
      </c>
      <c r="G234" s="22">
        <v>723</v>
      </c>
      <c r="H234" s="22">
        <v>3687</v>
      </c>
      <c r="I234" s="22">
        <v>0</v>
      </c>
      <c r="J234" s="22">
        <v>0</v>
      </c>
      <c r="K234" s="22">
        <v>-24943</v>
      </c>
      <c r="L234" s="22">
        <v>98363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</row>
    <row r="235" spans="1:1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350858</v>
      </c>
      <c r="F235" s="22">
        <v>13998</v>
      </c>
      <c r="G235" s="22">
        <v>5064</v>
      </c>
      <c r="H235" s="22">
        <v>48</v>
      </c>
      <c r="I235" s="22">
        <v>0</v>
      </c>
      <c r="J235" s="22">
        <v>0</v>
      </c>
      <c r="K235" s="22">
        <v>0</v>
      </c>
      <c r="L235" s="22">
        <v>369968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</row>
    <row r="236" spans="1:1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126219</v>
      </c>
      <c r="F236" s="22">
        <v>45035</v>
      </c>
      <c r="G236" s="22">
        <v>0</v>
      </c>
      <c r="H236" s="22">
        <v>13098</v>
      </c>
      <c r="I236" s="22">
        <v>0</v>
      </c>
      <c r="J236" s="22">
        <v>0</v>
      </c>
      <c r="K236" s="22">
        <v>0</v>
      </c>
      <c r="L236" s="22">
        <v>184352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</row>
    <row r="237" spans="1:1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144802</v>
      </c>
      <c r="F237" s="22">
        <v>2146</v>
      </c>
      <c r="G237" s="22">
        <v>0</v>
      </c>
      <c r="H237" s="22">
        <v>7087</v>
      </c>
      <c r="I237" s="22">
        <v>0</v>
      </c>
      <c r="J237" s="22">
        <v>0</v>
      </c>
      <c r="K237" s="22">
        <v>0</v>
      </c>
      <c r="L237" s="22">
        <v>154035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</row>
    <row r="238" spans="1:1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163168</v>
      </c>
      <c r="F238" s="22">
        <v>89266</v>
      </c>
      <c r="G238" s="22">
        <v>90030</v>
      </c>
      <c r="H238" s="22">
        <v>29926</v>
      </c>
      <c r="I238" s="22">
        <v>0</v>
      </c>
      <c r="J238" s="22">
        <v>0</v>
      </c>
      <c r="K238" s="22">
        <v>0</v>
      </c>
      <c r="L238" s="22">
        <v>372390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</row>
    <row r="239" spans="1:1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274656</v>
      </c>
      <c r="F239" s="22">
        <v>89297</v>
      </c>
      <c r="G239" s="22">
        <v>13671</v>
      </c>
      <c r="H239" s="22">
        <v>42092</v>
      </c>
      <c r="I239" s="22">
        <v>0</v>
      </c>
      <c r="J239" s="22">
        <v>289</v>
      </c>
      <c r="K239" s="22">
        <v>0</v>
      </c>
      <c r="L239" s="22">
        <v>420005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</row>
    <row r="240" spans="1:1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172420</v>
      </c>
      <c r="F240" s="22">
        <v>23682</v>
      </c>
      <c r="G240" s="22">
        <v>0</v>
      </c>
      <c r="H240" s="22">
        <v>7828</v>
      </c>
      <c r="I240" s="22">
        <v>0</v>
      </c>
      <c r="J240" s="22">
        <v>180</v>
      </c>
      <c r="K240" s="22">
        <v>0</v>
      </c>
      <c r="L240" s="22">
        <v>204110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</row>
    <row r="241" spans="1:1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138564</v>
      </c>
      <c r="F241" s="22">
        <v>61366</v>
      </c>
      <c r="G241" s="22">
        <v>1</v>
      </c>
      <c r="H241" s="22">
        <v>1</v>
      </c>
      <c r="I241" s="22">
        <v>1</v>
      </c>
      <c r="J241" s="22">
        <v>0</v>
      </c>
      <c r="K241" s="22">
        <v>0</v>
      </c>
      <c r="L241" s="22">
        <v>199933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</row>
    <row r="242" spans="1:1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174759</v>
      </c>
      <c r="F242" s="22">
        <v>66845</v>
      </c>
      <c r="G242" s="22">
        <v>2732</v>
      </c>
      <c r="H242" s="22">
        <v>29681</v>
      </c>
      <c r="I242" s="22">
        <v>0</v>
      </c>
      <c r="J242" s="22">
        <v>0</v>
      </c>
      <c r="K242" s="22">
        <v>0</v>
      </c>
      <c r="L242" s="22">
        <v>274017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</row>
    <row r="243" spans="1:1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359977</v>
      </c>
      <c r="F243" s="22">
        <v>102614</v>
      </c>
      <c r="G243" s="22">
        <v>6466</v>
      </c>
      <c r="H243" s="22">
        <v>20503</v>
      </c>
      <c r="I243" s="22">
        <v>0</v>
      </c>
      <c r="J243" s="22">
        <v>0</v>
      </c>
      <c r="K243" s="22">
        <v>0</v>
      </c>
      <c r="L243" s="22">
        <v>489560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</row>
    <row r="244" spans="1:1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696246</v>
      </c>
      <c r="F244" s="22">
        <v>92702</v>
      </c>
      <c r="G244" s="22">
        <v>11</v>
      </c>
      <c r="H244" s="22">
        <v>32523</v>
      </c>
      <c r="I244" s="22">
        <v>0</v>
      </c>
      <c r="J244" s="22">
        <v>0</v>
      </c>
      <c r="K244" s="22">
        <v>0</v>
      </c>
      <c r="L244" s="22">
        <v>821482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</row>
    <row r="245" spans="1:1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733396</v>
      </c>
      <c r="F245" s="22">
        <v>466600</v>
      </c>
      <c r="G245" s="22">
        <v>48127</v>
      </c>
      <c r="H245" s="22">
        <v>41955</v>
      </c>
      <c r="I245" s="22">
        <v>0</v>
      </c>
      <c r="J245" s="22">
        <v>0</v>
      </c>
      <c r="K245" s="22">
        <v>0</v>
      </c>
      <c r="L245" s="22">
        <v>1290078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</row>
    <row r="246" spans="1:1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127282</v>
      </c>
      <c r="F246" s="22">
        <v>45936</v>
      </c>
      <c r="G246" s="22">
        <v>1</v>
      </c>
      <c r="H246" s="22">
        <v>6971</v>
      </c>
      <c r="I246" s="22">
        <v>0</v>
      </c>
      <c r="J246" s="22">
        <v>0</v>
      </c>
      <c r="K246" s="22">
        <v>0</v>
      </c>
      <c r="L246" s="22">
        <v>180190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</row>
    <row r="247" spans="1:1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237462</v>
      </c>
      <c r="F247" s="22">
        <v>70749</v>
      </c>
      <c r="G247" s="22">
        <v>7974</v>
      </c>
      <c r="H247" s="22">
        <v>16598</v>
      </c>
      <c r="I247" s="22">
        <v>0</v>
      </c>
      <c r="J247" s="22">
        <v>0</v>
      </c>
      <c r="K247" s="22">
        <v>0</v>
      </c>
      <c r="L247" s="22">
        <v>332783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</row>
    <row r="248" spans="1:1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174248</v>
      </c>
      <c r="F248" s="22">
        <v>115889</v>
      </c>
      <c r="G248" s="22">
        <v>7601</v>
      </c>
      <c r="H248" s="22">
        <v>14428</v>
      </c>
      <c r="I248" s="22">
        <v>0</v>
      </c>
      <c r="J248" s="22">
        <v>975</v>
      </c>
      <c r="K248" s="22">
        <v>0</v>
      </c>
      <c r="L248" s="22">
        <v>313141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</row>
    <row r="249" spans="1:1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621812</v>
      </c>
      <c r="F249" s="22">
        <v>161430</v>
      </c>
      <c r="G249" s="22">
        <v>12787</v>
      </c>
      <c r="H249" s="22">
        <v>61172</v>
      </c>
      <c r="I249" s="22">
        <v>0</v>
      </c>
      <c r="J249" s="22">
        <v>0</v>
      </c>
      <c r="K249" s="22">
        <v>0</v>
      </c>
      <c r="L249" s="22">
        <v>857201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</row>
    <row r="250" spans="1:1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413049</v>
      </c>
      <c r="F250" s="22">
        <v>65325</v>
      </c>
      <c r="G250" s="22">
        <v>3800</v>
      </c>
      <c r="H250" s="22">
        <v>11742</v>
      </c>
      <c r="I250" s="22">
        <v>0</v>
      </c>
      <c r="J250" s="22">
        <v>0</v>
      </c>
      <c r="K250" s="22">
        <v>0</v>
      </c>
      <c r="L250" s="22">
        <v>493916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</row>
    <row r="251" spans="1:1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122946</v>
      </c>
      <c r="F251" s="22">
        <v>65139</v>
      </c>
      <c r="G251" s="22">
        <v>1</v>
      </c>
      <c r="H251" s="22">
        <v>3297</v>
      </c>
      <c r="I251" s="22">
        <v>0</v>
      </c>
      <c r="J251" s="22">
        <v>831</v>
      </c>
      <c r="K251" s="22">
        <v>0</v>
      </c>
      <c r="L251" s="22">
        <v>192214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</row>
    <row r="252" spans="1:1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187695</v>
      </c>
      <c r="F252" s="22">
        <v>10938</v>
      </c>
      <c r="G252" s="22">
        <v>0</v>
      </c>
      <c r="H252" s="22">
        <v>6515</v>
      </c>
      <c r="I252" s="22">
        <v>0</v>
      </c>
      <c r="J252" s="22">
        <v>0</v>
      </c>
      <c r="K252" s="22">
        <v>1100</v>
      </c>
      <c r="L252" s="22">
        <v>206248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</row>
    <row r="253" spans="1:1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143807</v>
      </c>
      <c r="F253" s="22">
        <v>21623</v>
      </c>
      <c r="G253" s="22">
        <v>5952</v>
      </c>
      <c r="H253" s="22">
        <v>13340</v>
      </c>
      <c r="I253" s="22">
        <v>0</v>
      </c>
      <c r="J253" s="22">
        <v>1009</v>
      </c>
      <c r="K253" s="22">
        <v>0</v>
      </c>
      <c r="L253" s="22">
        <v>185731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</row>
    <row r="254" spans="1:1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260014</v>
      </c>
      <c r="F254" s="22">
        <v>18117</v>
      </c>
      <c r="G254" s="22">
        <v>5386</v>
      </c>
      <c r="H254" s="22">
        <v>9839</v>
      </c>
      <c r="I254" s="22">
        <v>0</v>
      </c>
      <c r="J254" s="22">
        <v>830</v>
      </c>
      <c r="K254" s="22">
        <v>0</v>
      </c>
      <c r="L254" s="22">
        <v>294186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</row>
    <row r="255" spans="1:1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148463</v>
      </c>
      <c r="F255" s="22">
        <v>199611</v>
      </c>
      <c r="G255" s="22">
        <v>45740</v>
      </c>
      <c r="H255" s="22">
        <v>31400</v>
      </c>
      <c r="I255" s="22">
        <v>0</v>
      </c>
      <c r="J255" s="22">
        <v>0</v>
      </c>
      <c r="K255" s="22">
        <v>0</v>
      </c>
      <c r="L255" s="22">
        <v>425214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</row>
    <row r="256" spans="1:1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115510</v>
      </c>
      <c r="F256" s="22">
        <v>16804</v>
      </c>
      <c r="G256" s="22">
        <v>413</v>
      </c>
      <c r="H256" s="22">
        <v>5391</v>
      </c>
      <c r="I256" s="22">
        <v>0</v>
      </c>
      <c r="J256" s="22">
        <v>17</v>
      </c>
      <c r="K256" s="22">
        <v>16</v>
      </c>
      <c r="L256" s="22">
        <v>138151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</row>
    <row r="257" spans="1:1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263278</v>
      </c>
      <c r="F257" s="22">
        <v>84292</v>
      </c>
      <c r="G257" s="22">
        <v>1344</v>
      </c>
      <c r="H257" s="22">
        <v>7270</v>
      </c>
      <c r="I257" s="22">
        <v>0</v>
      </c>
      <c r="J257" s="22">
        <v>0</v>
      </c>
      <c r="K257" s="22">
        <v>0</v>
      </c>
      <c r="L257" s="22">
        <v>356184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</row>
    <row r="258" spans="1:1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100246</v>
      </c>
      <c r="F258" s="22">
        <v>44091</v>
      </c>
      <c r="G258" s="22">
        <v>4293</v>
      </c>
      <c r="H258" s="22">
        <v>7578</v>
      </c>
      <c r="I258" s="22">
        <v>0</v>
      </c>
      <c r="J258" s="22">
        <v>0</v>
      </c>
      <c r="K258" s="22">
        <v>0</v>
      </c>
      <c r="L258" s="22">
        <v>156208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</row>
    <row r="259" spans="1:1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260652</v>
      </c>
      <c r="F259" s="22">
        <v>20958</v>
      </c>
      <c r="G259" s="22">
        <v>1153</v>
      </c>
      <c r="H259" s="22">
        <v>5702</v>
      </c>
      <c r="I259" s="22">
        <v>0</v>
      </c>
      <c r="J259" s="22">
        <v>0</v>
      </c>
      <c r="K259" s="22">
        <v>0</v>
      </c>
      <c r="L259" s="22">
        <v>288465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</row>
    <row r="260" spans="1:1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385039</v>
      </c>
      <c r="F260" s="22">
        <v>521006</v>
      </c>
      <c r="G260" s="22">
        <v>1</v>
      </c>
      <c r="H260" s="22">
        <v>28641</v>
      </c>
      <c r="I260" s="22">
        <v>0</v>
      </c>
      <c r="J260" s="22">
        <v>98</v>
      </c>
      <c r="K260" s="22">
        <v>0</v>
      </c>
      <c r="L260" s="22">
        <v>934785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</row>
    <row r="261" spans="1:1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354004</v>
      </c>
      <c r="F261" s="22">
        <v>226886</v>
      </c>
      <c r="G261" s="22">
        <v>12889</v>
      </c>
      <c r="H261" s="22">
        <v>49520</v>
      </c>
      <c r="I261" s="22">
        <v>0</v>
      </c>
      <c r="J261" s="22">
        <v>0</v>
      </c>
      <c r="K261" s="22">
        <v>0</v>
      </c>
      <c r="L261" s="22">
        <v>643299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</row>
    <row r="262" spans="1:1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676752</v>
      </c>
      <c r="F262" s="22">
        <v>17995</v>
      </c>
      <c r="G262" s="22">
        <v>0</v>
      </c>
      <c r="H262" s="22">
        <v>3833</v>
      </c>
      <c r="I262" s="22">
        <v>0</v>
      </c>
      <c r="J262" s="22">
        <v>0</v>
      </c>
      <c r="K262" s="22">
        <v>0</v>
      </c>
      <c r="L262" s="22">
        <v>698580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</row>
    <row r="263" spans="1:1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225777</v>
      </c>
      <c r="F263" s="22">
        <v>208234</v>
      </c>
      <c r="G263" s="22">
        <v>15895</v>
      </c>
      <c r="H263" s="22">
        <v>10962</v>
      </c>
      <c r="I263" s="22">
        <v>0</v>
      </c>
      <c r="J263" s="22">
        <v>432</v>
      </c>
      <c r="K263" s="22">
        <v>0</v>
      </c>
      <c r="L263" s="22">
        <v>461300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</row>
    <row r="264" spans="1:1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853792</v>
      </c>
      <c r="F264" s="22">
        <v>16577</v>
      </c>
      <c r="G264" s="22">
        <v>0</v>
      </c>
      <c r="H264" s="22">
        <v>8666</v>
      </c>
      <c r="I264" s="22">
        <v>0</v>
      </c>
      <c r="J264" s="22">
        <v>0</v>
      </c>
      <c r="K264" s="22">
        <v>41149</v>
      </c>
      <c r="L264" s="22">
        <v>920184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</row>
    <row r="265" spans="1:1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141194</v>
      </c>
      <c r="F265" s="22">
        <v>61045</v>
      </c>
      <c r="G265" s="22">
        <v>415</v>
      </c>
      <c r="H265" s="22">
        <v>15371</v>
      </c>
      <c r="I265" s="22">
        <v>0</v>
      </c>
      <c r="J265" s="22">
        <v>117</v>
      </c>
      <c r="K265" s="22">
        <v>0</v>
      </c>
      <c r="L265" s="22">
        <v>218142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</row>
    <row r="266" spans="1:1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184411</v>
      </c>
      <c r="F266" s="22">
        <v>44320</v>
      </c>
      <c r="G266" s="22">
        <v>0</v>
      </c>
      <c r="H266" s="22">
        <v>31782</v>
      </c>
      <c r="I266" s="22">
        <v>0</v>
      </c>
      <c r="J266" s="22">
        <v>0</v>
      </c>
      <c r="K266" s="22">
        <v>0</v>
      </c>
      <c r="L266" s="22">
        <v>260513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</row>
    <row r="267" spans="1:1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654941</v>
      </c>
      <c r="F267" s="22">
        <v>190883</v>
      </c>
      <c r="G267" s="22">
        <v>1918</v>
      </c>
      <c r="H267" s="22">
        <v>30906</v>
      </c>
      <c r="I267" s="22">
        <v>0</v>
      </c>
      <c r="J267" s="22">
        <v>2346</v>
      </c>
      <c r="K267" s="22">
        <v>0</v>
      </c>
      <c r="L267" s="22">
        <v>880994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</row>
    <row r="268" spans="1:1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312987</v>
      </c>
      <c r="F268" s="22">
        <v>90999</v>
      </c>
      <c r="G268" s="22">
        <v>0</v>
      </c>
      <c r="H268" s="22">
        <v>33</v>
      </c>
      <c r="I268" s="22">
        <v>0</v>
      </c>
      <c r="J268" s="22">
        <v>0</v>
      </c>
      <c r="K268" s="22">
        <v>6659</v>
      </c>
      <c r="L268" s="22">
        <v>410678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</row>
    <row r="269" spans="1:1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146184</v>
      </c>
      <c r="F269" s="22">
        <v>22890</v>
      </c>
      <c r="G269" s="22">
        <v>0</v>
      </c>
      <c r="H269" s="22">
        <v>11428</v>
      </c>
      <c r="I269" s="22">
        <v>0</v>
      </c>
      <c r="J269" s="22">
        <v>0</v>
      </c>
      <c r="K269" s="22">
        <v>0</v>
      </c>
      <c r="L269" s="22">
        <v>180502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</row>
    <row r="270" spans="1:1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109957</v>
      </c>
      <c r="F270" s="22">
        <v>18813</v>
      </c>
      <c r="G270" s="22">
        <v>0</v>
      </c>
      <c r="H270" s="22">
        <v>5116</v>
      </c>
      <c r="I270" s="22">
        <v>0</v>
      </c>
      <c r="J270" s="22">
        <v>0</v>
      </c>
      <c r="K270" s="22">
        <v>0</v>
      </c>
      <c r="L270" s="22">
        <v>133886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</row>
    <row r="271" spans="1:1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258684</v>
      </c>
      <c r="F271" s="22">
        <v>0</v>
      </c>
      <c r="G271" s="22">
        <v>0</v>
      </c>
      <c r="H271" s="22">
        <v>2123</v>
      </c>
      <c r="I271" s="22">
        <v>0</v>
      </c>
      <c r="J271" s="22">
        <v>0</v>
      </c>
      <c r="K271" s="22">
        <v>0</v>
      </c>
      <c r="L271" s="22">
        <v>260807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</row>
    <row r="272" spans="1:1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80167</v>
      </c>
      <c r="F272" s="22">
        <v>0</v>
      </c>
      <c r="G272" s="22">
        <v>0</v>
      </c>
      <c r="H272" s="22">
        <v>363</v>
      </c>
      <c r="I272" s="22">
        <v>0</v>
      </c>
      <c r="J272" s="22">
        <v>0</v>
      </c>
      <c r="K272" s="22">
        <v>0</v>
      </c>
      <c r="L272" s="22">
        <v>80530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</row>
    <row r="273" spans="1:1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75589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75589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</row>
    <row r="274" spans="1:1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345240</v>
      </c>
      <c r="F274" s="22">
        <v>2862</v>
      </c>
      <c r="G274" s="22">
        <v>775</v>
      </c>
      <c r="H274" s="22">
        <v>40</v>
      </c>
      <c r="I274" s="22">
        <v>0</v>
      </c>
      <c r="J274" s="22">
        <v>0</v>
      </c>
      <c r="K274" s="22">
        <v>0</v>
      </c>
      <c r="L274" s="22">
        <v>348917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</row>
    <row r="275" spans="1:1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150726</v>
      </c>
      <c r="F275" s="22">
        <v>10200</v>
      </c>
      <c r="G275" s="22">
        <v>0</v>
      </c>
      <c r="H275" s="22">
        <v>2710</v>
      </c>
      <c r="I275" s="22">
        <v>0</v>
      </c>
      <c r="J275" s="22">
        <v>0</v>
      </c>
      <c r="K275" s="22">
        <v>0</v>
      </c>
      <c r="L275" s="22">
        <v>163636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</row>
    <row r="276" spans="1:1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75356</v>
      </c>
      <c r="F276" s="22">
        <v>0</v>
      </c>
      <c r="G276" s="22">
        <v>0</v>
      </c>
      <c r="H276" s="22">
        <v>457</v>
      </c>
      <c r="I276" s="22">
        <v>0</v>
      </c>
      <c r="J276" s="22">
        <v>0</v>
      </c>
      <c r="K276" s="22">
        <v>0</v>
      </c>
      <c r="L276" s="22">
        <v>75813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</row>
    <row r="277" spans="1:1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67860</v>
      </c>
      <c r="F277" s="22">
        <v>0</v>
      </c>
      <c r="G277" s="22">
        <v>0</v>
      </c>
      <c r="H277" s="22">
        <v>106</v>
      </c>
      <c r="I277" s="22">
        <v>0</v>
      </c>
      <c r="J277" s="22">
        <v>0</v>
      </c>
      <c r="K277" s="22">
        <v>0</v>
      </c>
      <c r="L277" s="22">
        <v>67966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</row>
    <row r="278" spans="1:1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92247</v>
      </c>
      <c r="F278" s="22">
        <v>0</v>
      </c>
      <c r="G278" s="22">
        <v>0</v>
      </c>
      <c r="H278" s="22">
        <v>125</v>
      </c>
      <c r="I278" s="22">
        <v>0</v>
      </c>
      <c r="J278" s="22">
        <v>0</v>
      </c>
      <c r="K278" s="22">
        <v>-36452</v>
      </c>
      <c r="L278" s="22">
        <v>55920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</row>
    <row r="279" spans="1:1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291067</v>
      </c>
      <c r="F279" s="22">
        <v>0</v>
      </c>
      <c r="G279" s="22">
        <v>0</v>
      </c>
      <c r="H279" s="22">
        <v>985</v>
      </c>
      <c r="I279" s="22">
        <v>0</v>
      </c>
      <c r="J279" s="22">
        <v>0</v>
      </c>
      <c r="K279" s="22">
        <v>0</v>
      </c>
      <c r="L279" s="22">
        <v>292052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</row>
    <row r="280" spans="1:1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123212</v>
      </c>
      <c r="F280" s="22">
        <v>1</v>
      </c>
      <c r="G280" s="22">
        <v>1</v>
      </c>
      <c r="H280" s="22">
        <v>407</v>
      </c>
      <c r="I280" s="22">
        <v>1</v>
      </c>
      <c r="J280" s="22">
        <v>0</v>
      </c>
      <c r="K280" s="22">
        <v>0</v>
      </c>
      <c r="L280" s="22">
        <v>123622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</row>
    <row r="281" spans="1:1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504264</v>
      </c>
      <c r="F281" s="22">
        <v>934</v>
      </c>
      <c r="G281" s="22">
        <v>0</v>
      </c>
      <c r="H281" s="22">
        <v>2424</v>
      </c>
      <c r="I281" s="22">
        <v>0</v>
      </c>
      <c r="J281" s="22">
        <v>0</v>
      </c>
      <c r="K281" s="22">
        <v>0</v>
      </c>
      <c r="L281" s="22">
        <v>507622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</row>
    <row r="282" spans="1:1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232949</v>
      </c>
      <c r="F282" s="22">
        <v>0</v>
      </c>
      <c r="G282" s="22">
        <v>0</v>
      </c>
      <c r="H282" s="22">
        <v>1664</v>
      </c>
      <c r="I282" s="22">
        <v>0</v>
      </c>
      <c r="J282" s="22">
        <v>0</v>
      </c>
      <c r="K282" s="22">
        <v>0</v>
      </c>
      <c r="L282" s="22">
        <v>234613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</row>
    <row r="283" spans="1:1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320332</v>
      </c>
      <c r="F283" s="22">
        <v>5129</v>
      </c>
      <c r="G283" s="22">
        <v>0</v>
      </c>
      <c r="H283" s="22">
        <v>1166</v>
      </c>
      <c r="I283" s="22">
        <v>0</v>
      </c>
      <c r="J283" s="22">
        <v>0</v>
      </c>
      <c r="K283" s="22">
        <v>0</v>
      </c>
      <c r="L283" s="22">
        <v>326627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</row>
    <row r="284" spans="1:1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145187</v>
      </c>
      <c r="F284" s="22">
        <v>135</v>
      </c>
      <c r="G284" s="22">
        <v>0</v>
      </c>
      <c r="H284" s="22">
        <v>3</v>
      </c>
      <c r="I284" s="22">
        <v>0</v>
      </c>
      <c r="J284" s="22">
        <v>0</v>
      </c>
      <c r="K284" s="22">
        <v>0</v>
      </c>
      <c r="L284" s="22">
        <v>145325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</row>
    <row r="285" spans="1:1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84606</v>
      </c>
      <c r="F285" s="22">
        <v>0</v>
      </c>
      <c r="G285" s="22">
        <v>0</v>
      </c>
      <c r="H285" s="22">
        <v>1469</v>
      </c>
      <c r="I285" s="22">
        <v>0</v>
      </c>
      <c r="J285" s="22">
        <v>0</v>
      </c>
      <c r="K285" s="22">
        <v>0</v>
      </c>
      <c r="L285" s="22">
        <v>86075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</row>
    <row r="286" spans="1:1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295883</v>
      </c>
      <c r="F286" s="22">
        <v>0</v>
      </c>
      <c r="G286" s="22">
        <v>0</v>
      </c>
      <c r="H286" s="22">
        <v>4162</v>
      </c>
      <c r="I286" s="22">
        <v>0</v>
      </c>
      <c r="J286" s="22">
        <v>0</v>
      </c>
      <c r="K286" s="22">
        <v>0</v>
      </c>
      <c r="L286" s="22">
        <v>300045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</row>
    <row r="287" spans="1:1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75000</v>
      </c>
      <c r="F287" s="22">
        <v>0</v>
      </c>
      <c r="G287" s="22">
        <v>0</v>
      </c>
      <c r="H287" s="22">
        <v>17475</v>
      </c>
      <c r="I287" s="22">
        <v>0</v>
      </c>
      <c r="J287" s="22">
        <v>0</v>
      </c>
      <c r="K287" s="22">
        <v>0</v>
      </c>
      <c r="L287" s="22">
        <v>92475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</row>
    <row r="288" spans="1:1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179632</v>
      </c>
      <c r="F288" s="22">
        <v>0</v>
      </c>
      <c r="G288" s="22">
        <v>0</v>
      </c>
      <c r="H288" s="22">
        <v>623</v>
      </c>
      <c r="I288" s="22">
        <v>0</v>
      </c>
      <c r="J288" s="22">
        <v>0</v>
      </c>
      <c r="K288" s="22">
        <v>0</v>
      </c>
      <c r="L288" s="22">
        <v>180255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</row>
    <row r="289" spans="1:1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418592</v>
      </c>
      <c r="F289" s="22">
        <v>852</v>
      </c>
      <c r="G289" s="22">
        <v>0</v>
      </c>
      <c r="H289" s="22">
        <v>27</v>
      </c>
      <c r="I289" s="22">
        <v>0</v>
      </c>
      <c r="J289" s="22">
        <v>0</v>
      </c>
      <c r="K289" s="22">
        <v>0</v>
      </c>
      <c r="L289" s="22">
        <v>419471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</row>
    <row r="290" spans="1:1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88159</v>
      </c>
      <c r="F290" s="22">
        <v>900</v>
      </c>
      <c r="G290" s="22">
        <v>0</v>
      </c>
      <c r="H290" s="22">
        <v>5</v>
      </c>
      <c r="I290" s="22">
        <v>0</v>
      </c>
      <c r="J290" s="22">
        <v>0</v>
      </c>
      <c r="K290" s="22">
        <v>0</v>
      </c>
      <c r="L290" s="22">
        <v>89064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</row>
    <row r="291" spans="1:1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75041</v>
      </c>
      <c r="F291" s="22">
        <v>0</v>
      </c>
      <c r="G291" s="22">
        <v>0</v>
      </c>
      <c r="H291" s="22">
        <v>247</v>
      </c>
      <c r="I291" s="22">
        <v>0</v>
      </c>
      <c r="J291" s="22">
        <v>0</v>
      </c>
      <c r="K291" s="22">
        <v>0</v>
      </c>
      <c r="L291" s="22">
        <v>75288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</row>
    <row r="292" spans="1:1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83456</v>
      </c>
      <c r="F292" s="22">
        <v>0</v>
      </c>
      <c r="G292" s="22">
        <v>0</v>
      </c>
      <c r="H292" s="22">
        <v>228</v>
      </c>
      <c r="I292" s="22">
        <v>0</v>
      </c>
      <c r="J292" s="22">
        <v>0</v>
      </c>
      <c r="K292" s="22">
        <v>0</v>
      </c>
      <c r="L292" s="22">
        <v>83684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</row>
    <row r="293" spans="1:1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466966</v>
      </c>
      <c r="F293" s="22">
        <v>9192</v>
      </c>
      <c r="G293" s="22">
        <v>0</v>
      </c>
      <c r="H293" s="22">
        <v>4201</v>
      </c>
      <c r="I293" s="22">
        <v>0</v>
      </c>
      <c r="J293" s="22">
        <v>0</v>
      </c>
      <c r="K293" s="22">
        <v>0</v>
      </c>
      <c r="L293" s="22">
        <v>480359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</row>
    <row r="294" spans="1:1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118745</v>
      </c>
      <c r="F294" s="22">
        <v>0</v>
      </c>
      <c r="G294" s="22">
        <v>0</v>
      </c>
      <c r="H294" s="22">
        <v>1414</v>
      </c>
      <c r="I294" s="22">
        <v>0</v>
      </c>
      <c r="J294" s="22">
        <v>0</v>
      </c>
      <c r="K294" s="22">
        <v>0</v>
      </c>
      <c r="L294" s="22">
        <v>120159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</row>
    <row r="295" spans="1:1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220823</v>
      </c>
      <c r="F295" s="22">
        <v>0</v>
      </c>
      <c r="G295" s="22">
        <v>0</v>
      </c>
      <c r="H295" s="22">
        <v>2765</v>
      </c>
      <c r="I295" s="22">
        <v>0</v>
      </c>
      <c r="J295" s="22">
        <v>0</v>
      </c>
      <c r="K295" s="22">
        <v>0</v>
      </c>
      <c r="L295" s="22">
        <v>223588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</row>
    <row r="296" spans="1:1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462264</v>
      </c>
      <c r="F296" s="22">
        <v>1135</v>
      </c>
      <c r="G296" s="22">
        <v>0</v>
      </c>
      <c r="H296" s="22">
        <v>41</v>
      </c>
      <c r="I296" s="22">
        <v>0</v>
      </c>
      <c r="J296" s="22">
        <v>0</v>
      </c>
      <c r="K296" s="22">
        <v>0</v>
      </c>
      <c r="L296" s="22">
        <v>463440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</row>
    <row r="297" spans="1:1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189025</v>
      </c>
      <c r="F297" s="22">
        <v>0</v>
      </c>
      <c r="G297" s="22">
        <v>0</v>
      </c>
      <c r="H297" s="22">
        <v>826</v>
      </c>
      <c r="I297" s="22">
        <v>0</v>
      </c>
      <c r="J297" s="22">
        <v>0</v>
      </c>
      <c r="K297" s="22">
        <v>0</v>
      </c>
      <c r="L297" s="22">
        <v>189851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</row>
    <row r="298" spans="1:1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276128</v>
      </c>
      <c r="F298" s="22">
        <v>14253</v>
      </c>
      <c r="G298" s="22">
        <v>0</v>
      </c>
      <c r="H298" s="22">
        <v>2037</v>
      </c>
      <c r="I298" s="22">
        <v>0</v>
      </c>
      <c r="J298" s="22">
        <v>0</v>
      </c>
      <c r="K298" s="22">
        <v>0</v>
      </c>
      <c r="L298" s="22">
        <v>292418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</row>
    <row r="299" spans="1:1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307057</v>
      </c>
      <c r="F299" s="22">
        <v>0</v>
      </c>
      <c r="G299" s="22">
        <v>0</v>
      </c>
      <c r="H299" s="22">
        <v>1590</v>
      </c>
      <c r="I299" s="22">
        <v>0</v>
      </c>
      <c r="J299" s="22">
        <v>0</v>
      </c>
      <c r="K299" s="22">
        <v>0</v>
      </c>
      <c r="L299" s="22">
        <v>308647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</row>
    <row r="300" spans="1:1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30310</v>
      </c>
      <c r="F300" s="22">
        <v>0</v>
      </c>
      <c r="G300" s="22">
        <v>0</v>
      </c>
      <c r="H300" s="22">
        <v>855</v>
      </c>
      <c r="I300" s="22">
        <v>0</v>
      </c>
      <c r="J300" s="22">
        <v>0</v>
      </c>
      <c r="K300" s="22">
        <v>0</v>
      </c>
      <c r="L300" s="22">
        <v>31165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</row>
    <row r="301" spans="1:1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294407</v>
      </c>
      <c r="F301" s="22">
        <v>0</v>
      </c>
      <c r="G301" s="22">
        <v>0</v>
      </c>
      <c r="H301" s="22">
        <v>1154</v>
      </c>
      <c r="I301" s="22">
        <v>0</v>
      </c>
      <c r="J301" s="22">
        <v>0</v>
      </c>
      <c r="K301" s="22">
        <v>0</v>
      </c>
      <c r="L301" s="22">
        <v>295561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</row>
    <row r="302" spans="1:1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247593</v>
      </c>
      <c r="F302" s="22">
        <v>818</v>
      </c>
      <c r="G302" s="22">
        <v>0</v>
      </c>
      <c r="H302" s="22">
        <v>3918</v>
      </c>
      <c r="I302" s="22">
        <v>0</v>
      </c>
      <c r="J302" s="22">
        <v>22</v>
      </c>
      <c r="K302" s="22">
        <v>0</v>
      </c>
      <c r="L302" s="22">
        <v>252351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</row>
    <row r="303" spans="1:1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363030</v>
      </c>
      <c r="F303" s="22">
        <v>0</v>
      </c>
      <c r="G303" s="22">
        <v>0</v>
      </c>
      <c r="H303" s="22">
        <v>653</v>
      </c>
      <c r="I303" s="22">
        <v>0</v>
      </c>
      <c r="J303" s="22">
        <v>0</v>
      </c>
      <c r="K303" s="22">
        <v>0</v>
      </c>
      <c r="L303" s="22">
        <v>363683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</row>
    <row r="304" spans="1:1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384729</v>
      </c>
      <c r="F304" s="22">
        <v>5516</v>
      </c>
      <c r="G304" s="22">
        <v>0</v>
      </c>
      <c r="H304" s="22">
        <v>3557</v>
      </c>
      <c r="I304" s="22">
        <v>0</v>
      </c>
      <c r="J304" s="22">
        <v>0</v>
      </c>
      <c r="K304" s="22">
        <v>0</v>
      </c>
      <c r="L304" s="22">
        <v>393802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</row>
    <row r="305" spans="1:1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684721</v>
      </c>
      <c r="F305" s="22">
        <v>0</v>
      </c>
      <c r="G305" s="22">
        <v>0</v>
      </c>
      <c r="H305" s="22">
        <v>6725</v>
      </c>
      <c r="I305" s="22">
        <v>0</v>
      </c>
      <c r="J305" s="22">
        <v>0</v>
      </c>
      <c r="K305" s="22">
        <v>0</v>
      </c>
      <c r="L305" s="22">
        <v>691446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</row>
    <row r="306" spans="1:1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207964</v>
      </c>
      <c r="F306" s="22">
        <v>0</v>
      </c>
      <c r="G306" s="22">
        <v>0</v>
      </c>
      <c r="H306" s="22">
        <v>462</v>
      </c>
      <c r="I306" s="22">
        <v>0</v>
      </c>
      <c r="J306" s="22">
        <v>0</v>
      </c>
      <c r="K306" s="22">
        <v>0</v>
      </c>
      <c r="L306" s="22">
        <v>208426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</row>
    <row r="307" spans="1:1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381058</v>
      </c>
      <c r="F307" s="22">
        <v>0</v>
      </c>
      <c r="G307" s="22">
        <v>419</v>
      </c>
      <c r="H307" s="22">
        <v>4587</v>
      </c>
      <c r="I307" s="22">
        <v>0</v>
      </c>
      <c r="J307" s="22">
        <v>998</v>
      </c>
      <c r="K307" s="22">
        <v>0</v>
      </c>
      <c r="L307" s="22">
        <v>387062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</row>
    <row r="308" spans="1:1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58129</v>
      </c>
      <c r="F308" s="22">
        <v>0</v>
      </c>
      <c r="G308" s="22">
        <v>0</v>
      </c>
      <c r="H308" s="22">
        <v>351</v>
      </c>
      <c r="I308" s="22">
        <v>1647</v>
      </c>
      <c r="J308" s="22">
        <v>0</v>
      </c>
      <c r="K308" s="22">
        <v>0</v>
      </c>
      <c r="L308" s="22">
        <v>60127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</row>
    <row r="309" spans="1:1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190718</v>
      </c>
      <c r="F309" s="22">
        <v>0</v>
      </c>
      <c r="G309" s="22">
        <v>0</v>
      </c>
      <c r="H309" s="22">
        <v>2447</v>
      </c>
      <c r="I309" s="22">
        <v>0</v>
      </c>
      <c r="J309" s="22">
        <v>0</v>
      </c>
      <c r="K309" s="22">
        <v>0</v>
      </c>
      <c r="L309" s="22">
        <v>193165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</row>
    <row r="310" spans="1:1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338732</v>
      </c>
      <c r="F310" s="22">
        <v>355</v>
      </c>
      <c r="G310" s="22">
        <v>0</v>
      </c>
      <c r="H310" s="22">
        <v>12</v>
      </c>
      <c r="I310" s="22">
        <v>0</v>
      </c>
      <c r="J310" s="22">
        <v>0</v>
      </c>
      <c r="K310" s="22">
        <v>0</v>
      </c>
      <c r="L310" s="22">
        <v>339099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</row>
    <row r="311" spans="1:1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210994</v>
      </c>
      <c r="F311" s="22">
        <v>0</v>
      </c>
      <c r="G311" s="22">
        <v>0</v>
      </c>
      <c r="H311" s="22">
        <v>288</v>
      </c>
      <c r="I311" s="22">
        <v>0</v>
      </c>
      <c r="J311" s="22">
        <v>0</v>
      </c>
      <c r="K311" s="22">
        <v>0</v>
      </c>
      <c r="L311" s="22">
        <v>211282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</row>
    <row r="312" spans="1:1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251216</v>
      </c>
      <c r="F312" s="22">
        <v>0</v>
      </c>
      <c r="G312" s="22">
        <v>10</v>
      </c>
      <c r="H312" s="22">
        <v>3713</v>
      </c>
      <c r="I312" s="22">
        <v>0</v>
      </c>
      <c r="J312" s="22">
        <v>205</v>
      </c>
      <c r="K312" s="22">
        <v>0</v>
      </c>
      <c r="L312" s="22">
        <v>255144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</row>
    <row r="313" spans="1:1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100709</v>
      </c>
      <c r="F313" s="22">
        <v>0</v>
      </c>
      <c r="G313" s="22">
        <v>0</v>
      </c>
      <c r="H313" s="22">
        <v>2431</v>
      </c>
      <c r="I313" s="22">
        <v>0</v>
      </c>
      <c r="J313" s="22">
        <v>0</v>
      </c>
      <c r="K313" s="22">
        <v>0</v>
      </c>
      <c r="L313" s="22">
        <v>103140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</row>
    <row r="314" spans="1:1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472454</v>
      </c>
      <c r="F314" s="22">
        <v>28311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500765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</row>
    <row r="315" spans="1:1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393644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393644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</row>
    <row r="316" spans="1:1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109955</v>
      </c>
      <c r="F316" s="22">
        <v>1</v>
      </c>
      <c r="G316" s="22">
        <v>1</v>
      </c>
      <c r="H316" s="22">
        <v>81</v>
      </c>
      <c r="I316" s="22">
        <v>0</v>
      </c>
      <c r="J316" s="22">
        <v>0</v>
      </c>
      <c r="K316" s="22">
        <v>0</v>
      </c>
      <c r="L316" s="22">
        <v>110038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</row>
    <row r="317" spans="1:1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80782</v>
      </c>
      <c r="F317" s="22">
        <v>0</v>
      </c>
      <c r="G317" s="22">
        <v>0</v>
      </c>
      <c r="H317" s="22">
        <v>787</v>
      </c>
      <c r="I317" s="22">
        <v>0</v>
      </c>
      <c r="J317" s="22">
        <v>0</v>
      </c>
      <c r="K317" s="22">
        <v>0</v>
      </c>
      <c r="L317" s="22">
        <v>81569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</row>
    <row r="318" spans="1:1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321402</v>
      </c>
      <c r="F318" s="22">
        <v>0</v>
      </c>
      <c r="G318" s="22">
        <v>0</v>
      </c>
      <c r="H318" s="22">
        <v>2239</v>
      </c>
      <c r="I318" s="22">
        <v>0</v>
      </c>
      <c r="J318" s="22">
        <v>0</v>
      </c>
      <c r="K318" s="22">
        <v>0</v>
      </c>
      <c r="L318" s="22">
        <v>323641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</row>
    <row r="319" spans="1:1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188399</v>
      </c>
      <c r="F319" s="22">
        <v>0</v>
      </c>
      <c r="G319" s="22">
        <v>0</v>
      </c>
      <c r="H319" s="22">
        <v>1931</v>
      </c>
      <c r="I319" s="22">
        <v>0</v>
      </c>
      <c r="J319" s="22">
        <v>0</v>
      </c>
      <c r="K319" s="22">
        <v>0</v>
      </c>
      <c r="L319" s="22">
        <v>190330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</row>
    <row r="320" spans="1:1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401854</v>
      </c>
      <c r="F320" s="22">
        <v>884</v>
      </c>
      <c r="G320" s="22">
        <v>0</v>
      </c>
      <c r="H320" s="22">
        <v>4550</v>
      </c>
      <c r="I320" s="22">
        <v>0</v>
      </c>
      <c r="J320" s="22">
        <v>4</v>
      </c>
      <c r="K320" s="22">
        <v>0</v>
      </c>
      <c r="L320" s="22">
        <v>407292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</row>
    <row r="321" spans="1:1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289653</v>
      </c>
      <c r="F321" s="22">
        <v>1</v>
      </c>
      <c r="G321" s="22">
        <v>1</v>
      </c>
      <c r="H321" s="22">
        <v>3299</v>
      </c>
      <c r="I321" s="22">
        <v>0</v>
      </c>
      <c r="J321" s="22">
        <v>0</v>
      </c>
      <c r="K321" s="22">
        <v>0</v>
      </c>
      <c r="L321" s="22">
        <v>292954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</row>
    <row r="322" spans="1:1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199097</v>
      </c>
      <c r="F322" s="22">
        <v>314000</v>
      </c>
      <c r="G322" s="22">
        <v>0</v>
      </c>
      <c r="H322" s="22">
        <v>4716</v>
      </c>
      <c r="I322" s="22">
        <v>0</v>
      </c>
      <c r="J322" s="22">
        <v>0</v>
      </c>
      <c r="K322" s="22">
        <v>0</v>
      </c>
      <c r="L322" s="22">
        <v>517813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</row>
    <row r="323" spans="1:1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82565</v>
      </c>
      <c r="F323" s="22">
        <v>1643278</v>
      </c>
      <c r="G323" s="22">
        <v>0</v>
      </c>
      <c r="H323" s="22">
        <v>142581</v>
      </c>
      <c r="I323" s="22">
        <v>0</v>
      </c>
      <c r="J323" s="22">
        <v>0</v>
      </c>
      <c r="K323" s="22">
        <v>0</v>
      </c>
      <c r="L323" s="22">
        <v>1868424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</row>
    <row r="324" spans="1:1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2805</v>
      </c>
      <c r="F324" s="22">
        <v>5501</v>
      </c>
      <c r="G324" s="22">
        <v>0</v>
      </c>
      <c r="H324" s="22">
        <v>8705</v>
      </c>
      <c r="I324" s="22">
        <v>3600</v>
      </c>
      <c r="J324" s="22">
        <v>0</v>
      </c>
      <c r="K324" s="22">
        <v>0</v>
      </c>
      <c r="L324" s="22">
        <v>20611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</row>
    <row r="325" spans="1:1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1464</v>
      </c>
      <c r="G325" s="22">
        <v>0</v>
      </c>
      <c r="H325" s="22">
        <v>1719</v>
      </c>
      <c r="I325" s="22">
        <v>0</v>
      </c>
      <c r="J325" s="22">
        <v>0</v>
      </c>
      <c r="K325" s="22">
        <v>0</v>
      </c>
      <c r="L325" s="22">
        <v>3183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</row>
    <row r="326" spans="1:1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10250</v>
      </c>
      <c r="F326" s="22">
        <v>763</v>
      </c>
      <c r="G326" s="22">
        <v>0</v>
      </c>
      <c r="H326" s="22">
        <v>4861</v>
      </c>
      <c r="I326" s="22">
        <v>0</v>
      </c>
      <c r="J326" s="22">
        <v>0</v>
      </c>
      <c r="K326" s="22">
        <v>0</v>
      </c>
      <c r="L326" s="22">
        <v>15874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</row>
    <row r="327" spans="1:1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</row>
    <row r="328" spans="1:1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450791</v>
      </c>
      <c r="F328" s="22">
        <v>779345</v>
      </c>
      <c r="G328" s="22">
        <v>114463</v>
      </c>
      <c r="H328" s="22">
        <v>506100</v>
      </c>
      <c r="I328" s="22">
        <v>0</v>
      </c>
      <c r="J328" s="22">
        <v>0</v>
      </c>
      <c r="K328" s="22">
        <v>0</v>
      </c>
      <c r="L328" s="22">
        <v>1850699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</row>
    <row r="329" spans="1:1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1074256</v>
      </c>
      <c r="F329" s="22">
        <v>2134398</v>
      </c>
      <c r="G329" s="22">
        <v>4439130</v>
      </c>
      <c r="H329" s="22">
        <v>23419803</v>
      </c>
      <c r="I329" s="22">
        <v>0</v>
      </c>
      <c r="J329" s="22">
        <v>1981764</v>
      </c>
      <c r="K329" s="22">
        <v>3081252</v>
      </c>
      <c r="L329" s="22">
        <v>36130603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</row>
    <row r="330" spans="1:1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39702-64D8-4FCF-9813-33BBEC9625E8}">
  <dimension ref="A1:S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9" width="15.7109375" customWidth="1"/>
  </cols>
  <sheetData>
    <row r="1" spans="1:19" ht="24" customHeight="1" x14ac:dyDescent="0.3">
      <c r="A1" s="4" t="str">
        <f>HYPERLINK("#'Index'!A1", "&lt;&lt; Index")</f>
        <v>&lt;&lt; Index</v>
      </c>
      <c r="B1" s="20" t="s">
        <v>1218</v>
      </c>
      <c r="D1" s="20" t="s">
        <v>1248</v>
      </c>
    </row>
    <row r="2" spans="1:1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1220</v>
      </c>
      <c r="F2" s="21" t="s">
        <v>1221</v>
      </c>
      <c r="G2" s="21" t="s">
        <v>1121</v>
      </c>
      <c r="H2" s="21" t="s">
        <v>1222</v>
      </c>
      <c r="I2" s="21" t="s">
        <v>1223</v>
      </c>
      <c r="J2" s="21" t="s">
        <v>1224</v>
      </c>
      <c r="K2" s="21" t="s">
        <v>1225</v>
      </c>
      <c r="L2" s="21" t="s">
        <v>1226</v>
      </c>
      <c r="M2" s="21" t="s">
        <v>1227</v>
      </c>
      <c r="N2" s="21" t="s">
        <v>1228</v>
      </c>
      <c r="O2" s="21" t="s">
        <v>1229</v>
      </c>
      <c r="P2" s="21" t="s">
        <v>1230</v>
      </c>
      <c r="Q2" s="21" t="s">
        <v>57</v>
      </c>
      <c r="R2" s="21" t="s">
        <v>1231</v>
      </c>
      <c r="S2" s="21" t="s">
        <v>1232</v>
      </c>
    </row>
    <row r="3" spans="1:19" x14ac:dyDescent="0.25">
      <c r="A3" s="21"/>
      <c r="B3" s="21"/>
      <c r="C3" s="21"/>
      <c r="D3" s="21" t="s">
        <v>81</v>
      </c>
      <c r="E3" s="21" t="s">
        <v>1233</v>
      </c>
      <c r="F3" s="21" t="s">
        <v>1234</v>
      </c>
      <c r="G3" s="21" t="s">
        <v>1235</v>
      </c>
      <c r="H3" s="21" t="s">
        <v>1236</v>
      </c>
      <c r="I3" s="21" t="s">
        <v>1237</v>
      </c>
      <c r="J3" s="21" t="s">
        <v>1238</v>
      </c>
      <c r="K3" s="21" t="s">
        <v>1239</v>
      </c>
      <c r="L3" s="21" t="s">
        <v>1240</v>
      </c>
      <c r="M3" s="21" t="s">
        <v>1241</v>
      </c>
      <c r="N3" s="21" t="s">
        <v>1242</v>
      </c>
      <c r="O3" s="21" t="s">
        <v>1243</v>
      </c>
      <c r="P3" s="21" t="s">
        <v>1244</v>
      </c>
      <c r="Q3" s="21" t="s">
        <v>1245</v>
      </c>
      <c r="R3" s="21" t="s">
        <v>1246</v>
      </c>
      <c r="S3" s="21" t="s">
        <v>1247</v>
      </c>
    </row>
    <row r="4" spans="1:1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34510</v>
      </c>
      <c r="F4" s="22">
        <v>59161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93671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</row>
    <row r="5" spans="1:1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</row>
    <row r="6" spans="1:1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37153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37153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</row>
    <row r="7" spans="1:1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724000</v>
      </c>
      <c r="F7" s="22">
        <v>14723000</v>
      </c>
      <c r="G7" s="22">
        <v>0</v>
      </c>
      <c r="H7" s="22">
        <v>356000</v>
      </c>
      <c r="I7" s="22">
        <v>0</v>
      </c>
      <c r="J7" s="22">
        <v>0</v>
      </c>
      <c r="K7" s="22">
        <v>0</v>
      </c>
      <c r="L7" s="22">
        <v>15803000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81568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81568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986851</v>
      </c>
      <c r="F10" s="22">
        <v>4150375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5137226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1598000</v>
      </c>
      <c r="F11" s="22">
        <v>24876000</v>
      </c>
      <c r="G11" s="22">
        <v>0</v>
      </c>
      <c r="H11" s="22">
        <v>0</v>
      </c>
      <c r="I11" s="22">
        <v>0</v>
      </c>
      <c r="J11" s="22">
        <v>8000</v>
      </c>
      <c r="K11" s="22">
        <v>0</v>
      </c>
      <c r="L11" s="22">
        <v>26482000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336000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336000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16953</v>
      </c>
      <c r="F13" s="22">
        <v>618527</v>
      </c>
      <c r="G13" s="22">
        <v>0</v>
      </c>
      <c r="H13" s="22">
        <v>0</v>
      </c>
      <c r="I13" s="22">
        <v>0</v>
      </c>
      <c r="J13" s="22">
        <v>3355</v>
      </c>
      <c r="K13" s="22">
        <v>-277884</v>
      </c>
      <c r="L13" s="22">
        <v>360951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116476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116476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38</v>
      </c>
      <c r="F15" s="22">
        <v>423779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423817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65000</v>
      </c>
      <c r="F16" s="22">
        <v>1173000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1238000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81766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81766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81000</v>
      </c>
      <c r="F18" s="22">
        <v>653000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734000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132969</v>
      </c>
      <c r="F19" s="22">
        <v>934114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1067083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34977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34977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215270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215270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104155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104155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109179</v>
      </c>
      <c r="F23" s="22">
        <v>536395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645574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6980</v>
      </c>
      <c r="F24" s="22">
        <v>173539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180519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</row>
    <row r="25" spans="1:1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43305</v>
      </c>
      <c r="F25" s="22">
        <v>144742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188047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</row>
    <row r="26" spans="1:1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104045</v>
      </c>
      <c r="F26" s="22">
        <v>112602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216647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</row>
    <row r="27" spans="1:1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157470</v>
      </c>
      <c r="F27" s="22">
        <v>468686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626156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</row>
    <row r="28" spans="1:1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1898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1898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</row>
    <row r="29" spans="1:1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2930</v>
      </c>
      <c r="F29" s="22">
        <v>0</v>
      </c>
      <c r="G29" s="22">
        <v>8357</v>
      </c>
      <c r="H29" s="22">
        <v>0</v>
      </c>
      <c r="I29" s="22">
        <v>0</v>
      </c>
      <c r="J29" s="22">
        <v>0</v>
      </c>
      <c r="K29" s="22">
        <v>0</v>
      </c>
      <c r="L29" s="22">
        <v>11287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</row>
    <row r="30" spans="1:1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1341</v>
      </c>
      <c r="F30" s="22">
        <v>1886</v>
      </c>
      <c r="G30" s="22">
        <v>0</v>
      </c>
      <c r="H30" s="22">
        <v>0</v>
      </c>
      <c r="I30" s="22">
        <v>0</v>
      </c>
      <c r="J30" s="22">
        <v>11768</v>
      </c>
      <c r="K30" s="22">
        <v>0</v>
      </c>
      <c r="L30" s="22">
        <v>14995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</row>
    <row r="31" spans="1:1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27493</v>
      </c>
      <c r="H31" s="22">
        <v>0</v>
      </c>
      <c r="I31" s="22">
        <v>0</v>
      </c>
      <c r="J31" s="22">
        <v>0</v>
      </c>
      <c r="K31" s="22">
        <v>0</v>
      </c>
      <c r="L31" s="22">
        <v>27493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</row>
    <row r="32" spans="1:1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7612</v>
      </c>
      <c r="F32" s="22">
        <v>466218</v>
      </c>
      <c r="G32" s="22">
        <v>774112</v>
      </c>
      <c r="H32" s="22">
        <v>0</v>
      </c>
      <c r="I32" s="22">
        <v>0</v>
      </c>
      <c r="J32" s="22">
        <v>2438</v>
      </c>
      <c r="K32" s="22">
        <v>0</v>
      </c>
      <c r="L32" s="22">
        <v>1250380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</row>
    <row r="33" spans="1:1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653</v>
      </c>
      <c r="F33" s="22">
        <v>45034</v>
      </c>
      <c r="G33" s="22">
        <v>0</v>
      </c>
      <c r="H33" s="22">
        <v>0</v>
      </c>
      <c r="I33" s="22">
        <v>0</v>
      </c>
      <c r="J33" s="22">
        <v>0</v>
      </c>
      <c r="K33" s="22">
        <v>-380</v>
      </c>
      <c r="L33" s="22">
        <v>45307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</row>
    <row r="34" spans="1:1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236</v>
      </c>
      <c r="F34" s="22">
        <v>21515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21751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</row>
    <row r="35" spans="1:1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6120</v>
      </c>
      <c r="F35" s="22">
        <v>49177</v>
      </c>
      <c r="G35" s="22">
        <v>0</v>
      </c>
      <c r="H35" s="22">
        <v>0</v>
      </c>
      <c r="I35" s="22">
        <v>0</v>
      </c>
      <c r="J35" s="22">
        <v>14023</v>
      </c>
      <c r="K35" s="22">
        <v>0</v>
      </c>
      <c r="L35" s="22">
        <v>69320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</row>
    <row r="36" spans="1:1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390</v>
      </c>
      <c r="F36" s="22">
        <v>6151</v>
      </c>
      <c r="G36" s="22">
        <v>0</v>
      </c>
      <c r="H36" s="22">
        <v>0</v>
      </c>
      <c r="I36" s="22">
        <v>0</v>
      </c>
      <c r="J36" s="22">
        <v>2067</v>
      </c>
      <c r="K36" s="22">
        <v>0</v>
      </c>
      <c r="L36" s="22">
        <v>8608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</row>
    <row r="37" spans="1:1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4507</v>
      </c>
      <c r="F37" s="22">
        <v>6060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10567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</row>
    <row r="38" spans="1:1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</row>
    <row r="39" spans="1:1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9910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9910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</row>
    <row r="40" spans="1:1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2336</v>
      </c>
      <c r="F40" s="22">
        <v>18333</v>
      </c>
      <c r="G40" s="22">
        <v>0</v>
      </c>
      <c r="H40" s="22">
        <v>0</v>
      </c>
      <c r="I40" s="22">
        <v>0</v>
      </c>
      <c r="J40" s="22">
        <v>1406</v>
      </c>
      <c r="K40" s="22">
        <v>0</v>
      </c>
      <c r="L40" s="22">
        <v>22075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</row>
    <row r="41" spans="1:1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2306093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2306093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</row>
    <row r="42" spans="1:1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</row>
    <row r="43" spans="1:1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229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229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</row>
    <row r="44" spans="1:1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2553</v>
      </c>
      <c r="F44" s="22">
        <v>38153</v>
      </c>
      <c r="G44" s="22">
        <v>0</v>
      </c>
      <c r="H44" s="22">
        <v>0</v>
      </c>
      <c r="I44" s="22">
        <v>0</v>
      </c>
      <c r="J44" s="22">
        <v>1480</v>
      </c>
      <c r="K44" s="22">
        <v>0</v>
      </c>
      <c r="L44" s="22">
        <v>42186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</row>
    <row r="45" spans="1:1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</row>
    <row r="46" spans="1:1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-9663</v>
      </c>
      <c r="F46" s="22">
        <v>51985</v>
      </c>
      <c r="G46" s="22">
        <v>0</v>
      </c>
      <c r="H46" s="22">
        <v>0</v>
      </c>
      <c r="I46" s="22">
        <v>0</v>
      </c>
      <c r="J46" s="22">
        <v>537</v>
      </c>
      <c r="K46" s="22">
        <v>0</v>
      </c>
      <c r="L46" s="22">
        <v>42859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</row>
    <row r="47" spans="1:1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852</v>
      </c>
      <c r="F47" s="22">
        <v>727949</v>
      </c>
      <c r="G47" s="22">
        <v>0</v>
      </c>
      <c r="H47" s="22">
        <v>0</v>
      </c>
      <c r="I47" s="22">
        <v>0</v>
      </c>
      <c r="J47" s="22">
        <v>1802</v>
      </c>
      <c r="K47" s="22">
        <v>0</v>
      </c>
      <c r="L47" s="22">
        <v>730603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</row>
    <row r="48" spans="1:1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1218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1218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</row>
    <row r="49" spans="1:1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30296</v>
      </c>
      <c r="F49" s="22">
        <v>3457</v>
      </c>
      <c r="G49" s="22">
        <v>0</v>
      </c>
      <c r="H49" s="22">
        <v>0</v>
      </c>
      <c r="I49" s="22">
        <v>0</v>
      </c>
      <c r="J49" s="22">
        <v>16003</v>
      </c>
      <c r="K49" s="22">
        <v>0</v>
      </c>
      <c r="L49" s="22">
        <v>49756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</row>
    <row r="50" spans="1:1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102131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102131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</row>
    <row r="51" spans="1:1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10184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10184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</row>
    <row r="52" spans="1:1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123892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123892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</row>
    <row r="53" spans="1:1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</row>
    <row r="54" spans="1:1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15154</v>
      </c>
      <c r="F54" s="22">
        <v>1092334</v>
      </c>
      <c r="G54" s="22">
        <v>0</v>
      </c>
      <c r="H54" s="22">
        <v>0</v>
      </c>
      <c r="I54" s="22">
        <v>0</v>
      </c>
      <c r="J54" s="22">
        <v>30653</v>
      </c>
      <c r="K54" s="22">
        <v>0</v>
      </c>
      <c r="L54" s="22">
        <v>1138141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</row>
    <row r="55" spans="1:1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2158</v>
      </c>
      <c r="G55" s="22">
        <v>0</v>
      </c>
      <c r="H55" s="22">
        <v>0</v>
      </c>
      <c r="I55" s="22">
        <v>0</v>
      </c>
      <c r="J55" s="22">
        <v>22513</v>
      </c>
      <c r="K55" s="22">
        <v>0</v>
      </c>
      <c r="L55" s="22">
        <v>24671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</row>
    <row r="56" spans="1:1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1552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1552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</row>
    <row r="57" spans="1:1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23850</v>
      </c>
      <c r="F57" s="22">
        <v>0</v>
      </c>
      <c r="G57" s="22">
        <v>0</v>
      </c>
      <c r="H57" s="22">
        <v>283105</v>
      </c>
      <c r="I57" s="22">
        <v>0</v>
      </c>
      <c r="J57" s="22">
        <v>0</v>
      </c>
      <c r="K57" s="22">
        <v>0</v>
      </c>
      <c r="L57" s="22">
        <v>306955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</row>
    <row r="58" spans="1:1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6825</v>
      </c>
      <c r="F58" s="22">
        <v>8377</v>
      </c>
      <c r="G58" s="22">
        <v>0</v>
      </c>
      <c r="H58" s="22">
        <v>0</v>
      </c>
      <c r="I58" s="22">
        <v>0</v>
      </c>
      <c r="J58" s="22">
        <v>7062</v>
      </c>
      <c r="K58" s="22">
        <v>0</v>
      </c>
      <c r="L58" s="22">
        <v>22264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</row>
    <row r="59" spans="1:1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5175</v>
      </c>
      <c r="F59" s="22">
        <v>1368</v>
      </c>
      <c r="G59" s="22">
        <v>0</v>
      </c>
      <c r="H59" s="22">
        <v>0</v>
      </c>
      <c r="I59" s="22">
        <v>0</v>
      </c>
      <c r="J59" s="22">
        <v>2262</v>
      </c>
      <c r="K59" s="22">
        <v>0</v>
      </c>
      <c r="L59" s="22">
        <v>8805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</row>
    <row r="60" spans="1:1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27059</v>
      </c>
      <c r="F60" s="22">
        <v>215826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242885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</row>
    <row r="61" spans="1:1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270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270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</row>
    <row r="62" spans="1:1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10455</v>
      </c>
      <c r="F62" s="22">
        <v>9615</v>
      </c>
      <c r="G62" s="22">
        <v>0</v>
      </c>
      <c r="H62" s="22">
        <v>0</v>
      </c>
      <c r="I62" s="22">
        <v>0</v>
      </c>
      <c r="J62" s="22">
        <v>3501</v>
      </c>
      <c r="K62" s="22">
        <v>0</v>
      </c>
      <c r="L62" s="22">
        <v>23571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</row>
    <row r="63" spans="1:1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3690</v>
      </c>
      <c r="F63" s="22">
        <v>501533</v>
      </c>
      <c r="G63" s="22">
        <v>0</v>
      </c>
      <c r="H63" s="22">
        <v>0</v>
      </c>
      <c r="I63" s="22">
        <v>0</v>
      </c>
      <c r="J63" s="22">
        <v>277</v>
      </c>
      <c r="K63" s="22">
        <v>0</v>
      </c>
      <c r="L63" s="22">
        <v>505500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</row>
    <row r="64" spans="1:1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5713</v>
      </c>
      <c r="F64" s="22">
        <v>12214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17927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</row>
    <row r="65" spans="1:1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1125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1125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</row>
    <row r="66" spans="1:1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969</v>
      </c>
      <c r="H66" s="22">
        <v>0</v>
      </c>
      <c r="I66" s="22">
        <v>0</v>
      </c>
      <c r="J66" s="22">
        <v>0</v>
      </c>
      <c r="K66" s="22">
        <v>0</v>
      </c>
      <c r="L66" s="22">
        <v>969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</row>
    <row r="67" spans="1:1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4311</v>
      </c>
      <c r="F67" s="22">
        <v>2418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6729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</row>
    <row r="68" spans="1:1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623778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623778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</row>
    <row r="69" spans="1:1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4722</v>
      </c>
      <c r="F69" s="22">
        <v>81454</v>
      </c>
      <c r="G69" s="22">
        <v>0</v>
      </c>
      <c r="H69" s="22">
        <v>0</v>
      </c>
      <c r="I69" s="22">
        <v>0</v>
      </c>
      <c r="J69" s="22">
        <v>1112</v>
      </c>
      <c r="K69" s="22">
        <v>0</v>
      </c>
      <c r="L69" s="22">
        <v>87288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</row>
    <row r="70" spans="1:1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7113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7113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</row>
    <row r="71" spans="1:1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58109</v>
      </c>
      <c r="G71" s="22">
        <v>0</v>
      </c>
      <c r="H71" s="22">
        <v>0</v>
      </c>
      <c r="I71" s="22">
        <v>0</v>
      </c>
      <c r="J71" s="22">
        <v>11759</v>
      </c>
      <c r="K71" s="22">
        <v>0</v>
      </c>
      <c r="L71" s="22">
        <v>69868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</row>
    <row r="72" spans="1:1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3139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3139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</row>
    <row r="73" spans="1:1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</row>
    <row r="74" spans="1:1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2993</v>
      </c>
      <c r="F74" s="22">
        <v>0</v>
      </c>
      <c r="G74" s="22">
        <v>0</v>
      </c>
      <c r="H74" s="22">
        <v>0</v>
      </c>
      <c r="I74" s="22">
        <v>0</v>
      </c>
      <c r="J74" s="22">
        <v>36787</v>
      </c>
      <c r="K74" s="22">
        <v>0</v>
      </c>
      <c r="L74" s="22">
        <v>39780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</row>
    <row r="75" spans="1:1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</row>
    <row r="76" spans="1:1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</row>
    <row r="77" spans="1:1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322078</v>
      </c>
      <c r="F77" s="22">
        <v>4089778</v>
      </c>
      <c r="G77" s="22">
        <v>0</v>
      </c>
      <c r="H77" s="22">
        <v>0</v>
      </c>
      <c r="I77" s="22">
        <v>0</v>
      </c>
      <c r="J77" s="22">
        <v>226</v>
      </c>
      <c r="K77" s="22">
        <v>0</v>
      </c>
      <c r="L77" s="22">
        <v>4412082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</row>
    <row r="78" spans="1:1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2274</v>
      </c>
      <c r="F78" s="22">
        <v>0</v>
      </c>
      <c r="G78" s="22">
        <v>0</v>
      </c>
      <c r="H78" s="22">
        <v>0</v>
      </c>
      <c r="I78" s="22">
        <v>0</v>
      </c>
      <c r="J78" s="22">
        <v>14088</v>
      </c>
      <c r="K78" s="22">
        <v>-7389</v>
      </c>
      <c r="L78" s="22">
        <v>8973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</row>
    <row r="79" spans="1:1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</row>
    <row r="80" spans="1:1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929</v>
      </c>
      <c r="F80" s="22">
        <v>8477</v>
      </c>
      <c r="G80" s="22">
        <v>0</v>
      </c>
      <c r="H80" s="22">
        <v>0</v>
      </c>
      <c r="I80" s="22">
        <v>0</v>
      </c>
      <c r="J80" s="22">
        <v>35763</v>
      </c>
      <c r="K80" s="22">
        <v>0</v>
      </c>
      <c r="L80" s="22">
        <v>45169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</row>
    <row r="81" spans="1:1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</row>
    <row r="82" spans="1:1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675</v>
      </c>
      <c r="F82" s="22">
        <v>15569</v>
      </c>
      <c r="G82" s="22">
        <v>0</v>
      </c>
      <c r="H82" s="22">
        <v>0</v>
      </c>
      <c r="I82" s="22">
        <v>0</v>
      </c>
      <c r="J82" s="22">
        <v>2350</v>
      </c>
      <c r="K82" s="22">
        <v>0</v>
      </c>
      <c r="L82" s="22">
        <v>18594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</row>
    <row r="83" spans="1:1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276688</v>
      </c>
      <c r="F83" s="22">
        <v>1578750</v>
      </c>
      <c r="G83" s="22">
        <v>0</v>
      </c>
      <c r="H83" s="22">
        <v>0</v>
      </c>
      <c r="I83" s="22">
        <v>0</v>
      </c>
      <c r="J83" s="22">
        <v>8186</v>
      </c>
      <c r="K83" s="22">
        <v>0</v>
      </c>
      <c r="L83" s="22">
        <v>1863624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</row>
    <row r="84" spans="1:1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11333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11333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</row>
    <row r="85" spans="1:1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12956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12956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</row>
    <row r="86" spans="1:1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1635</v>
      </c>
      <c r="F86" s="22">
        <v>0</v>
      </c>
      <c r="G86" s="22">
        <v>0</v>
      </c>
      <c r="H86" s="22">
        <v>3852</v>
      </c>
      <c r="I86" s="22">
        <v>0</v>
      </c>
      <c r="J86" s="22">
        <v>42683</v>
      </c>
      <c r="K86" s="22">
        <v>0</v>
      </c>
      <c r="L86" s="22">
        <v>48170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</row>
    <row r="87" spans="1:1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7508</v>
      </c>
      <c r="F87" s="22">
        <v>36257</v>
      </c>
      <c r="G87" s="22">
        <v>0</v>
      </c>
      <c r="H87" s="22">
        <v>0</v>
      </c>
      <c r="I87" s="22">
        <v>0</v>
      </c>
      <c r="J87" s="22">
        <v>1203</v>
      </c>
      <c r="K87" s="22">
        <v>0</v>
      </c>
      <c r="L87" s="22">
        <v>44968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</row>
    <row r="88" spans="1:1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1067</v>
      </c>
      <c r="F88" s="22">
        <v>9919</v>
      </c>
      <c r="G88" s="22">
        <v>0</v>
      </c>
      <c r="H88" s="22">
        <v>0</v>
      </c>
      <c r="I88" s="22">
        <v>0</v>
      </c>
      <c r="J88" s="22">
        <v>581</v>
      </c>
      <c r="K88" s="22">
        <v>0</v>
      </c>
      <c r="L88" s="22">
        <v>11567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</row>
    <row r="89" spans="1:1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1847</v>
      </c>
      <c r="F89" s="22">
        <v>12163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14010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</row>
    <row r="90" spans="1:1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10741</v>
      </c>
      <c r="F90" s="22">
        <v>26158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36899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</row>
    <row r="91" spans="1:1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309</v>
      </c>
      <c r="F91" s="22">
        <v>50850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51159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</row>
    <row r="92" spans="1:1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103365</v>
      </c>
      <c r="F92" s="22">
        <v>668659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772024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</row>
    <row r="93" spans="1:1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2177</v>
      </c>
      <c r="F93" s="22">
        <v>39957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42134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</row>
    <row r="94" spans="1:1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2280</v>
      </c>
      <c r="F94" s="22">
        <v>17582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19862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</row>
    <row r="95" spans="1:1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10853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10853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</row>
    <row r="96" spans="1:1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11865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11865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</row>
    <row r="97" spans="1:1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5626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5626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</row>
    <row r="98" spans="1:1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</row>
    <row r="99" spans="1:1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</row>
    <row r="100" spans="1:1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69421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69421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</row>
    <row r="101" spans="1:1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2053</v>
      </c>
      <c r="F101" s="22">
        <v>14234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16287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</row>
    <row r="102" spans="1:1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</row>
    <row r="103" spans="1:1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</row>
    <row r="104" spans="1:1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</row>
    <row r="105" spans="1:1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</row>
    <row r="106" spans="1:1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3834</v>
      </c>
      <c r="F106" s="22">
        <v>71070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74904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</row>
    <row r="107" spans="1:1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38681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38681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</row>
    <row r="108" spans="1:1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11965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11965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</row>
    <row r="109" spans="1:1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2369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2369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</row>
    <row r="110" spans="1:1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31028</v>
      </c>
      <c r="I110" s="22">
        <v>0</v>
      </c>
      <c r="J110" s="22">
        <v>0</v>
      </c>
      <c r="K110" s="22">
        <v>0</v>
      </c>
      <c r="L110" s="22">
        <v>31028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</row>
    <row r="111" spans="1:1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83960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83960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</row>
    <row r="112" spans="1:1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</row>
    <row r="113" spans="1:1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15063</v>
      </c>
      <c r="F113" s="22">
        <v>75703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90766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</row>
    <row r="114" spans="1:1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15366</v>
      </c>
      <c r="F114" s="22">
        <v>5032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20398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</row>
    <row r="115" spans="1:1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</row>
    <row r="116" spans="1:1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1753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1753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</row>
    <row r="117" spans="1:1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368700</v>
      </c>
      <c r="G117" s="22">
        <v>0</v>
      </c>
      <c r="H117" s="22">
        <v>0</v>
      </c>
      <c r="I117" s="22">
        <v>0</v>
      </c>
      <c r="J117" s="22">
        <v>64</v>
      </c>
      <c r="K117" s="22">
        <v>0</v>
      </c>
      <c r="L117" s="22">
        <v>368764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</row>
    <row r="118" spans="1:1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14606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14606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</row>
    <row r="119" spans="1:1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34539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34539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</row>
    <row r="120" spans="1:1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77551</v>
      </c>
      <c r="F120" s="22">
        <v>402688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480239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</row>
    <row r="121" spans="1:1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1696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1696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</row>
    <row r="122" spans="1:1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210843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210843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</row>
    <row r="123" spans="1:1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997</v>
      </c>
      <c r="F123" s="22">
        <v>52126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53123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</row>
    <row r="124" spans="1:1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32749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32749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</row>
    <row r="125" spans="1:1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11474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11474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</row>
    <row r="126" spans="1:1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60366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60366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</row>
    <row r="127" spans="1:1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3841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3841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</row>
    <row r="128" spans="1:1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</row>
    <row r="129" spans="1:1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66055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66055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</row>
    <row r="130" spans="1:1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</row>
    <row r="131" spans="1:1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141483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141483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</row>
    <row r="132" spans="1:1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95156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95156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</row>
    <row r="133" spans="1:1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24099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24099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</row>
    <row r="134" spans="1:1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1992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1992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</row>
    <row r="135" spans="1:1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</row>
    <row r="136" spans="1:1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22802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22802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</row>
    <row r="137" spans="1:1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4657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4657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</row>
    <row r="138" spans="1:1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</row>
    <row r="139" spans="1:1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2470</v>
      </c>
      <c r="F139" s="22">
        <v>4492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6962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</row>
    <row r="140" spans="1:1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5712</v>
      </c>
      <c r="F140" s="22">
        <v>34284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39996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</row>
    <row r="141" spans="1:1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21779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21779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</row>
    <row r="142" spans="1:1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11840</v>
      </c>
      <c r="F142" s="22">
        <v>12784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24624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</row>
    <row r="143" spans="1:1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20954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20954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</row>
    <row r="144" spans="1:1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439</v>
      </c>
      <c r="F144" s="22">
        <v>1472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1911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</row>
    <row r="145" spans="1:1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31200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31200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</row>
    <row r="146" spans="1:1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</row>
    <row r="147" spans="1:1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13461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13461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</row>
    <row r="148" spans="1:1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</row>
    <row r="149" spans="1:1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4724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4724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</row>
    <row r="150" spans="1:1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32760</v>
      </c>
      <c r="G150" s="22">
        <v>0</v>
      </c>
      <c r="H150" s="22">
        <v>0</v>
      </c>
      <c r="I150" s="22">
        <v>0</v>
      </c>
      <c r="J150" s="22">
        <v>0</v>
      </c>
      <c r="K150" s="22">
        <v>-2801</v>
      </c>
      <c r="L150" s="22">
        <v>29959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</row>
    <row r="151" spans="1:1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</row>
    <row r="152" spans="1:1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</row>
    <row r="153" spans="1:1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307086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307086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</row>
    <row r="154" spans="1:1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</row>
    <row r="155" spans="1:1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1854</v>
      </c>
      <c r="F155" s="22">
        <v>5273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7127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</row>
    <row r="156" spans="1:1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53282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53282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</row>
    <row r="157" spans="1:1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41100</v>
      </c>
      <c r="G157" s="22">
        <v>0</v>
      </c>
      <c r="H157" s="22">
        <v>55988</v>
      </c>
      <c r="I157" s="22">
        <v>0</v>
      </c>
      <c r="J157" s="22">
        <v>0</v>
      </c>
      <c r="K157" s="22">
        <v>0</v>
      </c>
      <c r="L157" s="22">
        <v>97088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</row>
    <row r="158" spans="1:1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12530</v>
      </c>
      <c r="F158" s="22">
        <v>49238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61768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</row>
    <row r="159" spans="1:1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3243</v>
      </c>
      <c r="F159" s="22">
        <v>7167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10410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</row>
    <row r="160" spans="1:1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3366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3366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</row>
    <row r="161" spans="1:1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</row>
    <row r="162" spans="1:1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18420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18420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</row>
    <row r="163" spans="1:1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29659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29659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</row>
    <row r="164" spans="1:1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71878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71878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</row>
    <row r="165" spans="1:1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1039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1039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</row>
    <row r="166" spans="1:1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2884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2884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</row>
    <row r="167" spans="1:1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280195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280195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</row>
    <row r="168" spans="1:1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20835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20835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</row>
    <row r="169" spans="1:1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15024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15024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</row>
    <row r="170" spans="1:1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1863</v>
      </c>
      <c r="F170" s="22">
        <v>269550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271413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</row>
    <row r="171" spans="1:1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</row>
    <row r="172" spans="1:1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21316</v>
      </c>
      <c r="F172" s="22">
        <v>7181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28497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</row>
    <row r="173" spans="1:1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94745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94745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</row>
    <row r="174" spans="1:1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11995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11995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</row>
    <row r="175" spans="1:1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</row>
    <row r="176" spans="1:1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16476</v>
      </c>
      <c r="F176" s="22">
        <v>16538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33014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</row>
    <row r="177" spans="1:1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5509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5509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</row>
    <row r="178" spans="1:1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37529</v>
      </c>
      <c r="F178" s="22">
        <v>10586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48115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</row>
    <row r="179" spans="1:1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9327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9327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</row>
    <row r="180" spans="1:1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12594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12594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</row>
    <row r="181" spans="1:1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13170</v>
      </c>
      <c r="I181" s="22">
        <v>0</v>
      </c>
      <c r="J181" s="22">
        <v>0</v>
      </c>
      <c r="K181" s="22">
        <v>0</v>
      </c>
      <c r="L181" s="22">
        <v>13170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</row>
    <row r="182" spans="1:1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9816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9816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</row>
    <row r="183" spans="1:1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24611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24611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</row>
    <row r="184" spans="1:1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21896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21896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</row>
    <row r="185" spans="1:1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12558</v>
      </c>
      <c r="F185" s="22">
        <v>16584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29142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</row>
    <row r="186" spans="1:1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3763</v>
      </c>
      <c r="F186" s="22">
        <v>2798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6561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</row>
    <row r="187" spans="1:1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988037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988037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</row>
    <row r="188" spans="1:1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64028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64028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</row>
    <row r="189" spans="1:1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2157</v>
      </c>
      <c r="F189" s="22">
        <v>12744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14901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</row>
    <row r="190" spans="1:1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34988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34988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</row>
    <row r="191" spans="1:1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39062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39062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</row>
    <row r="192" spans="1:1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</row>
    <row r="193" spans="1:1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68791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68791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</row>
    <row r="194" spans="1:1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2378</v>
      </c>
      <c r="F194" s="22">
        <v>132549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134927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</row>
    <row r="195" spans="1:1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</row>
    <row r="196" spans="1:1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</row>
    <row r="197" spans="1:1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1777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1777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</row>
    <row r="198" spans="1:1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</row>
    <row r="199" spans="1:1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</row>
    <row r="200" spans="1:1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</row>
    <row r="201" spans="1:1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</row>
    <row r="202" spans="1:1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</row>
    <row r="203" spans="1:1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11819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11819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</row>
    <row r="204" spans="1:1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</row>
    <row r="205" spans="1:1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</row>
    <row r="206" spans="1:1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21048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21048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</row>
    <row r="207" spans="1:1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14076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14076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</row>
    <row r="208" spans="1:1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</row>
    <row r="209" spans="1:1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</row>
    <row r="210" spans="1:1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4532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4532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</row>
    <row r="211" spans="1:1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</row>
    <row r="212" spans="1:1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</row>
    <row r="213" spans="1:1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</row>
    <row r="214" spans="1:1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</row>
    <row r="215" spans="1:1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1561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1561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</row>
    <row r="216" spans="1:1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4432</v>
      </c>
      <c r="F216" s="22">
        <v>35702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40134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</row>
    <row r="217" spans="1:1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121338</v>
      </c>
      <c r="I217" s="22">
        <v>0</v>
      </c>
      <c r="J217" s="22">
        <v>0</v>
      </c>
      <c r="K217" s="22">
        <v>0</v>
      </c>
      <c r="L217" s="22">
        <v>121338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</row>
    <row r="218" spans="1:1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</row>
    <row r="219" spans="1:1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</row>
    <row r="220" spans="1:1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</row>
    <row r="221" spans="1:1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1711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1711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</row>
    <row r="222" spans="1:1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1288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1288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</row>
    <row r="223" spans="1:1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</row>
    <row r="224" spans="1:1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</row>
    <row r="225" spans="1:1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</row>
    <row r="226" spans="1:1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650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650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</row>
    <row r="227" spans="1:1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1102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1102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</row>
    <row r="228" spans="1:1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8989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8989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</row>
    <row r="229" spans="1:1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3458</v>
      </c>
      <c r="F229" s="22">
        <v>1556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5014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</row>
    <row r="230" spans="1:1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</row>
    <row r="231" spans="1:1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2136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2136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</row>
    <row r="232" spans="1:1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</row>
    <row r="233" spans="1:1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</row>
    <row r="234" spans="1:1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</row>
    <row r="235" spans="1:1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</row>
    <row r="236" spans="1:1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</row>
    <row r="237" spans="1:1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</row>
    <row r="238" spans="1:1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73917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73917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</row>
    <row r="239" spans="1:1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1789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1789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</row>
    <row r="240" spans="1:1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</row>
    <row r="241" spans="1:1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</row>
    <row r="242" spans="1:1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1383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1383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</row>
    <row r="243" spans="1:1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985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985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</row>
    <row r="244" spans="1:1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537</v>
      </c>
      <c r="F244" s="22">
        <v>3656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4193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</row>
    <row r="245" spans="1:1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10235</v>
      </c>
      <c r="F245" s="22">
        <v>16394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26629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</row>
    <row r="246" spans="1:1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1617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1617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</row>
    <row r="247" spans="1:1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</row>
    <row r="248" spans="1:1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</row>
    <row r="249" spans="1:1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616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616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</row>
    <row r="250" spans="1:1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1095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1095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</row>
    <row r="251" spans="1:1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</row>
    <row r="252" spans="1:1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</row>
    <row r="253" spans="1:1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</row>
    <row r="254" spans="1:1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</row>
    <row r="255" spans="1:1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</row>
    <row r="256" spans="1:1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</row>
    <row r="257" spans="1:1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</row>
    <row r="258" spans="1:1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</row>
    <row r="259" spans="1:1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</row>
    <row r="260" spans="1:1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2683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2683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</row>
    <row r="261" spans="1:1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</row>
    <row r="262" spans="1:1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</row>
    <row r="263" spans="1:1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1604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1604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</row>
    <row r="264" spans="1:1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</row>
    <row r="265" spans="1:1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2381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2381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</row>
    <row r="266" spans="1:1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</row>
    <row r="267" spans="1:1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3203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3203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</row>
    <row r="268" spans="1:1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</row>
    <row r="269" spans="1:1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</row>
    <row r="270" spans="1:1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372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372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</row>
    <row r="271" spans="1:1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</row>
    <row r="272" spans="1:1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</row>
    <row r="273" spans="1:1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</row>
    <row r="274" spans="1:1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</row>
    <row r="275" spans="1:1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</row>
    <row r="276" spans="1:1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</row>
    <row r="277" spans="1:1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</row>
    <row r="278" spans="1:1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</row>
    <row r="279" spans="1:1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</row>
    <row r="280" spans="1:1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</row>
    <row r="281" spans="1:1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</row>
    <row r="282" spans="1:1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</row>
    <row r="283" spans="1:1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</row>
    <row r="284" spans="1:1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</row>
    <row r="285" spans="1:1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</row>
    <row r="286" spans="1:1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</row>
    <row r="287" spans="1:1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</row>
    <row r="288" spans="1:1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</row>
    <row r="289" spans="1:1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</row>
    <row r="290" spans="1:1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</row>
    <row r="291" spans="1:1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</row>
    <row r="292" spans="1:1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</row>
    <row r="293" spans="1:1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</row>
    <row r="294" spans="1:1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</row>
    <row r="295" spans="1:1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</row>
    <row r="296" spans="1:1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</row>
    <row r="297" spans="1:1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</row>
    <row r="298" spans="1:1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</row>
    <row r="299" spans="1:1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</row>
    <row r="300" spans="1:1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</row>
    <row r="301" spans="1:1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</row>
    <row r="302" spans="1:1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</row>
    <row r="303" spans="1:1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</row>
    <row r="304" spans="1:1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</row>
    <row r="305" spans="1:1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</row>
    <row r="306" spans="1:1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</row>
    <row r="307" spans="1:1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</row>
    <row r="308" spans="1:1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</row>
    <row r="309" spans="1:1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</row>
    <row r="310" spans="1:1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</row>
    <row r="311" spans="1:1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</row>
    <row r="312" spans="1:1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</row>
    <row r="313" spans="1:1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</row>
    <row r="314" spans="1:1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</row>
    <row r="315" spans="1:1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</row>
    <row r="316" spans="1:1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</row>
    <row r="317" spans="1:1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</row>
    <row r="318" spans="1:1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</row>
    <row r="319" spans="1:1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</row>
    <row r="320" spans="1:1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</row>
    <row r="321" spans="1:1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</row>
    <row r="322" spans="1:1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42745</v>
      </c>
      <c r="F322" s="22">
        <v>136099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178844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</row>
    <row r="323" spans="1:1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26306</v>
      </c>
      <c r="F323" s="22">
        <v>932251</v>
      </c>
      <c r="G323" s="22">
        <v>0</v>
      </c>
      <c r="H323" s="22">
        <v>260</v>
      </c>
      <c r="I323" s="22">
        <v>740</v>
      </c>
      <c r="J323" s="22">
        <v>0</v>
      </c>
      <c r="K323" s="22">
        <v>0</v>
      </c>
      <c r="L323" s="22">
        <v>959557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</row>
    <row r="324" spans="1:1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782</v>
      </c>
      <c r="F324" s="22">
        <v>15270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16052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</row>
    <row r="325" spans="1:1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760</v>
      </c>
      <c r="F325" s="22">
        <v>9703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10463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</row>
    <row r="326" spans="1:1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14540</v>
      </c>
      <c r="F326" s="22">
        <v>7003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21543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</row>
    <row r="327" spans="1:1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</row>
    <row r="328" spans="1:1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29958</v>
      </c>
      <c r="F328" s="22">
        <v>53742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83700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</row>
    <row r="329" spans="1:1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328</v>
      </c>
      <c r="F329" s="22">
        <v>2962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3290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</row>
    <row r="330" spans="1:1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4DB8B-724F-4487-B50C-B57699BF9532}">
  <dimension ref="A1:S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9" width="15.7109375" customWidth="1"/>
  </cols>
  <sheetData>
    <row r="1" spans="1:19" ht="24" customHeight="1" x14ac:dyDescent="0.3">
      <c r="A1" s="4" t="str">
        <f>HYPERLINK("#'Index'!A1", "&lt;&lt; Index")</f>
        <v>&lt;&lt; Index</v>
      </c>
      <c r="B1" s="20" t="s">
        <v>1218</v>
      </c>
      <c r="D1" s="20" t="s">
        <v>1249</v>
      </c>
    </row>
    <row r="2" spans="1:1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1220</v>
      </c>
      <c r="F2" s="21" t="s">
        <v>1221</v>
      </c>
      <c r="G2" s="21" t="s">
        <v>1121</v>
      </c>
      <c r="H2" s="21" t="s">
        <v>1222</v>
      </c>
      <c r="I2" s="21" t="s">
        <v>1223</v>
      </c>
      <c r="J2" s="21" t="s">
        <v>1224</v>
      </c>
      <c r="K2" s="21" t="s">
        <v>1225</v>
      </c>
      <c r="L2" s="21" t="s">
        <v>1226</v>
      </c>
      <c r="M2" s="21" t="s">
        <v>1227</v>
      </c>
      <c r="N2" s="21" t="s">
        <v>1228</v>
      </c>
      <c r="O2" s="21" t="s">
        <v>1229</v>
      </c>
      <c r="P2" s="21" t="s">
        <v>1230</v>
      </c>
      <c r="Q2" s="21" t="s">
        <v>57</v>
      </c>
      <c r="R2" s="21" t="s">
        <v>1231</v>
      </c>
      <c r="S2" s="21" t="s">
        <v>1232</v>
      </c>
    </row>
    <row r="3" spans="1:19" x14ac:dyDescent="0.25">
      <c r="A3" s="21"/>
      <c r="B3" s="21"/>
      <c r="C3" s="21"/>
      <c r="D3" s="21" t="s">
        <v>81</v>
      </c>
      <c r="E3" s="21" t="s">
        <v>1233</v>
      </c>
      <c r="F3" s="21" t="s">
        <v>1234</v>
      </c>
      <c r="G3" s="21" t="s">
        <v>1235</v>
      </c>
      <c r="H3" s="21" t="s">
        <v>1236</v>
      </c>
      <c r="I3" s="21" t="s">
        <v>1237</v>
      </c>
      <c r="J3" s="21" t="s">
        <v>1238</v>
      </c>
      <c r="K3" s="21" t="s">
        <v>1239</v>
      </c>
      <c r="L3" s="21" t="s">
        <v>1240</v>
      </c>
      <c r="M3" s="21" t="s">
        <v>1241</v>
      </c>
      <c r="N3" s="21" t="s">
        <v>1242</v>
      </c>
      <c r="O3" s="21" t="s">
        <v>1243</v>
      </c>
      <c r="P3" s="21" t="s">
        <v>1244</v>
      </c>
      <c r="Q3" s="21" t="s">
        <v>1245</v>
      </c>
      <c r="R3" s="21" t="s">
        <v>1246</v>
      </c>
      <c r="S3" s="21" t="s">
        <v>1247</v>
      </c>
    </row>
    <row r="4" spans="1:1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49977268</v>
      </c>
      <c r="F4" s="22">
        <v>18046830</v>
      </c>
      <c r="G4" s="22">
        <v>677</v>
      </c>
      <c r="H4" s="22">
        <v>857951</v>
      </c>
      <c r="I4" s="22">
        <v>0</v>
      </c>
      <c r="J4" s="22">
        <v>121821</v>
      </c>
      <c r="K4" s="22">
        <v>161588</v>
      </c>
      <c r="L4" s="22">
        <v>69166135</v>
      </c>
      <c r="M4" s="22">
        <v>25737349</v>
      </c>
      <c r="N4" s="22">
        <v>7065848</v>
      </c>
      <c r="O4" s="22">
        <v>630036</v>
      </c>
      <c r="P4" s="22">
        <v>6864</v>
      </c>
      <c r="Q4" s="22">
        <v>0</v>
      </c>
      <c r="R4" s="22">
        <v>0</v>
      </c>
      <c r="S4" s="22">
        <v>33440097</v>
      </c>
    </row>
    <row r="5" spans="1:1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21160717</v>
      </c>
      <c r="F5" s="22">
        <v>2073259</v>
      </c>
      <c r="G5" s="22">
        <v>3190</v>
      </c>
      <c r="H5" s="22">
        <v>190363</v>
      </c>
      <c r="I5" s="22">
        <v>0</v>
      </c>
      <c r="J5" s="22">
        <v>4938</v>
      </c>
      <c r="K5" s="22">
        <v>-4797</v>
      </c>
      <c r="L5" s="22">
        <v>23427670</v>
      </c>
      <c r="M5" s="22">
        <v>7388749</v>
      </c>
      <c r="N5" s="22">
        <v>884557</v>
      </c>
      <c r="O5" s="22">
        <v>78390</v>
      </c>
      <c r="P5" s="22">
        <v>1528</v>
      </c>
      <c r="Q5" s="22">
        <v>0</v>
      </c>
      <c r="R5" s="22">
        <v>0</v>
      </c>
      <c r="S5" s="22">
        <v>8353224</v>
      </c>
    </row>
    <row r="6" spans="1:1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8894372</v>
      </c>
      <c r="F6" s="22">
        <v>3554868</v>
      </c>
      <c r="G6" s="22">
        <v>0</v>
      </c>
      <c r="H6" s="22">
        <v>319970</v>
      </c>
      <c r="I6" s="22">
        <v>0</v>
      </c>
      <c r="J6" s="22">
        <v>4777</v>
      </c>
      <c r="K6" s="22">
        <v>0</v>
      </c>
      <c r="L6" s="22">
        <v>12773987</v>
      </c>
      <c r="M6" s="22">
        <v>2719128</v>
      </c>
      <c r="N6" s="22">
        <v>1206838</v>
      </c>
      <c r="O6" s="22">
        <v>141060</v>
      </c>
      <c r="P6" s="22">
        <v>2000</v>
      </c>
      <c r="Q6" s="22">
        <v>0</v>
      </c>
      <c r="R6" s="22">
        <v>0</v>
      </c>
      <c r="S6" s="22">
        <v>4069026</v>
      </c>
    </row>
    <row r="7" spans="1:1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1050009000</v>
      </c>
      <c r="F7" s="22">
        <v>954360000</v>
      </c>
      <c r="G7" s="22">
        <v>0</v>
      </c>
      <c r="H7" s="22">
        <v>33574000</v>
      </c>
      <c r="I7" s="22">
        <v>0</v>
      </c>
      <c r="J7" s="22">
        <v>1575000</v>
      </c>
      <c r="K7" s="22">
        <v>0</v>
      </c>
      <c r="L7" s="22">
        <v>2039518000</v>
      </c>
      <c r="M7" s="22">
        <v>554004000</v>
      </c>
      <c r="N7" s="22">
        <v>227725000</v>
      </c>
      <c r="O7" s="22">
        <v>0</v>
      </c>
      <c r="P7" s="22">
        <v>0</v>
      </c>
      <c r="Q7" s="22">
        <v>-801000</v>
      </c>
      <c r="R7" s="22">
        <v>0</v>
      </c>
      <c r="S7" s="22">
        <v>780928000</v>
      </c>
    </row>
    <row r="8" spans="1:1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18054843</v>
      </c>
      <c r="F8" s="22">
        <v>7781007</v>
      </c>
      <c r="G8" s="22">
        <v>0</v>
      </c>
      <c r="H8" s="22">
        <v>376978</v>
      </c>
      <c r="I8" s="22">
        <v>0</v>
      </c>
      <c r="J8" s="22">
        <v>8037</v>
      </c>
      <c r="K8" s="22">
        <v>0</v>
      </c>
      <c r="L8" s="22">
        <v>26220865</v>
      </c>
      <c r="M8" s="22">
        <v>5508938</v>
      </c>
      <c r="N8" s="22">
        <v>2430070</v>
      </c>
      <c r="O8" s="22">
        <v>28065</v>
      </c>
      <c r="P8" s="22">
        <v>5230</v>
      </c>
      <c r="Q8" s="22">
        <v>0</v>
      </c>
      <c r="R8" s="22">
        <v>0</v>
      </c>
      <c r="S8" s="22">
        <v>7972303</v>
      </c>
    </row>
    <row r="9" spans="1:1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18756331</v>
      </c>
      <c r="F9" s="22">
        <v>1704677</v>
      </c>
      <c r="G9" s="22">
        <v>3610</v>
      </c>
      <c r="H9" s="22">
        <v>383820</v>
      </c>
      <c r="I9" s="22">
        <v>0</v>
      </c>
      <c r="J9" s="22">
        <v>4788</v>
      </c>
      <c r="K9" s="22">
        <v>0</v>
      </c>
      <c r="L9" s="22">
        <v>20853226</v>
      </c>
      <c r="M9" s="22">
        <v>9679372</v>
      </c>
      <c r="N9" s="22">
        <v>871523</v>
      </c>
      <c r="O9" s="22">
        <v>0</v>
      </c>
      <c r="P9" s="22">
        <v>0</v>
      </c>
      <c r="Q9" s="22">
        <v>2918</v>
      </c>
      <c r="R9" s="22">
        <v>0</v>
      </c>
      <c r="S9" s="22">
        <v>10553813</v>
      </c>
    </row>
    <row r="10" spans="1:1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13774574</v>
      </c>
      <c r="F10" s="22">
        <v>7298756</v>
      </c>
      <c r="G10" s="22">
        <v>13043</v>
      </c>
      <c r="H10" s="22">
        <v>313786</v>
      </c>
      <c r="I10" s="22">
        <v>0</v>
      </c>
      <c r="J10" s="22">
        <v>2116</v>
      </c>
      <c r="K10" s="22">
        <v>0</v>
      </c>
      <c r="L10" s="22">
        <v>21402275</v>
      </c>
      <c r="M10" s="22">
        <v>3997484</v>
      </c>
      <c r="N10" s="22">
        <v>2285541</v>
      </c>
      <c r="O10" s="22">
        <v>145511</v>
      </c>
      <c r="P10" s="22">
        <v>0</v>
      </c>
      <c r="Q10" s="22">
        <v>1941</v>
      </c>
      <c r="R10" s="22">
        <v>0</v>
      </c>
      <c r="S10" s="22">
        <v>6430477</v>
      </c>
    </row>
    <row r="11" spans="1:1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1320854000</v>
      </c>
      <c r="F11" s="22">
        <v>929779000</v>
      </c>
      <c r="G11" s="22">
        <v>0</v>
      </c>
      <c r="H11" s="22">
        <v>51111000</v>
      </c>
      <c r="I11" s="22">
        <v>0</v>
      </c>
      <c r="J11" s="22">
        <v>659000</v>
      </c>
      <c r="K11" s="22">
        <v>-497107000</v>
      </c>
      <c r="L11" s="22">
        <v>1805296000</v>
      </c>
      <c r="M11" s="22">
        <v>345204000</v>
      </c>
      <c r="N11" s="22">
        <v>151830000</v>
      </c>
      <c r="O11" s="22">
        <v>0</v>
      </c>
      <c r="P11" s="22">
        <v>0</v>
      </c>
      <c r="Q11" s="22">
        <v>178000</v>
      </c>
      <c r="R11" s="22">
        <v>-11865000</v>
      </c>
      <c r="S11" s="22">
        <v>485347000</v>
      </c>
    </row>
    <row r="12" spans="1:1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21108000</v>
      </c>
      <c r="F12" s="22">
        <v>11979000</v>
      </c>
      <c r="G12" s="22">
        <v>17648000</v>
      </c>
      <c r="H12" s="22">
        <v>1129000</v>
      </c>
      <c r="I12" s="22">
        <v>0</v>
      </c>
      <c r="J12" s="22">
        <v>7000</v>
      </c>
      <c r="K12" s="22">
        <v>0</v>
      </c>
      <c r="L12" s="22">
        <v>51871000</v>
      </c>
      <c r="M12" s="22">
        <v>9562000</v>
      </c>
      <c r="N12" s="22">
        <v>4722000</v>
      </c>
      <c r="O12" s="22">
        <v>612000</v>
      </c>
      <c r="P12" s="22">
        <v>135000</v>
      </c>
      <c r="Q12" s="22">
        <v>0</v>
      </c>
      <c r="R12" s="22">
        <v>0</v>
      </c>
      <c r="S12" s="22">
        <v>15031000</v>
      </c>
    </row>
    <row r="13" spans="1:1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67564420</v>
      </c>
      <c r="F13" s="22">
        <v>51207500</v>
      </c>
      <c r="G13" s="22">
        <v>730257</v>
      </c>
      <c r="H13" s="22">
        <v>2438237</v>
      </c>
      <c r="I13" s="22">
        <v>22293</v>
      </c>
      <c r="J13" s="22">
        <v>45022</v>
      </c>
      <c r="K13" s="22">
        <v>-498670</v>
      </c>
      <c r="L13" s="22">
        <v>121509059</v>
      </c>
      <c r="M13" s="22">
        <v>18913485</v>
      </c>
      <c r="N13" s="22">
        <v>12537279</v>
      </c>
      <c r="O13" s="22">
        <v>496509</v>
      </c>
      <c r="P13" s="22">
        <v>17039</v>
      </c>
      <c r="Q13" s="22">
        <v>0</v>
      </c>
      <c r="R13" s="22">
        <v>0</v>
      </c>
      <c r="S13" s="22">
        <v>31964312</v>
      </c>
    </row>
    <row r="14" spans="1:1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11538918</v>
      </c>
      <c r="F14" s="22">
        <v>4340904</v>
      </c>
      <c r="G14" s="22">
        <v>22211</v>
      </c>
      <c r="H14" s="22">
        <v>171557</v>
      </c>
      <c r="I14" s="22">
        <v>0</v>
      </c>
      <c r="J14" s="22">
        <v>943</v>
      </c>
      <c r="K14" s="22">
        <v>0</v>
      </c>
      <c r="L14" s="22">
        <v>16074533</v>
      </c>
      <c r="M14" s="22">
        <v>4107997</v>
      </c>
      <c r="N14" s="22">
        <v>1209089</v>
      </c>
      <c r="O14" s="22">
        <v>113802</v>
      </c>
      <c r="P14" s="22">
        <v>0</v>
      </c>
      <c r="Q14" s="22">
        <v>1394</v>
      </c>
      <c r="R14" s="22">
        <v>0</v>
      </c>
      <c r="S14" s="22">
        <v>5432282</v>
      </c>
    </row>
    <row r="15" spans="1:1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32516575</v>
      </c>
      <c r="F15" s="22">
        <v>17944176</v>
      </c>
      <c r="G15" s="22">
        <v>296</v>
      </c>
      <c r="H15" s="22">
        <v>636092</v>
      </c>
      <c r="I15" s="22">
        <v>0</v>
      </c>
      <c r="J15" s="22">
        <v>38816</v>
      </c>
      <c r="K15" s="22">
        <v>0</v>
      </c>
      <c r="L15" s="22">
        <v>51135955</v>
      </c>
      <c r="M15" s="22">
        <v>9904236</v>
      </c>
      <c r="N15" s="22">
        <v>7253567</v>
      </c>
      <c r="O15" s="22">
        <v>158445</v>
      </c>
      <c r="P15" s="22">
        <v>0</v>
      </c>
      <c r="Q15" s="22">
        <v>0</v>
      </c>
      <c r="R15" s="22">
        <v>0</v>
      </c>
      <c r="S15" s="22">
        <v>17316248</v>
      </c>
    </row>
    <row r="16" spans="1:1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95675000</v>
      </c>
      <c r="F16" s="22">
        <v>56594000</v>
      </c>
      <c r="G16" s="22">
        <v>0</v>
      </c>
      <c r="H16" s="22">
        <v>7523000</v>
      </c>
      <c r="I16" s="22">
        <v>0</v>
      </c>
      <c r="J16" s="22">
        <v>214000</v>
      </c>
      <c r="K16" s="22">
        <v>0</v>
      </c>
      <c r="L16" s="22">
        <v>160006000</v>
      </c>
      <c r="M16" s="22">
        <v>29077000</v>
      </c>
      <c r="N16" s="22">
        <v>11107000</v>
      </c>
      <c r="O16" s="22">
        <v>2177000</v>
      </c>
      <c r="P16" s="22">
        <v>22000</v>
      </c>
      <c r="Q16" s="22">
        <v>198000</v>
      </c>
      <c r="R16" s="22">
        <v>85000</v>
      </c>
      <c r="S16" s="22">
        <v>42666000</v>
      </c>
    </row>
    <row r="17" spans="1:1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21176687</v>
      </c>
      <c r="F17" s="22">
        <v>14399620</v>
      </c>
      <c r="G17" s="22">
        <v>2206036</v>
      </c>
      <c r="H17" s="22">
        <v>943545</v>
      </c>
      <c r="I17" s="22">
        <v>0</v>
      </c>
      <c r="J17" s="22">
        <v>23597</v>
      </c>
      <c r="K17" s="22">
        <v>10</v>
      </c>
      <c r="L17" s="22">
        <v>38749495</v>
      </c>
      <c r="M17" s="22">
        <v>9687848</v>
      </c>
      <c r="N17" s="22">
        <v>5499944</v>
      </c>
      <c r="O17" s="22">
        <v>0</v>
      </c>
      <c r="P17" s="22">
        <v>0</v>
      </c>
      <c r="Q17" s="22">
        <v>0</v>
      </c>
      <c r="R17" s="22">
        <v>0</v>
      </c>
      <c r="S17" s="22">
        <v>15187792</v>
      </c>
    </row>
    <row r="18" spans="1:1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46780000</v>
      </c>
      <c r="F18" s="22">
        <v>27283000</v>
      </c>
      <c r="G18" s="22">
        <v>0</v>
      </c>
      <c r="H18" s="22">
        <v>660000</v>
      </c>
      <c r="I18" s="22">
        <v>0</v>
      </c>
      <c r="J18" s="22">
        <v>21000</v>
      </c>
      <c r="K18" s="22">
        <v>-517000</v>
      </c>
      <c r="L18" s="22">
        <v>74227000</v>
      </c>
      <c r="M18" s="22">
        <v>21820000</v>
      </c>
      <c r="N18" s="22">
        <v>3921000</v>
      </c>
      <c r="O18" s="22">
        <v>964000</v>
      </c>
      <c r="P18" s="22">
        <v>29000</v>
      </c>
      <c r="Q18" s="22">
        <v>0</v>
      </c>
      <c r="R18" s="22">
        <v>0</v>
      </c>
      <c r="S18" s="22">
        <v>26734000</v>
      </c>
    </row>
    <row r="19" spans="1:1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82949720</v>
      </c>
      <c r="F19" s="22">
        <v>52416987</v>
      </c>
      <c r="G19" s="22">
        <v>0</v>
      </c>
      <c r="H19" s="22">
        <v>905647</v>
      </c>
      <c r="I19" s="22">
        <v>0</v>
      </c>
      <c r="J19" s="22">
        <v>15752</v>
      </c>
      <c r="K19" s="22">
        <v>0</v>
      </c>
      <c r="L19" s="22">
        <v>136288106</v>
      </c>
      <c r="M19" s="22">
        <v>30124147</v>
      </c>
      <c r="N19" s="22">
        <v>14370189</v>
      </c>
      <c r="O19" s="22">
        <v>791000</v>
      </c>
      <c r="P19" s="22">
        <v>12497</v>
      </c>
      <c r="Q19" s="22">
        <v>0</v>
      </c>
      <c r="R19" s="22">
        <v>0</v>
      </c>
      <c r="S19" s="22">
        <v>45297833</v>
      </c>
    </row>
    <row r="20" spans="1:1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30472288</v>
      </c>
      <c r="F20" s="22">
        <v>14340061</v>
      </c>
      <c r="G20" s="22">
        <v>0</v>
      </c>
      <c r="H20" s="22">
        <v>401603</v>
      </c>
      <c r="I20" s="22">
        <v>0</v>
      </c>
      <c r="J20" s="22">
        <v>21487</v>
      </c>
      <c r="K20" s="22">
        <v>0</v>
      </c>
      <c r="L20" s="22">
        <v>45235439</v>
      </c>
      <c r="M20" s="22">
        <v>13145007</v>
      </c>
      <c r="N20" s="22">
        <v>4158124</v>
      </c>
      <c r="O20" s="22">
        <v>0</v>
      </c>
      <c r="P20" s="22">
        <v>0</v>
      </c>
      <c r="Q20" s="22">
        <v>0</v>
      </c>
      <c r="R20" s="22">
        <v>0</v>
      </c>
      <c r="S20" s="22">
        <v>17303131</v>
      </c>
    </row>
    <row r="21" spans="1:1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93524244</v>
      </c>
      <c r="F21" s="22">
        <v>23120380</v>
      </c>
      <c r="G21" s="22">
        <v>0</v>
      </c>
      <c r="H21" s="22">
        <v>1055396</v>
      </c>
      <c r="I21" s="22">
        <v>0</v>
      </c>
      <c r="J21" s="22">
        <v>10447</v>
      </c>
      <c r="K21" s="22">
        <v>0</v>
      </c>
      <c r="L21" s="22">
        <v>117710467</v>
      </c>
      <c r="M21" s="22">
        <v>28188654</v>
      </c>
      <c r="N21" s="22">
        <v>7855115</v>
      </c>
      <c r="O21" s="22">
        <v>1108548</v>
      </c>
      <c r="P21" s="22">
        <v>13009</v>
      </c>
      <c r="Q21" s="22">
        <v>0</v>
      </c>
      <c r="R21" s="22">
        <v>0</v>
      </c>
      <c r="S21" s="22">
        <v>37165326</v>
      </c>
    </row>
    <row r="22" spans="1:1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7443172</v>
      </c>
      <c r="F22" s="22">
        <v>1253796</v>
      </c>
      <c r="G22" s="22">
        <v>199748</v>
      </c>
      <c r="H22" s="22">
        <v>1073030</v>
      </c>
      <c r="I22" s="22">
        <v>4669</v>
      </c>
      <c r="J22" s="22">
        <v>0</v>
      </c>
      <c r="K22" s="22">
        <v>0</v>
      </c>
      <c r="L22" s="22">
        <v>9974415</v>
      </c>
      <c r="M22" s="22">
        <v>2254367</v>
      </c>
      <c r="N22" s="22">
        <v>581591</v>
      </c>
      <c r="O22" s="22">
        <v>546629</v>
      </c>
      <c r="P22" s="22">
        <v>4704</v>
      </c>
      <c r="Q22" s="22">
        <v>0</v>
      </c>
      <c r="R22" s="22">
        <v>0</v>
      </c>
      <c r="S22" s="22">
        <v>3387291</v>
      </c>
    </row>
    <row r="23" spans="1:1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2401171</v>
      </c>
      <c r="F23" s="22">
        <v>5312265</v>
      </c>
      <c r="G23" s="22">
        <v>16512</v>
      </c>
      <c r="H23" s="22">
        <v>468801</v>
      </c>
      <c r="I23" s="22">
        <v>0</v>
      </c>
      <c r="J23" s="22">
        <v>0</v>
      </c>
      <c r="K23" s="22">
        <v>0</v>
      </c>
      <c r="L23" s="22">
        <v>8198749</v>
      </c>
      <c r="M23" s="22">
        <v>2568665</v>
      </c>
      <c r="N23" s="22">
        <v>2645241</v>
      </c>
      <c r="O23" s="22">
        <v>859368</v>
      </c>
      <c r="P23" s="22">
        <v>5398</v>
      </c>
      <c r="Q23" s="22">
        <v>926435</v>
      </c>
      <c r="R23" s="22">
        <v>0</v>
      </c>
      <c r="S23" s="22">
        <v>7005107</v>
      </c>
    </row>
    <row r="24" spans="1:1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3887882</v>
      </c>
      <c r="F24" s="22">
        <v>7304271</v>
      </c>
      <c r="G24" s="22">
        <v>32573276</v>
      </c>
      <c r="H24" s="22">
        <v>23551767</v>
      </c>
      <c r="I24" s="22">
        <v>0</v>
      </c>
      <c r="J24" s="22">
        <v>87089</v>
      </c>
      <c r="K24" s="22">
        <v>0</v>
      </c>
      <c r="L24" s="22">
        <v>67404285</v>
      </c>
      <c r="M24" s="22">
        <v>3348950</v>
      </c>
      <c r="N24" s="22">
        <v>6901167</v>
      </c>
      <c r="O24" s="22">
        <v>555536</v>
      </c>
      <c r="P24" s="22">
        <v>254077</v>
      </c>
      <c r="Q24" s="22">
        <v>0</v>
      </c>
      <c r="R24" s="22">
        <v>0</v>
      </c>
      <c r="S24" s="22">
        <v>11059730</v>
      </c>
    </row>
    <row r="25" spans="1:1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7918938</v>
      </c>
      <c r="F25" s="22">
        <v>4276708</v>
      </c>
      <c r="G25" s="22">
        <v>3714533</v>
      </c>
      <c r="H25" s="22">
        <v>7491054</v>
      </c>
      <c r="I25" s="22">
        <v>0</v>
      </c>
      <c r="J25" s="22">
        <v>1048922</v>
      </c>
      <c r="K25" s="22">
        <v>0</v>
      </c>
      <c r="L25" s="22">
        <v>24450155</v>
      </c>
      <c r="M25" s="22">
        <v>2915838</v>
      </c>
      <c r="N25" s="22">
        <v>3516613</v>
      </c>
      <c r="O25" s="22">
        <v>798705</v>
      </c>
      <c r="P25" s="22">
        <v>70195</v>
      </c>
      <c r="Q25" s="22">
        <v>0</v>
      </c>
      <c r="R25" s="22">
        <v>0</v>
      </c>
      <c r="S25" s="22">
        <v>7301351</v>
      </c>
    </row>
    <row r="26" spans="1:1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82073378</v>
      </c>
      <c r="F26" s="22">
        <v>54808050</v>
      </c>
      <c r="G26" s="22">
        <v>97080498</v>
      </c>
      <c r="H26" s="22">
        <v>8628709</v>
      </c>
      <c r="I26" s="22">
        <v>0</v>
      </c>
      <c r="J26" s="22">
        <v>170086</v>
      </c>
      <c r="K26" s="22">
        <v>0</v>
      </c>
      <c r="L26" s="22">
        <v>242760721</v>
      </c>
      <c r="M26" s="22">
        <v>45614805</v>
      </c>
      <c r="N26" s="22">
        <v>23846556</v>
      </c>
      <c r="O26" s="22">
        <v>4151295</v>
      </c>
      <c r="P26" s="22">
        <v>918541</v>
      </c>
      <c r="Q26" s="22">
        <v>483736</v>
      </c>
      <c r="R26" s="22">
        <v>0</v>
      </c>
      <c r="S26" s="22">
        <v>75014933</v>
      </c>
    </row>
    <row r="27" spans="1:1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23404862</v>
      </c>
      <c r="F27" s="22">
        <v>65887387</v>
      </c>
      <c r="G27" s="22">
        <v>341080468</v>
      </c>
      <c r="H27" s="22">
        <v>37119200</v>
      </c>
      <c r="I27" s="22">
        <v>0</v>
      </c>
      <c r="J27" s="22">
        <v>0</v>
      </c>
      <c r="K27" s="22">
        <v>0</v>
      </c>
      <c r="L27" s="22">
        <v>467491917</v>
      </c>
      <c r="M27" s="22">
        <v>25420721</v>
      </c>
      <c r="N27" s="22">
        <v>46116820</v>
      </c>
      <c r="O27" s="22">
        <v>0</v>
      </c>
      <c r="P27" s="22">
        <v>3517274</v>
      </c>
      <c r="Q27" s="22">
        <v>0</v>
      </c>
      <c r="R27" s="22">
        <v>0</v>
      </c>
      <c r="S27" s="22">
        <v>75054815</v>
      </c>
    </row>
    <row r="28" spans="1:1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171977</v>
      </c>
      <c r="F28" s="22">
        <v>82959</v>
      </c>
      <c r="G28" s="22">
        <v>12674</v>
      </c>
      <c r="H28" s="22">
        <v>121838</v>
      </c>
      <c r="I28" s="22">
        <v>35988</v>
      </c>
      <c r="J28" s="22">
        <v>501121</v>
      </c>
      <c r="K28" s="22">
        <v>0</v>
      </c>
      <c r="L28" s="22">
        <v>926557</v>
      </c>
      <c r="M28" s="22">
        <v>179130</v>
      </c>
      <c r="N28" s="22">
        <v>39740</v>
      </c>
      <c r="O28" s="22">
        <v>36706</v>
      </c>
      <c r="P28" s="22">
        <v>0</v>
      </c>
      <c r="Q28" s="22">
        <v>0</v>
      </c>
      <c r="R28" s="22">
        <v>0</v>
      </c>
      <c r="S28" s="22">
        <v>255576</v>
      </c>
    </row>
    <row r="29" spans="1:1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4592324</v>
      </c>
      <c r="F29" s="22">
        <v>2323673</v>
      </c>
      <c r="G29" s="22">
        <v>5682481</v>
      </c>
      <c r="H29" s="22">
        <v>8977590</v>
      </c>
      <c r="I29" s="22">
        <v>0</v>
      </c>
      <c r="J29" s="22">
        <v>863016</v>
      </c>
      <c r="K29" s="22">
        <v>0</v>
      </c>
      <c r="L29" s="22">
        <v>22439084</v>
      </c>
      <c r="M29" s="22">
        <v>2758778</v>
      </c>
      <c r="N29" s="22">
        <v>2842514</v>
      </c>
      <c r="O29" s="22">
        <v>241260</v>
      </c>
      <c r="P29" s="22">
        <v>82857</v>
      </c>
      <c r="Q29" s="22">
        <v>0</v>
      </c>
      <c r="R29" s="22">
        <v>0</v>
      </c>
      <c r="S29" s="22">
        <v>5925409</v>
      </c>
    </row>
    <row r="30" spans="1:1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4435577</v>
      </c>
      <c r="F30" s="22">
        <v>745779</v>
      </c>
      <c r="G30" s="22">
        <v>700342</v>
      </c>
      <c r="H30" s="22">
        <v>2076746</v>
      </c>
      <c r="I30" s="22">
        <v>0</v>
      </c>
      <c r="J30" s="22">
        <v>1031037</v>
      </c>
      <c r="K30" s="22">
        <v>158</v>
      </c>
      <c r="L30" s="22">
        <v>8989639</v>
      </c>
      <c r="M30" s="22">
        <v>2056948</v>
      </c>
      <c r="N30" s="22">
        <v>645720</v>
      </c>
      <c r="O30" s="22">
        <v>121115</v>
      </c>
      <c r="P30" s="22">
        <v>12343</v>
      </c>
      <c r="Q30" s="22">
        <v>0</v>
      </c>
      <c r="R30" s="22">
        <v>0</v>
      </c>
      <c r="S30" s="22">
        <v>2836126</v>
      </c>
    </row>
    <row r="31" spans="1:1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3070645</v>
      </c>
      <c r="F31" s="22">
        <v>235332</v>
      </c>
      <c r="G31" s="22">
        <v>2957858</v>
      </c>
      <c r="H31" s="22">
        <v>6174564</v>
      </c>
      <c r="I31" s="22">
        <v>0</v>
      </c>
      <c r="J31" s="22">
        <v>2029465</v>
      </c>
      <c r="K31" s="22">
        <v>0</v>
      </c>
      <c r="L31" s="22">
        <v>14467864</v>
      </c>
      <c r="M31" s="22">
        <v>2027815</v>
      </c>
      <c r="N31" s="22">
        <v>1685919</v>
      </c>
      <c r="O31" s="22">
        <v>297676</v>
      </c>
      <c r="P31" s="22">
        <v>27493</v>
      </c>
      <c r="Q31" s="22">
        <v>0</v>
      </c>
      <c r="R31" s="22">
        <v>0</v>
      </c>
      <c r="S31" s="22">
        <v>4038903</v>
      </c>
    </row>
    <row r="32" spans="1:1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5928832</v>
      </c>
      <c r="F32" s="22">
        <v>1755759</v>
      </c>
      <c r="G32" s="22">
        <v>3775100</v>
      </c>
      <c r="H32" s="22">
        <v>10986596</v>
      </c>
      <c r="I32" s="22">
        <v>0</v>
      </c>
      <c r="J32" s="22">
        <v>188706</v>
      </c>
      <c r="K32" s="22">
        <v>0</v>
      </c>
      <c r="L32" s="22">
        <v>22634993</v>
      </c>
      <c r="M32" s="22">
        <v>1515838</v>
      </c>
      <c r="N32" s="22">
        <v>3296099</v>
      </c>
      <c r="O32" s="22">
        <v>475032</v>
      </c>
      <c r="P32" s="22">
        <v>78545</v>
      </c>
      <c r="Q32" s="22">
        <v>0</v>
      </c>
      <c r="R32" s="22">
        <v>0</v>
      </c>
      <c r="S32" s="22">
        <v>5365514</v>
      </c>
    </row>
    <row r="33" spans="1:1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1061984</v>
      </c>
      <c r="F33" s="22">
        <v>1825021</v>
      </c>
      <c r="G33" s="22">
        <v>2799263</v>
      </c>
      <c r="H33" s="22">
        <v>892935</v>
      </c>
      <c r="I33" s="22">
        <v>0</v>
      </c>
      <c r="J33" s="22">
        <v>10143</v>
      </c>
      <c r="K33" s="22">
        <v>2200</v>
      </c>
      <c r="L33" s="22">
        <v>6591546</v>
      </c>
      <c r="M33" s="22">
        <v>1668767</v>
      </c>
      <c r="N33" s="22">
        <v>1468968</v>
      </c>
      <c r="O33" s="22">
        <v>242070</v>
      </c>
      <c r="P33" s="22">
        <v>40755</v>
      </c>
      <c r="Q33" s="22">
        <v>105375</v>
      </c>
      <c r="R33" s="22">
        <v>0</v>
      </c>
      <c r="S33" s="22">
        <v>3525935</v>
      </c>
    </row>
    <row r="34" spans="1:1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795010</v>
      </c>
      <c r="F34" s="22">
        <v>282145</v>
      </c>
      <c r="G34" s="22">
        <v>787216</v>
      </c>
      <c r="H34" s="22">
        <v>2214241</v>
      </c>
      <c r="I34" s="22">
        <v>77874</v>
      </c>
      <c r="J34" s="22">
        <v>792344</v>
      </c>
      <c r="K34" s="22">
        <v>0</v>
      </c>
      <c r="L34" s="22">
        <v>4948830</v>
      </c>
      <c r="M34" s="22">
        <v>306455</v>
      </c>
      <c r="N34" s="22">
        <v>475951</v>
      </c>
      <c r="O34" s="22">
        <v>13401</v>
      </c>
      <c r="P34" s="22">
        <v>11811</v>
      </c>
      <c r="Q34" s="22">
        <v>0</v>
      </c>
      <c r="R34" s="22">
        <v>0</v>
      </c>
      <c r="S34" s="22">
        <v>807618</v>
      </c>
    </row>
    <row r="35" spans="1:1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5011549</v>
      </c>
      <c r="F35" s="22">
        <v>1407423</v>
      </c>
      <c r="G35" s="22">
        <v>42248969</v>
      </c>
      <c r="H35" s="22">
        <v>32566236</v>
      </c>
      <c r="I35" s="22">
        <v>864522</v>
      </c>
      <c r="J35" s="22">
        <v>308290</v>
      </c>
      <c r="K35" s="22">
        <v>0</v>
      </c>
      <c r="L35" s="22">
        <v>82406989</v>
      </c>
      <c r="M35" s="22">
        <v>4334524</v>
      </c>
      <c r="N35" s="22">
        <v>12344420</v>
      </c>
      <c r="O35" s="22">
        <v>658282</v>
      </c>
      <c r="P35" s="22">
        <v>442041</v>
      </c>
      <c r="Q35" s="22">
        <v>0</v>
      </c>
      <c r="R35" s="22">
        <v>0</v>
      </c>
      <c r="S35" s="22">
        <v>17779267</v>
      </c>
    </row>
    <row r="36" spans="1:1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1233581</v>
      </c>
      <c r="F36" s="22">
        <v>3151569</v>
      </c>
      <c r="G36" s="22">
        <v>5812260</v>
      </c>
      <c r="H36" s="22">
        <v>13667840</v>
      </c>
      <c r="I36" s="22">
        <v>0</v>
      </c>
      <c r="J36" s="22">
        <v>120885</v>
      </c>
      <c r="K36" s="22">
        <v>-788287</v>
      </c>
      <c r="L36" s="22">
        <v>23197848</v>
      </c>
      <c r="M36" s="22">
        <v>2491954</v>
      </c>
      <c r="N36" s="22">
        <v>6868990</v>
      </c>
      <c r="O36" s="22">
        <v>759425</v>
      </c>
      <c r="P36" s="22">
        <v>178546</v>
      </c>
      <c r="Q36" s="22">
        <v>0</v>
      </c>
      <c r="R36" s="22">
        <v>0</v>
      </c>
      <c r="S36" s="22">
        <v>10298915</v>
      </c>
    </row>
    <row r="37" spans="1:1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4146933</v>
      </c>
      <c r="F37" s="22">
        <v>3167214</v>
      </c>
      <c r="G37" s="22">
        <v>2583982</v>
      </c>
      <c r="H37" s="22">
        <v>4821383</v>
      </c>
      <c r="I37" s="22">
        <v>0</v>
      </c>
      <c r="J37" s="22">
        <v>1973713</v>
      </c>
      <c r="K37" s="22">
        <v>0</v>
      </c>
      <c r="L37" s="22">
        <v>16693225</v>
      </c>
      <c r="M37" s="22">
        <v>3593776</v>
      </c>
      <c r="N37" s="22">
        <v>2066960</v>
      </c>
      <c r="O37" s="22">
        <v>0</v>
      </c>
      <c r="P37" s="22">
        <v>30871</v>
      </c>
      <c r="Q37" s="22">
        <v>421041</v>
      </c>
      <c r="R37" s="22">
        <v>30915</v>
      </c>
      <c r="S37" s="22">
        <v>6143563</v>
      </c>
    </row>
    <row r="38" spans="1:1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4184827</v>
      </c>
      <c r="F38" s="22">
        <v>35157</v>
      </c>
      <c r="G38" s="22">
        <v>229396</v>
      </c>
      <c r="H38" s="22">
        <v>1245730</v>
      </c>
      <c r="I38" s="22">
        <v>275126</v>
      </c>
      <c r="J38" s="22">
        <v>0</v>
      </c>
      <c r="K38" s="22">
        <v>0</v>
      </c>
      <c r="L38" s="22">
        <v>5970236</v>
      </c>
      <c r="M38" s="22">
        <v>1481713</v>
      </c>
      <c r="N38" s="22">
        <v>325620</v>
      </c>
      <c r="O38" s="22">
        <v>143547</v>
      </c>
      <c r="P38" s="22">
        <v>0</v>
      </c>
      <c r="Q38" s="22">
        <v>181987</v>
      </c>
      <c r="R38" s="22">
        <v>0</v>
      </c>
      <c r="S38" s="22">
        <v>2132867</v>
      </c>
    </row>
    <row r="39" spans="1:1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285073</v>
      </c>
      <c r="F39" s="22">
        <v>462640</v>
      </c>
      <c r="G39" s="22">
        <v>3257780</v>
      </c>
      <c r="H39" s="22">
        <v>9060106</v>
      </c>
      <c r="I39" s="22">
        <v>0</v>
      </c>
      <c r="J39" s="22">
        <v>303678</v>
      </c>
      <c r="K39" s="22">
        <v>0</v>
      </c>
      <c r="L39" s="22">
        <v>13369277</v>
      </c>
      <c r="M39" s="22">
        <v>522202</v>
      </c>
      <c r="N39" s="22">
        <v>2625015</v>
      </c>
      <c r="O39" s="22">
        <v>558066</v>
      </c>
      <c r="P39" s="22">
        <v>65862</v>
      </c>
      <c r="Q39" s="22">
        <v>0</v>
      </c>
      <c r="R39" s="22">
        <v>0</v>
      </c>
      <c r="S39" s="22">
        <v>3771145</v>
      </c>
    </row>
    <row r="40" spans="1:1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4585371</v>
      </c>
      <c r="F40" s="22">
        <v>3736007</v>
      </c>
      <c r="G40" s="22">
        <v>15162308</v>
      </c>
      <c r="H40" s="22">
        <v>23036975</v>
      </c>
      <c r="I40" s="22">
        <v>0</v>
      </c>
      <c r="J40" s="22">
        <v>268128</v>
      </c>
      <c r="K40" s="22">
        <v>-667056</v>
      </c>
      <c r="L40" s="22">
        <v>46121733</v>
      </c>
      <c r="M40" s="22">
        <v>4696929</v>
      </c>
      <c r="N40" s="22">
        <v>13357633</v>
      </c>
      <c r="O40" s="22">
        <v>1145994</v>
      </c>
      <c r="P40" s="22">
        <v>399494</v>
      </c>
      <c r="Q40" s="22">
        <v>0</v>
      </c>
      <c r="R40" s="22">
        <v>0</v>
      </c>
      <c r="S40" s="22">
        <v>19600050</v>
      </c>
    </row>
    <row r="41" spans="1:1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7079135</v>
      </c>
      <c r="F41" s="22">
        <v>2578192</v>
      </c>
      <c r="G41" s="22">
        <v>6085495</v>
      </c>
      <c r="H41" s="22">
        <v>12097139</v>
      </c>
      <c r="I41" s="22">
        <v>447706</v>
      </c>
      <c r="J41" s="22">
        <v>0</v>
      </c>
      <c r="K41" s="22">
        <v>0</v>
      </c>
      <c r="L41" s="22">
        <v>28287667</v>
      </c>
      <c r="M41" s="22">
        <v>4039423</v>
      </c>
      <c r="N41" s="22">
        <v>9150451</v>
      </c>
      <c r="O41" s="22">
        <v>345617</v>
      </c>
      <c r="P41" s="22">
        <v>213290</v>
      </c>
      <c r="Q41" s="22">
        <v>0</v>
      </c>
      <c r="R41" s="22">
        <v>0</v>
      </c>
      <c r="S41" s="22">
        <v>13748781</v>
      </c>
    </row>
    <row r="42" spans="1:1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1423780</v>
      </c>
      <c r="F42" s="22">
        <v>1037307</v>
      </c>
      <c r="G42" s="22">
        <v>972789</v>
      </c>
      <c r="H42" s="22">
        <v>1133175</v>
      </c>
      <c r="I42" s="22">
        <v>0</v>
      </c>
      <c r="J42" s="22">
        <v>728275</v>
      </c>
      <c r="K42" s="22">
        <v>0</v>
      </c>
      <c r="L42" s="22">
        <v>5295326</v>
      </c>
      <c r="M42" s="22">
        <v>480009</v>
      </c>
      <c r="N42" s="22">
        <v>446067</v>
      </c>
      <c r="O42" s="22">
        <v>170795</v>
      </c>
      <c r="P42" s="22">
        <v>10409</v>
      </c>
      <c r="Q42" s="22">
        <v>0</v>
      </c>
      <c r="R42" s="22">
        <v>0</v>
      </c>
      <c r="S42" s="22">
        <v>1107280</v>
      </c>
    </row>
    <row r="43" spans="1:1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1964116</v>
      </c>
      <c r="F43" s="22">
        <v>1039954</v>
      </c>
      <c r="G43" s="22">
        <v>7415158</v>
      </c>
      <c r="H43" s="22">
        <v>8794132</v>
      </c>
      <c r="I43" s="22">
        <v>0</v>
      </c>
      <c r="J43" s="22">
        <v>2989316</v>
      </c>
      <c r="K43" s="22">
        <v>0</v>
      </c>
      <c r="L43" s="22">
        <v>22202676</v>
      </c>
      <c r="M43" s="22">
        <v>1332244</v>
      </c>
      <c r="N43" s="22">
        <v>2384762</v>
      </c>
      <c r="O43" s="22">
        <v>191500</v>
      </c>
      <c r="P43" s="22">
        <v>68999</v>
      </c>
      <c r="Q43" s="22">
        <v>0</v>
      </c>
      <c r="R43" s="22">
        <v>0</v>
      </c>
      <c r="S43" s="22">
        <v>3977505</v>
      </c>
    </row>
    <row r="44" spans="1:1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27070653</v>
      </c>
      <c r="F44" s="22">
        <v>5153306</v>
      </c>
      <c r="G44" s="22">
        <v>1705346</v>
      </c>
      <c r="H44" s="22">
        <v>3391145</v>
      </c>
      <c r="I44" s="22">
        <v>0</v>
      </c>
      <c r="J44" s="22">
        <v>1413187</v>
      </c>
      <c r="K44" s="22">
        <v>0</v>
      </c>
      <c r="L44" s="22">
        <v>38733637</v>
      </c>
      <c r="M44" s="22">
        <v>18024306</v>
      </c>
      <c r="N44" s="22">
        <v>3616883</v>
      </c>
      <c r="O44" s="22">
        <v>982999</v>
      </c>
      <c r="P44" s="22">
        <v>41068</v>
      </c>
      <c r="Q44" s="22">
        <v>0</v>
      </c>
      <c r="R44" s="22">
        <v>0</v>
      </c>
      <c r="S44" s="22">
        <v>22665256</v>
      </c>
    </row>
    <row r="45" spans="1:1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2298934</v>
      </c>
      <c r="F45" s="22">
        <v>0</v>
      </c>
      <c r="G45" s="22">
        <v>265342</v>
      </c>
      <c r="H45" s="22">
        <v>5238940</v>
      </c>
      <c r="I45" s="22">
        <v>0</v>
      </c>
      <c r="J45" s="22">
        <v>2364885</v>
      </c>
      <c r="K45" s="22">
        <v>0</v>
      </c>
      <c r="L45" s="22">
        <v>10168101</v>
      </c>
      <c r="M45" s="22">
        <v>1347004</v>
      </c>
      <c r="N45" s="22">
        <v>778517</v>
      </c>
      <c r="O45" s="22">
        <v>81980</v>
      </c>
      <c r="P45" s="22">
        <v>17672</v>
      </c>
      <c r="Q45" s="22">
        <v>0</v>
      </c>
      <c r="R45" s="22">
        <v>0</v>
      </c>
      <c r="S45" s="22">
        <v>2225173</v>
      </c>
    </row>
    <row r="46" spans="1:1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17363604</v>
      </c>
      <c r="F46" s="22">
        <v>30194765</v>
      </c>
      <c r="G46" s="22">
        <v>24983029</v>
      </c>
      <c r="H46" s="22">
        <v>20835834</v>
      </c>
      <c r="I46" s="22">
        <v>0</v>
      </c>
      <c r="J46" s="22">
        <v>979763</v>
      </c>
      <c r="K46" s="22">
        <v>-293457</v>
      </c>
      <c r="L46" s="22">
        <v>94063538</v>
      </c>
      <c r="M46" s="22">
        <v>11184979</v>
      </c>
      <c r="N46" s="22">
        <v>14120396</v>
      </c>
      <c r="O46" s="22">
        <v>461235</v>
      </c>
      <c r="P46" s="22">
        <v>0</v>
      </c>
      <c r="Q46" s="22">
        <v>283696</v>
      </c>
      <c r="R46" s="22">
        <v>0</v>
      </c>
      <c r="S46" s="22">
        <v>26050306</v>
      </c>
    </row>
    <row r="47" spans="1:1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4077812</v>
      </c>
      <c r="F47" s="22">
        <v>8322092</v>
      </c>
      <c r="G47" s="22">
        <v>40393661</v>
      </c>
      <c r="H47" s="22">
        <v>42612971</v>
      </c>
      <c r="I47" s="22">
        <v>0</v>
      </c>
      <c r="J47" s="22">
        <v>211602</v>
      </c>
      <c r="K47" s="22">
        <v>0</v>
      </c>
      <c r="L47" s="22">
        <v>95618138</v>
      </c>
      <c r="M47" s="22">
        <v>2757443</v>
      </c>
      <c r="N47" s="22">
        <v>27577458</v>
      </c>
      <c r="O47" s="22">
        <v>4446731</v>
      </c>
      <c r="P47" s="22">
        <v>1012582</v>
      </c>
      <c r="Q47" s="22">
        <v>83258</v>
      </c>
      <c r="R47" s="22">
        <v>0</v>
      </c>
      <c r="S47" s="22">
        <v>35877472</v>
      </c>
    </row>
    <row r="48" spans="1:1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1791177</v>
      </c>
      <c r="F48" s="22">
        <v>1036263</v>
      </c>
      <c r="G48" s="22">
        <v>5835814</v>
      </c>
      <c r="H48" s="22">
        <v>13740649</v>
      </c>
      <c r="I48" s="22">
        <v>0</v>
      </c>
      <c r="J48" s="22">
        <v>1678897</v>
      </c>
      <c r="K48" s="22">
        <v>0</v>
      </c>
      <c r="L48" s="22">
        <v>24082800</v>
      </c>
      <c r="M48" s="22">
        <v>1759165</v>
      </c>
      <c r="N48" s="22">
        <v>3571638</v>
      </c>
      <c r="O48" s="22">
        <v>0</v>
      </c>
      <c r="P48" s="22">
        <v>87208</v>
      </c>
      <c r="Q48" s="22">
        <v>0</v>
      </c>
      <c r="R48" s="22">
        <v>0</v>
      </c>
      <c r="S48" s="22">
        <v>5418011</v>
      </c>
    </row>
    <row r="49" spans="1:1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9217783</v>
      </c>
      <c r="F49" s="22">
        <v>906451</v>
      </c>
      <c r="G49" s="22">
        <v>1158448</v>
      </c>
      <c r="H49" s="22">
        <v>4998635</v>
      </c>
      <c r="I49" s="22">
        <v>356704</v>
      </c>
      <c r="J49" s="22">
        <v>819456</v>
      </c>
      <c r="K49" s="22">
        <v>391118</v>
      </c>
      <c r="L49" s="22">
        <v>17848595</v>
      </c>
      <c r="M49" s="22">
        <v>4317776</v>
      </c>
      <c r="N49" s="22">
        <v>1259137</v>
      </c>
      <c r="O49" s="22">
        <v>452020</v>
      </c>
      <c r="P49" s="22">
        <v>24969</v>
      </c>
      <c r="Q49" s="22">
        <v>488455</v>
      </c>
      <c r="R49" s="22">
        <v>0</v>
      </c>
      <c r="S49" s="22">
        <v>6542357</v>
      </c>
    </row>
    <row r="50" spans="1:1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5117391</v>
      </c>
      <c r="F50" s="22">
        <v>6084804</v>
      </c>
      <c r="G50" s="22">
        <v>16891651</v>
      </c>
      <c r="H50" s="22">
        <v>4537995</v>
      </c>
      <c r="I50" s="22">
        <v>0</v>
      </c>
      <c r="J50" s="22">
        <v>709066</v>
      </c>
      <c r="K50" s="22">
        <v>-2051</v>
      </c>
      <c r="L50" s="22">
        <v>33338856</v>
      </c>
      <c r="M50" s="22">
        <v>5072958</v>
      </c>
      <c r="N50" s="22">
        <v>6627801</v>
      </c>
      <c r="O50" s="22">
        <v>404026</v>
      </c>
      <c r="P50" s="22">
        <v>332794</v>
      </c>
      <c r="Q50" s="22">
        <v>0</v>
      </c>
      <c r="R50" s="22">
        <v>131391</v>
      </c>
      <c r="S50" s="22">
        <v>12568970</v>
      </c>
    </row>
    <row r="51" spans="1:1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1585240</v>
      </c>
      <c r="F51" s="22">
        <v>4284029</v>
      </c>
      <c r="G51" s="22">
        <v>607468</v>
      </c>
      <c r="H51" s="22">
        <v>7812263</v>
      </c>
      <c r="I51" s="22">
        <v>0</v>
      </c>
      <c r="J51" s="22">
        <v>1793507</v>
      </c>
      <c r="K51" s="22">
        <v>0</v>
      </c>
      <c r="L51" s="22">
        <v>16082507</v>
      </c>
      <c r="M51" s="22">
        <v>1490085</v>
      </c>
      <c r="N51" s="22">
        <v>2213415</v>
      </c>
      <c r="O51" s="22">
        <v>509722</v>
      </c>
      <c r="P51" s="22">
        <v>40224</v>
      </c>
      <c r="Q51" s="22">
        <v>220227</v>
      </c>
      <c r="R51" s="22">
        <v>0</v>
      </c>
      <c r="S51" s="22">
        <v>4473673</v>
      </c>
    </row>
    <row r="52" spans="1:1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8308618</v>
      </c>
      <c r="F52" s="22">
        <v>25077760</v>
      </c>
      <c r="G52" s="22">
        <v>1276290</v>
      </c>
      <c r="H52" s="22">
        <v>11068988</v>
      </c>
      <c r="I52" s="22">
        <v>0</v>
      </c>
      <c r="J52" s="22">
        <v>1058903</v>
      </c>
      <c r="K52" s="22">
        <v>0</v>
      </c>
      <c r="L52" s="22">
        <v>46790559</v>
      </c>
      <c r="M52" s="22">
        <v>7505417</v>
      </c>
      <c r="N52" s="22">
        <v>19733048</v>
      </c>
      <c r="O52" s="22">
        <v>229035</v>
      </c>
      <c r="P52" s="22">
        <v>123289</v>
      </c>
      <c r="Q52" s="22">
        <v>0</v>
      </c>
      <c r="R52" s="22">
        <v>381277</v>
      </c>
      <c r="S52" s="22">
        <v>27972066</v>
      </c>
    </row>
    <row r="53" spans="1:1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1266880</v>
      </c>
      <c r="F53" s="22">
        <v>2320432</v>
      </c>
      <c r="G53" s="22">
        <v>5611355</v>
      </c>
      <c r="H53" s="22">
        <v>5705787</v>
      </c>
      <c r="I53" s="22">
        <v>0</v>
      </c>
      <c r="J53" s="22">
        <v>65080</v>
      </c>
      <c r="K53" s="22">
        <v>0</v>
      </c>
      <c r="L53" s="22">
        <v>14969534</v>
      </c>
      <c r="M53" s="22">
        <v>1322621</v>
      </c>
      <c r="N53" s="22">
        <v>2631213</v>
      </c>
      <c r="O53" s="22">
        <v>568280</v>
      </c>
      <c r="P53" s="22">
        <v>78306</v>
      </c>
      <c r="Q53" s="22">
        <v>0</v>
      </c>
      <c r="R53" s="22">
        <v>0</v>
      </c>
      <c r="S53" s="22">
        <v>4600420</v>
      </c>
    </row>
    <row r="54" spans="1:1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5597998</v>
      </c>
      <c r="F54" s="22">
        <v>3962112</v>
      </c>
      <c r="G54" s="22">
        <v>1035295</v>
      </c>
      <c r="H54" s="22">
        <v>1832502</v>
      </c>
      <c r="I54" s="22">
        <v>0</v>
      </c>
      <c r="J54" s="22">
        <v>3962112</v>
      </c>
      <c r="K54" s="22">
        <v>0</v>
      </c>
      <c r="L54" s="22">
        <v>16390019</v>
      </c>
      <c r="M54" s="22">
        <v>3120443</v>
      </c>
      <c r="N54" s="22">
        <v>2327612</v>
      </c>
      <c r="O54" s="22">
        <v>314891</v>
      </c>
      <c r="P54" s="22">
        <v>0</v>
      </c>
      <c r="Q54" s="22">
        <v>0</v>
      </c>
      <c r="R54" s="22">
        <v>0</v>
      </c>
      <c r="S54" s="22">
        <v>5762946</v>
      </c>
    </row>
    <row r="55" spans="1:1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1418172</v>
      </c>
      <c r="F55" s="22">
        <v>1055334</v>
      </c>
      <c r="G55" s="22">
        <v>2173996</v>
      </c>
      <c r="H55" s="22">
        <v>6371018</v>
      </c>
      <c r="I55" s="22">
        <v>120532</v>
      </c>
      <c r="J55" s="22">
        <v>2043160</v>
      </c>
      <c r="K55" s="22">
        <v>0</v>
      </c>
      <c r="L55" s="22">
        <v>13182212</v>
      </c>
      <c r="M55" s="22">
        <v>1017251</v>
      </c>
      <c r="N55" s="22">
        <v>1375585</v>
      </c>
      <c r="O55" s="22">
        <v>255827</v>
      </c>
      <c r="P55" s="22">
        <v>25299</v>
      </c>
      <c r="Q55" s="22">
        <v>0</v>
      </c>
      <c r="R55" s="22">
        <v>0</v>
      </c>
      <c r="S55" s="22">
        <v>2673962</v>
      </c>
    </row>
    <row r="56" spans="1:1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7526104</v>
      </c>
      <c r="F56" s="22">
        <v>3800492</v>
      </c>
      <c r="G56" s="22">
        <v>5586620</v>
      </c>
      <c r="H56" s="22">
        <v>12898337</v>
      </c>
      <c r="I56" s="22">
        <v>0</v>
      </c>
      <c r="J56" s="22">
        <v>1332674</v>
      </c>
      <c r="K56" s="22">
        <v>99742</v>
      </c>
      <c r="L56" s="22">
        <v>31243969</v>
      </c>
      <c r="M56" s="22">
        <v>6851157</v>
      </c>
      <c r="N56" s="22">
        <v>5996798</v>
      </c>
      <c r="O56" s="22">
        <v>1701771</v>
      </c>
      <c r="P56" s="22">
        <v>143586</v>
      </c>
      <c r="Q56" s="22">
        <v>0</v>
      </c>
      <c r="R56" s="22">
        <v>0</v>
      </c>
      <c r="S56" s="22">
        <v>14693312</v>
      </c>
    </row>
    <row r="57" spans="1:1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3422967</v>
      </c>
      <c r="F57" s="22">
        <v>2868144</v>
      </c>
      <c r="G57" s="22">
        <v>5097075</v>
      </c>
      <c r="H57" s="22">
        <v>18030457</v>
      </c>
      <c r="I57" s="22">
        <v>489517</v>
      </c>
      <c r="J57" s="22">
        <v>1124232</v>
      </c>
      <c r="K57" s="22">
        <v>50408</v>
      </c>
      <c r="L57" s="22">
        <v>31082800</v>
      </c>
      <c r="M57" s="22">
        <v>2520022</v>
      </c>
      <c r="N57" s="22">
        <v>9132111</v>
      </c>
      <c r="O57" s="22">
        <v>409110</v>
      </c>
      <c r="P57" s="22">
        <v>193850</v>
      </c>
      <c r="Q57" s="22">
        <v>0</v>
      </c>
      <c r="R57" s="22">
        <v>-62537</v>
      </c>
      <c r="S57" s="22">
        <v>12192556</v>
      </c>
    </row>
    <row r="58" spans="1:1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2336185</v>
      </c>
      <c r="F58" s="22">
        <v>5870093</v>
      </c>
      <c r="G58" s="22">
        <v>2047</v>
      </c>
      <c r="H58" s="22">
        <v>7093813</v>
      </c>
      <c r="I58" s="22">
        <v>0</v>
      </c>
      <c r="J58" s="22">
        <v>469488</v>
      </c>
      <c r="K58" s="22">
        <v>41682</v>
      </c>
      <c r="L58" s="22">
        <v>15813308</v>
      </c>
      <c r="M58" s="22">
        <v>1068662</v>
      </c>
      <c r="N58" s="22">
        <v>2299756</v>
      </c>
      <c r="O58" s="22">
        <v>661965</v>
      </c>
      <c r="P58" s="22">
        <v>60266</v>
      </c>
      <c r="Q58" s="22">
        <v>0</v>
      </c>
      <c r="R58" s="22">
        <v>-130439</v>
      </c>
      <c r="S58" s="22">
        <v>3960210</v>
      </c>
    </row>
    <row r="59" spans="1:1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1052058</v>
      </c>
      <c r="F59" s="22">
        <v>1875573</v>
      </c>
      <c r="G59" s="22">
        <v>8412995</v>
      </c>
      <c r="H59" s="22">
        <v>12880260</v>
      </c>
      <c r="I59" s="22">
        <v>624490</v>
      </c>
      <c r="J59" s="22">
        <v>222351</v>
      </c>
      <c r="K59" s="22">
        <v>0</v>
      </c>
      <c r="L59" s="22">
        <v>25067727</v>
      </c>
      <c r="M59" s="22">
        <v>562704</v>
      </c>
      <c r="N59" s="22">
        <v>4705947</v>
      </c>
      <c r="O59" s="22">
        <v>942038</v>
      </c>
      <c r="P59" s="22">
        <v>134150</v>
      </c>
      <c r="Q59" s="22">
        <v>0</v>
      </c>
      <c r="R59" s="22">
        <v>0</v>
      </c>
      <c r="S59" s="22">
        <v>6344839</v>
      </c>
    </row>
    <row r="60" spans="1:1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1215116</v>
      </c>
      <c r="F60" s="22">
        <v>4378914</v>
      </c>
      <c r="G60" s="22">
        <v>9112971</v>
      </c>
      <c r="H60" s="22">
        <v>37755496</v>
      </c>
      <c r="I60" s="22">
        <v>0</v>
      </c>
      <c r="J60" s="22">
        <v>2561</v>
      </c>
      <c r="K60" s="22">
        <v>0</v>
      </c>
      <c r="L60" s="22">
        <v>52465058</v>
      </c>
      <c r="M60" s="22">
        <v>661417</v>
      </c>
      <c r="N60" s="22">
        <v>7230101</v>
      </c>
      <c r="O60" s="22">
        <v>213034</v>
      </c>
      <c r="P60" s="22">
        <v>183670</v>
      </c>
      <c r="Q60" s="22">
        <v>0</v>
      </c>
      <c r="R60" s="22">
        <v>0</v>
      </c>
      <c r="S60" s="22">
        <v>8288222</v>
      </c>
    </row>
    <row r="61" spans="1:1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660481</v>
      </c>
      <c r="F61" s="22">
        <v>1260343</v>
      </c>
      <c r="G61" s="22">
        <v>1642249</v>
      </c>
      <c r="H61" s="22">
        <v>8605572</v>
      </c>
      <c r="I61" s="22">
        <v>0</v>
      </c>
      <c r="J61" s="22">
        <v>974194</v>
      </c>
      <c r="K61" s="22">
        <v>16451</v>
      </c>
      <c r="L61" s="22">
        <v>13159290</v>
      </c>
      <c r="M61" s="22">
        <v>576717</v>
      </c>
      <c r="N61" s="22">
        <v>1520371</v>
      </c>
      <c r="O61" s="22">
        <v>550629</v>
      </c>
      <c r="P61" s="22">
        <v>54972</v>
      </c>
      <c r="Q61" s="22">
        <v>21611</v>
      </c>
      <c r="R61" s="22">
        <v>0</v>
      </c>
      <c r="S61" s="22">
        <v>2724300</v>
      </c>
    </row>
    <row r="62" spans="1:1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27885145</v>
      </c>
      <c r="F62" s="22">
        <v>22565873</v>
      </c>
      <c r="G62" s="22">
        <v>2677861</v>
      </c>
      <c r="H62" s="22">
        <v>14015426</v>
      </c>
      <c r="I62" s="22">
        <v>0</v>
      </c>
      <c r="J62" s="22">
        <v>175533</v>
      </c>
      <c r="K62" s="22">
        <v>-2186</v>
      </c>
      <c r="L62" s="22">
        <v>67317652</v>
      </c>
      <c r="M62" s="22">
        <v>16949720</v>
      </c>
      <c r="N62" s="22">
        <v>11248806</v>
      </c>
      <c r="O62" s="22">
        <v>1083555</v>
      </c>
      <c r="P62" s="22">
        <v>0</v>
      </c>
      <c r="Q62" s="22">
        <v>153394</v>
      </c>
      <c r="R62" s="22">
        <v>0</v>
      </c>
      <c r="S62" s="22">
        <v>29435475</v>
      </c>
    </row>
    <row r="63" spans="1:1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1332393</v>
      </c>
      <c r="F63" s="22">
        <v>1463870</v>
      </c>
      <c r="G63" s="22">
        <v>168613</v>
      </c>
      <c r="H63" s="22">
        <v>1249698</v>
      </c>
      <c r="I63" s="22">
        <v>0</v>
      </c>
      <c r="J63" s="22">
        <v>327137</v>
      </c>
      <c r="K63" s="22">
        <v>0</v>
      </c>
      <c r="L63" s="22">
        <v>4541711</v>
      </c>
      <c r="M63" s="22">
        <v>471594</v>
      </c>
      <c r="N63" s="22">
        <v>423684</v>
      </c>
      <c r="O63" s="22">
        <v>151458</v>
      </c>
      <c r="P63" s="22">
        <v>5465</v>
      </c>
      <c r="Q63" s="22">
        <v>0</v>
      </c>
      <c r="R63" s="22">
        <v>0</v>
      </c>
      <c r="S63" s="22">
        <v>1052201</v>
      </c>
    </row>
    <row r="64" spans="1:1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2892951</v>
      </c>
      <c r="F64" s="22">
        <v>505128</v>
      </c>
      <c r="G64" s="22">
        <v>1823105</v>
      </c>
      <c r="H64" s="22">
        <v>7414857</v>
      </c>
      <c r="I64" s="22">
        <v>90586</v>
      </c>
      <c r="J64" s="22">
        <v>435048</v>
      </c>
      <c r="K64" s="22">
        <v>10123</v>
      </c>
      <c r="L64" s="22">
        <v>13171798</v>
      </c>
      <c r="M64" s="22">
        <v>1689611</v>
      </c>
      <c r="N64" s="22">
        <v>1205965</v>
      </c>
      <c r="O64" s="22">
        <v>306334</v>
      </c>
      <c r="P64" s="22">
        <v>71356</v>
      </c>
      <c r="Q64" s="22">
        <v>0</v>
      </c>
      <c r="R64" s="22">
        <v>0</v>
      </c>
      <c r="S64" s="22">
        <v>3273266</v>
      </c>
    </row>
    <row r="65" spans="1:1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2813522</v>
      </c>
      <c r="F65" s="22">
        <v>1024503</v>
      </c>
      <c r="G65" s="22">
        <v>4762506</v>
      </c>
      <c r="H65" s="22">
        <v>8198849</v>
      </c>
      <c r="I65" s="22">
        <v>397927</v>
      </c>
      <c r="J65" s="22">
        <v>502943</v>
      </c>
      <c r="K65" s="22">
        <v>31</v>
      </c>
      <c r="L65" s="22">
        <v>17700281</v>
      </c>
      <c r="M65" s="22">
        <v>4596590</v>
      </c>
      <c r="N65" s="22">
        <v>3562738</v>
      </c>
      <c r="O65" s="22">
        <v>306601</v>
      </c>
      <c r="P65" s="22">
        <v>99188</v>
      </c>
      <c r="Q65" s="22">
        <v>0</v>
      </c>
      <c r="R65" s="22">
        <v>-279053</v>
      </c>
      <c r="S65" s="22">
        <v>8286064</v>
      </c>
    </row>
    <row r="66" spans="1:1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822939</v>
      </c>
      <c r="F66" s="22">
        <v>1929210</v>
      </c>
      <c r="G66" s="22">
        <v>11775074</v>
      </c>
      <c r="H66" s="22">
        <v>8840627</v>
      </c>
      <c r="I66" s="22">
        <v>0</v>
      </c>
      <c r="J66" s="22">
        <v>625318</v>
      </c>
      <c r="K66" s="22">
        <v>0</v>
      </c>
      <c r="L66" s="22">
        <v>23993168</v>
      </c>
      <c r="M66" s="22">
        <v>759126</v>
      </c>
      <c r="N66" s="22">
        <v>4368205</v>
      </c>
      <c r="O66" s="22">
        <v>549450</v>
      </c>
      <c r="P66" s="22">
        <v>180602</v>
      </c>
      <c r="Q66" s="22">
        <v>0</v>
      </c>
      <c r="R66" s="22">
        <v>0</v>
      </c>
      <c r="S66" s="22">
        <v>5857383</v>
      </c>
    </row>
    <row r="67" spans="1:1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83209</v>
      </c>
      <c r="F67" s="22">
        <v>140179</v>
      </c>
      <c r="G67" s="22">
        <v>644562</v>
      </c>
      <c r="H67" s="22">
        <v>1276112</v>
      </c>
      <c r="I67" s="22">
        <v>0</v>
      </c>
      <c r="J67" s="22">
        <v>45064</v>
      </c>
      <c r="K67" s="22">
        <v>0</v>
      </c>
      <c r="L67" s="22">
        <v>2189126</v>
      </c>
      <c r="M67" s="22">
        <v>64820</v>
      </c>
      <c r="N67" s="22">
        <v>563704</v>
      </c>
      <c r="O67" s="22">
        <v>18426</v>
      </c>
      <c r="P67" s="22">
        <v>15580</v>
      </c>
      <c r="Q67" s="22">
        <v>0</v>
      </c>
      <c r="R67" s="22">
        <v>0</v>
      </c>
      <c r="S67" s="22">
        <v>662530</v>
      </c>
    </row>
    <row r="68" spans="1:1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14681094</v>
      </c>
      <c r="F68" s="22">
        <v>20118825</v>
      </c>
      <c r="G68" s="22">
        <v>2974480</v>
      </c>
      <c r="H68" s="22">
        <v>7059654</v>
      </c>
      <c r="I68" s="22">
        <v>231966</v>
      </c>
      <c r="J68" s="22">
        <v>1506063</v>
      </c>
      <c r="K68" s="22">
        <v>204278</v>
      </c>
      <c r="L68" s="22">
        <v>46776360</v>
      </c>
      <c r="M68" s="22">
        <v>9996254</v>
      </c>
      <c r="N68" s="22">
        <v>8503535</v>
      </c>
      <c r="O68" s="22">
        <v>121475</v>
      </c>
      <c r="P68" s="22">
        <v>78614</v>
      </c>
      <c r="Q68" s="22">
        <v>1120242</v>
      </c>
      <c r="R68" s="22">
        <v>0</v>
      </c>
      <c r="S68" s="22">
        <v>19820120</v>
      </c>
    </row>
    <row r="69" spans="1:1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16451210</v>
      </c>
      <c r="F69" s="22">
        <v>44446756</v>
      </c>
      <c r="G69" s="22">
        <v>4363864</v>
      </c>
      <c r="H69" s="22">
        <v>13037350</v>
      </c>
      <c r="I69" s="22">
        <v>0</v>
      </c>
      <c r="J69" s="22">
        <v>1251342</v>
      </c>
      <c r="K69" s="22">
        <v>0</v>
      </c>
      <c r="L69" s="22">
        <v>79550522</v>
      </c>
      <c r="M69" s="22">
        <v>34687232</v>
      </c>
      <c r="N69" s="22">
        <v>18072390</v>
      </c>
      <c r="O69" s="22">
        <v>1006123</v>
      </c>
      <c r="P69" s="22">
        <v>143458</v>
      </c>
      <c r="Q69" s="22">
        <v>0</v>
      </c>
      <c r="R69" s="22">
        <v>0</v>
      </c>
      <c r="S69" s="22">
        <v>53909203</v>
      </c>
    </row>
    <row r="70" spans="1:1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685756</v>
      </c>
      <c r="F70" s="22">
        <v>1960298</v>
      </c>
      <c r="G70" s="22">
        <v>14636300</v>
      </c>
      <c r="H70" s="22">
        <v>20459792</v>
      </c>
      <c r="I70" s="22">
        <v>92882</v>
      </c>
      <c r="J70" s="22">
        <v>525830</v>
      </c>
      <c r="K70" s="22">
        <v>0</v>
      </c>
      <c r="L70" s="22">
        <v>38360858</v>
      </c>
      <c r="M70" s="22">
        <v>479670</v>
      </c>
      <c r="N70" s="22">
        <v>6380663</v>
      </c>
      <c r="O70" s="22">
        <v>138705</v>
      </c>
      <c r="P70" s="22">
        <v>209425</v>
      </c>
      <c r="Q70" s="22">
        <v>0</v>
      </c>
      <c r="R70" s="22">
        <v>0</v>
      </c>
      <c r="S70" s="22">
        <v>7208463</v>
      </c>
    </row>
    <row r="71" spans="1:1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1889283</v>
      </c>
      <c r="F71" s="22">
        <v>1017729</v>
      </c>
      <c r="G71" s="22">
        <v>1098391</v>
      </c>
      <c r="H71" s="22">
        <v>5114192</v>
      </c>
      <c r="I71" s="22">
        <v>1716</v>
      </c>
      <c r="J71" s="22">
        <v>814606</v>
      </c>
      <c r="K71" s="22">
        <v>0</v>
      </c>
      <c r="L71" s="22">
        <v>9935917</v>
      </c>
      <c r="M71" s="22">
        <v>1004388</v>
      </c>
      <c r="N71" s="22">
        <v>1081282</v>
      </c>
      <c r="O71" s="22">
        <v>514064</v>
      </c>
      <c r="P71" s="22">
        <v>22437</v>
      </c>
      <c r="Q71" s="22">
        <v>0</v>
      </c>
      <c r="R71" s="22">
        <v>0</v>
      </c>
      <c r="S71" s="22">
        <v>2622171</v>
      </c>
    </row>
    <row r="72" spans="1:1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674303</v>
      </c>
      <c r="F72" s="22">
        <v>427906</v>
      </c>
      <c r="G72" s="22">
        <v>1246425</v>
      </c>
      <c r="H72" s="22">
        <v>2780143</v>
      </c>
      <c r="I72" s="22">
        <v>0</v>
      </c>
      <c r="J72" s="22">
        <v>1393301</v>
      </c>
      <c r="K72" s="22">
        <v>0</v>
      </c>
      <c r="L72" s="22">
        <v>6522078</v>
      </c>
      <c r="M72" s="22">
        <v>636939</v>
      </c>
      <c r="N72" s="22">
        <v>772493</v>
      </c>
      <c r="O72" s="22">
        <v>155623</v>
      </c>
      <c r="P72" s="22">
        <v>15705</v>
      </c>
      <c r="Q72" s="22">
        <v>258391</v>
      </c>
      <c r="R72" s="22">
        <v>0</v>
      </c>
      <c r="S72" s="22">
        <v>1839151</v>
      </c>
    </row>
    <row r="73" spans="1:1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571914</v>
      </c>
      <c r="F73" s="22">
        <v>1104491</v>
      </c>
      <c r="G73" s="22">
        <v>597621</v>
      </c>
      <c r="H73" s="22">
        <v>962191</v>
      </c>
      <c r="I73" s="22">
        <v>0</v>
      </c>
      <c r="J73" s="22">
        <v>245647</v>
      </c>
      <c r="K73" s="22">
        <v>3909</v>
      </c>
      <c r="L73" s="22">
        <v>3485772</v>
      </c>
      <c r="M73" s="22">
        <v>189755</v>
      </c>
      <c r="N73" s="22">
        <v>472380</v>
      </c>
      <c r="O73" s="22">
        <v>11481</v>
      </c>
      <c r="P73" s="22">
        <v>7953</v>
      </c>
      <c r="Q73" s="22">
        <v>0</v>
      </c>
      <c r="R73" s="22">
        <v>0</v>
      </c>
      <c r="S73" s="22">
        <v>681569</v>
      </c>
    </row>
    <row r="74" spans="1:1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4081386</v>
      </c>
      <c r="F74" s="22">
        <v>2052888</v>
      </c>
      <c r="G74" s="22">
        <v>6924738</v>
      </c>
      <c r="H74" s="22">
        <v>7000934</v>
      </c>
      <c r="I74" s="22">
        <v>0</v>
      </c>
      <c r="J74" s="22">
        <v>1115943</v>
      </c>
      <c r="K74" s="22">
        <v>0</v>
      </c>
      <c r="L74" s="22">
        <v>21175889</v>
      </c>
      <c r="M74" s="22">
        <v>2512258</v>
      </c>
      <c r="N74" s="22">
        <v>1720592</v>
      </c>
      <c r="O74" s="22">
        <v>549663</v>
      </c>
      <c r="P74" s="22">
        <v>57155</v>
      </c>
      <c r="Q74" s="22">
        <v>0</v>
      </c>
      <c r="R74" s="22">
        <v>0</v>
      </c>
      <c r="S74" s="22">
        <v>4839668</v>
      </c>
    </row>
    <row r="75" spans="1:1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482372</v>
      </c>
      <c r="F75" s="22">
        <v>859994</v>
      </c>
      <c r="G75" s="22">
        <v>2033985</v>
      </c>
      <c r="H75" s="22">
        <v>5963340</v>
      </c>
      <c r="I75" s="22">
        <v>0</v>
      </c>
      <c r="J75" s="22">
        <v>1414026</v>
      </c>
      <c r="K75" s="22">
        <v>0</v>
      </c>
      <c r="L75" s="22">
        <v>10753717</v>
      </c>
      <c r="M75" s="22">
        <v>587387</v>
      </c>
      <c r="N75" s="22">
        <v>1277020</v>
      </c>
      <c r="O75" s="22">
        <v>401092</v>
      </c>
      <c r="P75" s="22">
        <v>33326</v>
      </c>
      <c r="Q75" s="22">
        <v>0</v>
      </c>
      <c r="R75" s="22">
        <v>0</v>
      </c>
      <c r="S75" s="22">
        <v>2298825</v>
      </c>
    </row>
    <row r="76" spans="1:1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3199045</v>
      </c>
      <c r="F76" s="22">
        <v>1500675</v>
      </c>
      <c r="G76" s="22">
        <v>1804407</v>
      </c>
      <c r="H76" s="22">
        <v>5514666</v>
      </c>
      <c r="I76" s="22">
        <v>0</v>
      </c>
      <c r="J76" s="22">
        <v>1836757</v>
      </c>
      <c r="K76" s="22">
        <v>0</v>
      </c>
      <c r="L76" s="22">
        <v>13855550</v>
      </c>
      <c r="M76" s="22">
        <v>2028557</v>
      </c>
      <c r="N76" s="22">
        <v>1889172</v>
      </c>
      <c r="O76" s="22">
        <v>649420</v>
      </c>
      <c r="P76" s="22">
        <v>41321</v>
      </c>
      <c r="Q76" s="22">
        <v>0</v>
      </c>
      <c r="R76" s="22">
        <v>0</v>
      </c>
      <c r="S76" s="22">
        <v>4608470</v>
      </c>
    </row>
    <row r="77" spans="1:1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13737597</v>
      </c>
      <c r="F77" s="22">
        <v>17651541</v>
      </c>
      <c r="G77" s="22">
        <v>44427749</v>
      </c>
      <c r="H77" s="22">
        <v>7697975</v>
      </c>
      <c r="I77" s="22">
        <v>0</v>
      </c>
      <c r="J77" s="22">
        <v>747904</v>
      </c>
      <c r="K77" s="22">
        <v>0</v>
      </c>
      <c r="L77" s="22">
        <v>84262766</v>
      </c>
      <c r="M77" s="22">
        <v>10400172</v>
      </c>
      <c r="N77" s="22">
        <v>8538387</v>
      </c>
      <c r="O77" s="22">
        <v>926756</v>
      </c>
      <c r="P77" s="22">
        <v>380148</v>
      </c>
      <c r="Q77" s="22">
        <v>0</v>
      </c>
      <c r="R77" s="22">
        <v>0</v>
      </c>
      <c r="S77" s="22">
        <v>20245463</v>
      </c>
    </row>
    <row r="78" spans="1:1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2739522</v>
      </c>
      <c r="F78" s="22">
        <v>2455499</v>
      </c>
      <c r="G78" s="22">
        <v>2568668</v>
      </c>
      <c r="H78" s="22">
        <v>6481379</v>
      </c>
      <c r="I78" s="22">
        <v>18104</v>
      </c>
      <c r="J78" s="22">
        <v>1783297</v>
      </c>
      <c r="K78" s="22">
        <v>15838</v>
      </c>
      <c r="L78" s="22">
        <v>16062307</v>
      </c>
      <c r="M78" s="22">
        <v>2208715</v>
      </c>
      <c r="N78" s="22">
        <v>2892733</v>
      </c>
      <c r="O78" s="22">
        <v>257954</v>
      </c>
      <c r="P78" s="22">
        <v>70309</v>
      </c>
      <c r="Q78" s="22">
        <v>0</v>
      </c>
      <c r="R78" s="22">
        <v>0</v>
      </c>
      <c r="S78" s="22">
        <v>5429711</v>
      </c>
    </row>
    <row r="79" spans="1:1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1314907</v>
      </c>
      <c r="F79" s="22">
        <v>1004786</v>
      </c>
      <c r="G79" s="22">
        <v>806077</v>
      </c>
      <c r="H79" s="22">
        <v>7329261</v>
      </c>
      <c r="I79" s="22">
        <v>0</v>
      </c>
      <c r="J79" s="22">
        <v>1006727</v>
      </c>
      <c r="K79" s="22">
        <v>0</v>
      </c>
      <c r="L79" s="22">
        <v>11461758</v>
      </c>
      <c r="M79" s="22">
        <v>1037193</v>
      </c>
      <c r="N79" s="22">
        <v>1319407</v>
      </c>
      <c r="O79" s="22">
        <v>465824</v>
      </c>
      <c r="P79" s="22">
        <v>0</v>
      </c>
      <c r="Q79" s="22">
        <v>0</v>
      </c>
      <c r="R79" s="22">
        <v>0</v>
      </c>
      <c r="S79" s="22">
        <v>2822424</v>
      </c>
    </row>
    <row r="80" spans="1:1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1773902</v>
      </c>
      <c r="F80" s="22">
        <v>538500</v>
      </c>
      <c r="G80" s="22">
        <v>531290</v>
      </c>
      <c r="H80" s="22">
        <v>2738331</v>
      </c>
      <c r="I80" s="22">
        <v>0</v>
      </c>
      <c r="J80" s="22">
        <v>1620658</v>
      </c>
      <c r="K80" s="22">
        <v>0</v>
      </c>
      <c r="L80" s="22">
        <v>7202681</v>
      </c>
      <c r="M80" s="22">
        <v>1131611</v>
      </c>
      <c r="N80" s="22">
        <v>634838</v>
      </c>
      <c r="O80" s="22">
        <v>523920</v>
      </c>
      <c r="P80" s="22">
        <v>12167</v>
      </c>
      <c r="Q80" s="22">
        <v>0</v>
      </c>
      <c r="R80" s="22">
        <v>0</v>
      </c>
      <c r="S80" s="22">
        <v>2302536</v>
      </c>
    </row>
    <row r="81" spans="1:1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3157168</v>
      </c>
      <c r="F81" s="22">
        <v>5057974</v>
      </c>
      <c r="G81" s="22">
        <v>2763996</v>
      </c>
      <c r="H81" s="22">
        <v>11571329</v>
      </c>
      <c r="I81" s="22">
        <v>495214</v>
      </c>
      <c r="J81" s="22">
        <v>3164839</v>
      </c>
      <c r="K81" s="22">
        <v>0</v>
      </c>
      <c r="L81" s="22">
        <v>26210520</v>
      </c>
      <c r="M81" s="22">
        <v>3021181</v>
      </c>
      <c r="N81" s="22">
        <v>3582338</v>
      </c>
      <c r="O81" s="22">
        <v>182925</v>
      </c>
      <c r="P81" s="22">
        <v>67869</v>
      </c>
      <c r="Q81" s="22">
        <v>0</v>
      </c>
      <c r="R81" s="22">
        <v>0</v>
      </c>
      <c r="S81" s="22">
        <v>6854313</v>
      </c>
    </row>
    <row r="82" spans="1:1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3045313</v>
      </c>
      <c r="F82" s="22">
        <v>1239976</v>
      </c>
      <c r="G82" s="22">
        <v>810320</v>
      </c>
      <c r="H82" s="22">
        <v>6273526</v>
      </c>
      <c r="I82" s="22">
        <v>0</v>
      </c>
      <c r="J82" s="22">
        <v>2362443</v>
      </c>
      <c r="K82" s="22">
        <v>0</v>
      </c>
      <c r="L82" s="22">
        <v>13731578</v>
      </c>
      <c r="M82" s="22">
        <v>1811458</v>
      </c>
      <c r="N82" s="22">
        <v>1243138</v>
      </c>
      <c r="O82" s="22">
        <v>500406</v>
      </c>
      <c r="P82" s="22">
        <v>44289</v>
      </c>
      <c r="Q82" s="22">
        <v>184823</v>
      </c>
      <c r="R82" s="22">
        <v>0</v>
      </c>
      <c r="S82" s="22">
        <v>3784114</v>
      </c>
    </row>
    <row r="83" spans="1:1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2199478</v>
      </c>
      <c r="F83" s="22">
        <v>3203607</v>
      </c>
      <c r="G83" s="22">
        <v>3630010</v>
      </c>
      <c r="H83" s="22">
        <v>16226252</v>
      </c>
      <c r="I83" s="22">
        <v>0</v>
      </c>
      <c r="J83" s="22">
        <v>751027</v>
      </c>
      <c r="K83" s="22">
        <v>7197</v>
      </c>
      <c r="L83" s="22">
        <v>26017571</v>
      </c>
      <c r="M83" s="22">
        <v>1735715</v>
      </c>
      <c r="N83" s="22">
        <v>4024991</v>
      </c>
      <c r="O83" s="22">
        <v>298617</v>
      </c>
      <c r="P83" s="22">
        <v>85515</v>
      </c>
      <c r="Q83" s="22">
        <v>0</v>
      </c>
      <c r="R83" s="22">
        <v>-7197</v>
      </c>
      <c r="S83" s="22">
        <v>6137641</v>
      </c>
    </row>
    <row r="84" spans="1:1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2072534</v>
      </c>
      <c r="F84" s="22">
        <v>377743</v>
      </c>
      <c r="G84" s="22">
        <v>523245</v>
      </c>
      <c r="H84" s="22">
        <v>2905985</v>
      </c>
      <c r="I84" s="22">
        <v>0</v>
      </c>
      <c r="J84" s="22">
        <v>1816067</v>
      </c>
      <c r="K84" s="22">
        <v>0</v>
      </c>
      <c r="L84" s="22">
        <v>7695574</v>
      </c>
      <c r="M84" s="22">
        <v>1263394</v>
      </c>
      <c r="N84" s="22">
        <v>658135</v>
      </c>
      <c r="O84" s="22">
        <v>223538</v>
      </c>
      <c r="P84" s="22">
        <v>0</v>
      </c>
      <c r="Q84" s="22">
        <v>0</v>
      </c>
      <c r="R84" s="22">
        <v>0</v>
      </c>
      <c r="S84" s="22">
        <v>2145067</v>
      </c>
    </row>
    <row r="85" spans="1:1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4481469</v>
      </c>
      <c r="F85" s="22">
        <v>1282677</v>
      </c>
      <c r="G85" s="22">
        <v>55598</v>
      </c>
      <c r="H85" s="22">
        <v>3153470</v>
      </c>
      <c r="I85" s="22">
        <v>0</v>
      </c>
      <c r="J85" s="22">
        <v>2778296</v>
      </c>
      <c r="K85" s="22">
        <v>0</v>
      </c>
      <c r="L85" s="22">
        <v>11751510</v>
      </c>
      <c r="M85" s="22">
        <v>2205547</v>
      </c>
      <c r="N85" s="22">
        <v>602300</v>
      </c>
      <c r="O85" s="22">
        <v>614487</v>
      </c>
      <c r="P85" s="22">
        <v>9730</v>
      </c>
      <c r="Q85" s="22">
        <v>0</v>
      </c>
      <c r="R85" s="22">
        <v>0</v>
      </c>
      <c r="S85" s="22">
        <v>3432064</v>
      </c>
    </row>
    <row r="86" spans="1:1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6483269</v>
      </c>
      <c r="F86" s="22">
        <v>5837147</v>
      </c>
      <c r="G86" s="22">
        <v>2388841</v>
      </c>
      <c r="H86" s="22">
        <v>7612534</v>
      </c>
      <c r="I86" s="22">
        <v>0</v>
      </c>
      <c r="J86" s="22">
        <v>1748169</v>
      </c>
      <c r="K86" s="22">
        <v>0</v>
      </c>
      <c r="L86" s="22">
        <v>24069960</v>
      </c>
      <c r="M86" s="22">
        <v>5215915</v>
      </c>
      <c r="N86" s="22">
        <v>2505604</v>
      </c>
      <c r="O86" s="22">
        <v>622537</v>
      </c>
      <c r="P86" s="22">
        <v>51114</v>
      </c>
      <c r="Q86" s="22">
        <v>0</v>
      </c>
      <c r="R86" s="22">
        <v>0</v>
      </c>
      <c r="S86" s="22">
        <v>8395170</v>
      </c>
    </row>
    <row r="87" spans="1:1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4187758</v>
      </c>
      <c r="F87" s="22">
        <v>5213211</v>
      </c>
      <c r="G87" s="22">
        <v>6010105</v>
      </c>
      <c r="H87" s="22">
        <v>10477878</v>
      </c>
      <c r="I87" s="22">
        <v>0</v>
      </c>
      <c r="J87" s="22">
        <v>2516062</v>
      </c>
      <c r="K87" s="22">
        <v>0</v>
      </c>
      <c r="L87" s="22">
        <v>28405014</v>
      </c>
      <c r="M87" s="22">
        <v>3702400</v>
      </c>
      <c r="N87" s="22">
        <v>6479797</v>
      </c>
      <c r="O87" s="22">
        <v>335633</v>
      </c>
      <c r="P87" s="22">
        <v>144607</v>
      </c>
      <c r="Q87" s="22">
        <v>364350</v>
      </c>
      <c r="R87" s="22">
        <v>0</v>
      </c>
      <c r="S87" s="22">
        <v>11026787</v>
      </c>
    </row>
    <row r="88" spans="1:1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3120994</v>
      </c>
      <c r="F88" s="22">
        <v>723706</v>
      </c>
      <c r="G88" s="22">
        <v>552683</v>
      </c>
      <c r="H88" s="22">
        <v>5120065</v>
      </c>
      <c r="I88" s="22">
        <v>31735</v>
      </c>
      <c r="J88" s="22">
        <v>1208151</v>
      </c>
      <c r="K88" s="22">
        <v>0</v>
      </c>
      <c r="L88" s="22">
        <v>10757334</v>
      </c>
      <c r="M88" s="22">
        <v>2216903</v>
      </c>
      <c r="N88" s="22">
        <v>1481432</v>
      </c>
      <c r="O88" s="22">
        <v>485039</v>
      </c>
      <c r="P88" s="22">
        <v>73296</v>
      </c>
      <c r="Q88" s="22">
        <v>324044</v>
      </c>
      <c r="R88" s="22">
        <v>0</v>
      </c>
      <c r="S88" s="22">
        <v>4580714</v>
      </c>
    </row>
    <row r="89" spans="1:1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2129178</v>
      </c>
      <c r="F89" s="22">
        <v>3229454</v>
      </c>
      <c r="G89" s="22">
        <v>6908267</v>
      </c>
      <c r="H89" s="22">
        <v>8679661</v>
      </c>
      <c r="I89" s="22">
        <v>0</v>
      </c>
      <c r="J89" s="22">
        <v>89376</v>
      </c>
      <c r="K89" s="22">
        <v>0</v>
      </c>
      <c r="L89" s="22">
        <v>21035936</v>
      </c>
      <c r="M89" s="22">
        <v>1843537</v>
      </c>
      <c r="N89" s="22">
        <v>3094863</v>
      </c>
      <c r="O89" s="22">
        <v>472200</v>
      </c>
      <c r="P89" s="22">
        <v>82130</v>
      </c>
      <c r="Q89" s="22">
        <v>0</v>
      </c>
      <c r="R89" s="22">
        <v>0</v>
      </c>
      <c r="S89" s="22">
        <v>5492730</v>
      </c>
    </row>
    <row r="90" spans="1:1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3629240</v>
      </c>
      <c r="F90" s="22">
        <v>4748424</v>
      </c>
      <c r="G90" s="22">
        <v>17716133</v>
      </c>
      <c r="H90" s="22">
        <v>29045993</v>
      </c>
      <c r="I90" s="22">
        <v>0</v>
      </c>
      <c r="J90" s="22">
        <v>94605</v>
      </c>
      <c r="K90" s="22">
        <v>0</v>
      </c>
      <c r="L90" s="22">
        <v>55234395</v>
      </c>
      <c r="M90" s="22">
        <v>3971744</v>
      </c>
      <c r="N90" s="22">
        <v>21268375</v>
      </c>
      <c r="O90" s="22">
        <v>5104857</v>
      </c>
      <c r="P90" s="22">
        <v>623222</v>
      </c>
      <c r="Q90" s="22">
        <v>0</v>
      </c>
      <c r="R90" s="22">
        <v>0</v>
      </c>
      <c r="S90" s="22">
        <v>30968198</v>
      </c>
    </row>
    <row r="91" spans="1:1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2282310</v>
      </c>
      <c r="F91" s="22">
        <v>1690537</v>
      </c>
      <c r="G91" s="22">
        <v>7011</v>
      </c>
      <c r="H91" s="22">
        <v>94145</v>
      </c>
      <c r="I91" s="22">
        <v>0</v>
      </c>
      <c r="J91" s="22">
        <v>182</v>
      </c>
      <c r="K91" s="22">
        <v>0</v>
      </c>
      <c r="L91" s="22">
        <v>4074185</v>
      </c>
      <c r="M91" s="22">
        <v>688672</v>
      </c>
      <c r="N91" s="22">
        <v>371578</v>
      </c>
      <c r="O91" s="22">
        <v>41545</v>
      </c>
      <c r="P91" s="22">
        <v>449</v>
      </c>
      <c r="Q91" s="22">
        <v>0</v>
      </c>
      <c r="R91" s="22">
        <v>0</v>
      </c>
      <c r="S91" s="22">
        <v>1102244</v>
      </c>
    </row>
    <row r="92" spans="1:1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4744761</v>
      </c>
      <c r="F92" s="22">
        <v>15358183</v>
      </c>
      <c r="G92" s="22">
        <v>0</v>
      </c>
      <c r="H92" s="22">
        <v>128262</v>
      </c>
      <c r="I92" s="22">
        <v>0</v>
      </c>
      <c r="J92" s="22">
        <v>0</v>
      </c>
      <c r="K92" s="22">
        <v>0</v>
      </c>
      <c r="L92" s="22">
        <v>20231206</v>
      </c>
      <c r="M92" s="22">
        <v>4948165</v>
      </c>
      <c r="N92" s="22">
        <v>4609545</v>
      </c>
      <c r="O92" s="22">
        <v>532773</v>
      </c>
      <c r="P92" s="22">
        <v>631</v>
      </c>
      <c r="Q92" s="22">
        <v>0</v>
      </c>
      <c r="R92" s="22">
        <v>0</v>
      </c>
      <c r="S92" s="22">
        <v>10091114</v>
      </c>
    </row>
    <row r="93" spans="1:1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3365701</v>
      </c>
      <c r="F93" s="22">
        <v>1645352</v>
      </c>
      <c r="G93" s="22">
        <v>16379</v>
      </c>
      <c r="H93" s="22">
        <v>102089</v>
      </c>
      <c r="I93" s="22">
        <v>0</v>
      </c>
      <c r="J93" s="22">
        <v>1137</v>
      </c>
      <c r="K93" s="22">
        <v>0</v>
      </c>
      <c r="L93" s="22">
        <v>5130658</v>
      </c>
      <c r="M93" s="22">
        <v>991432</v>
      </c>
      <c r="N93" s="22">
        <v>466307</v>
      </c>
      <c r="O93" s="22">
        <v>61295</v>
      </c>
      <c r="P93" s="22">
        <v>0</v>
      </c>
      <c r="Q93" s="22">
        <v>0</v>
      </c>
      <c r="R93" s="22">
        <v>2372</v>
      </c>
      <c r="S93" s="22">
        <v>1521406</v>
      </c>
    </row>
    <row r="94" spans="1:1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589116</v>
      </c>
      <c r="F94" s="22">
        <v>186455</v>
      </c>
      <c r="G94" s="22">
        <v>20861</v>
      </c>
      <c r="H94" s="22">
        <v>21837</v>
      </c>
      <c r="I94" s="22">
        <v>0</v>
      </c>
      <c r="J94" s="22">
        <v>138</v>
      </c>
      <c r="K94" s="22">
        <v>160</v>
      </c>
      <c r="L94" s="22">
        <v>818567</v>
      </c>
      <c r="M94" s="22">
        <v>166553</v>
      </c>
      <c r="N94" s="22">
        <v>67838</v>
      </c>
      <c r="O94" s="22">
        <v>830</v>
      </c>
      <c r="P94" s="22">
        <v>160</v>
      </c>
      <c r="Q94" s="22">
        <v>0</v>
      </c>
      <c r="R94" s="22">
        <v>0</v>
      </c>
      <c r="S94" s="22">
        <v>235381</v>
      </c>
    </row>
    <row r="95" spans="1:1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889083</v>
      </c>
      <c r="F95" s="22">
        <v>424062</v>
      </c>
      <c r="G95" s="22">
        <v>0</v>
      </c>
      <c r="H95" s="22">
        <v>46473</v>
      </c>
      <c r="I95" s="22">
        <v>0</v>
      </c>
      <c r="J95" s="22">
        <v>1134</v>
      </c>
      <c r="K95" s="22">
        <v>0</v>
      </c>
      <c r="L95" s="22">
        <v>1360752</v>
      </c>
      <c r="M95" s="22">
        <v>219795</v>
      </c>
      <c r="N95" s="22">
        <v>106328</v>
      </c>
      <c r="O95" s="22">
        <v>11905</v>
      </c>
      <c r="P95" s="22">
        <v>0</v>
      </c>
      <c r="Q95" s="22">
        <v>34808</v>
      </c>
      <c r="R95" s="22">
        <v>0</v>
      </c>
      <c r="S95" s="22">
        <v>372836</v>
      </c>
    </row>
    <row r="96" spans="1:1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2013966</v>
      </c>
      <c r="F96" s="22">
        <v>992636</v>
      </c>
      <c r="G96" s="22">
        <v>14934</v>
      </c>
      <c r="H96" s="22">
        <v>101716</v>
      </c>
      <c r="I96" s="22">
        <v>0</v>
      </c>
      <c r="J96" s="22">
        <v>0</v>
      </c>
      <c r="K96" s="22">
        <v>0</v>
      </c>
      <c r="L96" s="22">
        <v>3123252</v>
      </c>
      <c r="M96" s="22">
        <v>586217</v>
      </c>
      <c r="N96" s="22">
        <v>253976</v>
      </c>
      <c r="O96" s="22">
        <v>13863</v>
      </c>
      <c r="P96" s="22">
        <v>0</v>
      </c>
      <c r="Q96" s="22">
        <v>0</v>
      </c>
      <c r="R96" s="22">
        <v>0</v>
      </c>
      <c r="S96" s="22">
        <v>854056</v>
      </c>
    </row>
    <row r="97" spans="1:1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959182</v>
      </c>
      <c r="F97" s="22">
        <v>183870</v>
      </c>
      <c r="G97" s="22">
        <v>5402</v>
      </c>
      <c r="H97" s="22">
        <v>20175</v>
      </c>
      <c r="I97" s="22">
        <v>0</v>
      </c>
      <c r="J97" s="22">
        <v>568</v>
      </c>
      <c r="K97" s="22">
        <v>0</v>
      </c>
      <c r="L97" s="22">
        <v>1169197</v>
      </c>
      <c r="M97" s="22">
        <v>243303</v>
      </c>
      <c r="N97" s="22">
        <v>56027</v>
      </c>
      <c r="O97" s="22">
        <v>6558</v>
      </c>
      <c r="P97" s="22">
        <v>0</v>
      </c>
      <c r="Q97" s="22">
        <v>0</v>
      </c>
      <c r="R97" s="22">
        <v>0</v>
      </c>
      <c r="S97" s="22">
        <v>305888</v>
      </c>
    </row>
    <row r="98" spans="1:1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9614639</v>
      </c>
      <c r="F98" s="22">
        <v>1967439</v>
      </c>
      <c r="G98" s="22">
        <v>70747</v>
      </c>
      <c r="H98" s="22">
        <v>161073</v>
      </c>
      <c r="I98" s="22">
        <v>0</v>
      </c>
      <c r="J98" s="22">
        <v>1367</v>
      </c>
      <c r="K98" s="22">
        <v>0</v>
      </c>
      <c r="L98" s="22">
        <v>11815265</v>
      </c>
      <c r="M98" s="22">
        <v>3020344</v>
      </c>
      <c r="N98" s="22">
        <v>595582</v>
      </c>
      <c r="O98" s="22">
        <v>79824</v>
      </c>
      <c r="P98" s="22">
        <v>1173</v>
      </c>
      <c r="Q98" s="22">
        <v>0</v>
      </c>
      <c r="R98" s="22">
        <v>0</v>
      </c>
      <c r="S98" s="22">
        <v>3696923</v>
      </c>
    </row>
    <row r="99" spans="1:1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1430619</v>
      </c>
      <c r="F99" s="22">
        <v>100768</v>
      </c>
      <c r="G99" s="22">
        <v>858</v>
      </c>
      <c r="H99" s="22">
        <v>33989</v>
      </c>
      <c r="I99" s="22">
        <v>0</v>
      </c>
      <c r="J99" s="22">
        <v>4083</v>
      </c>
      <c r="K99" s="22">
        <v>-514</v>
      </c>
      <c r="L99" s="22">
        <v>1569803</v>
      </c>
      <c r="M99" s="22">
        <v>364710</v>
      </c>
      <c r="N99" s="22">
        <v>25630</v>
      </c>
      <c r="O99" s="22">
        <v>12616</v>
      </c>
      <c r="P99" s="22">
        <v>0</v>
      </c>
      <c r="Q99" s="22">
        <v>0</v>
      </c>
      <c r="R99" s="22">
        <v>0</v>
      </c>
      <c r="S99" s="22">
        <v>402956</v>
      </c>
    </row>
    <row r="100" spans="1:1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4237405</v>
      </c>
      <c r="F100" s="22">
        <v>3727940</v>
      </c>
      <c r="G100" s="22">
        <v>2727</v>
      </c>
      <c r="H100" s="22">
        <v>142478</v>
      </c>
      <c r="I100" s="22">
        <v>0</v>
      </c>
      <c r="J100" s="22">
        <v>0</v>
      </c>
      <c r="K100" s="22">
        <v>0</v>
      </c>
      <c r="L100" s="22">
        <v>8110550</v>
      </c>
      <c r="M100" s="22">
        <v>2576719</v>
      </c>
      <c r="N100" s="22">
        <v>349588</v>
      </c>
      <c r="O100" s="22">
        <v>65515</v>
      </c>
      <c r="P100" s="22">
        <v>1031</v>
      </c>
      <c r="Q100" s="22">
        <v>0</v>
      </c>
      <c r="R100" s="22">
        <v>0</v>
      </c>
      <c r="S100" s="22">
        <v>2992853</v>
      </c>
    </row>
    <row r="101" spans="1:1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1380053</v>
      </c>
      <c r="F101" s="22">
        <v>639961</v>
      </c>
      <c r="G101" s="22">
        <v>26781</v>
      </c>
      <c r="H101" s="22">
        <v>43954</v>
      </c>
      <c r="I101" s="22">
        <v>0</v>
      </c>
      <c r="J101" s="22">
        <v>1349</v>
      </c>
      <c r="K101" s="22">
        <v>1642</v>
      </c>
      <c r="L101" s="22">
        <v>2093740</v>
      </c>
      <c r="M101" s="22">
        <v>376541</v>
      </c>
      <c r="N101" s="22">
        <v>145380</v>
      </c>
      <c r="O101" s="22">
        <v>19761</v>
      </c>
      <c r="P101" s="22">
        <v>0</v>
      </c>
      <c r="Q101" s="22">
        <v>0</v>
      </c>
      <c r="R101" s="22">
        <v>0</v>
      </c>
      <c r="S101" s="22">
        <v>541682</v>
      </c>
    </row>
    <row r="102" spans="1:1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735711</v>
      </c>
      <c r="F102" s="22">
        <v>227597</v>
      </c>
      <c r="G102" s="22">
        <v>0</v>
      </c>
      <c r="H102" s="22">
        <v>60039</v>
      </c>
      <c r="I102" s="22">
        <v>0</v>
      </c>
      <c r="J102" s="22">
        <v>610</v>
      </c>
      <c r="K102" s="22">
        <v>0</v>
      </c>
      <c r="L102" s="22">
        <v>1023957</v>
      </c>
      <c r="M102" s="22">
        <v>294517</v>
      </c>
      <c r="N102" s="22">
        <v>7505</v>
      </c>
      <c r="O102" s="22">
        <v>0</v>
      </c>
      <c r="P102" s="22">
        <v>204</v>
      </c>
      <c r="Q102" s="22">
        <v>0</v>
      </c>
      <c r="R102" s="22">
        <v>0</v>
      </c>
      <c r="S102" s="22">
        <v>302226</v>
      </c>
    </row>
    <row r="103" spans="1:1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1281950</v>
      </c>
      <c r="F103" s="22">
        <v>75658</v>
      </c>
      <c r="G103" s="22">
        <v>4247</v>
      </c>
      <c r="H103" s="22">
        <v>52974</v>
      </c>
      <c r="I103" s="22">
        <v>0</v>
      </c>
      <c r="J103" s="22">
        <v>3483</v>
      </c>
      <c r="K103" s="22">
        <v>0</v>
      </c>
      <c r="L103" s="22">
        <v>1418312</v>
      </c>
      <c r="M103" s="22">
        <v>329750</v>
      </c>
      <c r="N103" s="22">
        <v>66350</v>
      </c>
      <c r="O103" s="22">
        <v>59685</v>
      </c>
      <c r="P103" s="22">
        <v>0</v>
      </c>
      <c r="Q103" s="22">
        <v>0</v>
      </c>
      <c r="R103" s="22">
        <v>0</v>
      </c>
      <c r="S103" s="22">
        <v>455785</v>
      </c>
    </row>
    <row r="104" spans="1:1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2697560</v>
      </c>
      <c r="F104" s="22">
        <v>394484</v>
      </c>
      <c r="G104" s="22">
        <v>0</v>
      </c>
      <c r="H104" s="22">
        <v>32414</v>
      </c>
      <c r="I104" s="22">
        <v>0</v>
      </c>
      <c r="J104" s="22">
        <v>1605</v>
      </c>
      <c r="K104" s="22">
        <v>0</v>
      </c>
      <c r="L104" s="22">
        <v>3126063</v>
      </c>
      <c r="M104" s="22">
        <v>838098</v>
      </c>
      <c r="N104" s="22">
        <v>167809</v>
      </c>
      <c r="O104" s="22">
        <v>48233</v>
      </c>
      <c r="P104" s="22">
        <v>0</v>
      </c>
      <c r="Q104" s="22">
        <v>76642</v>
      </c>
      <c r="R104" s="22">
        <v>0</v>
      </c>
      <c r="S104" s="22">
        <v>1130782</v>
      </c>
    </row>
    <row r="105" spans="1:1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2456893</v>
      </c>
      <c r="F105" s="22">
        <v>568990</v>
      </c>
      <c r="G105" s="22">
        <v>510</v>
      </c>
      <c r="H105" s="22">
        <v>37963</v>
      </c>
      <c r="I105" s="22">
        <v>0</v>
      </c>
      <c r="J105" s="22">
        <v>0</v>
      </c>
      <c r="K105" s="22">
        <v>0</v>
      </c>
      <c r="L105" s="22">
        <v>3064356</v>
      </c>
      <c r="M105" s="22">
        <v>539590</v>
      </c>
      <c r="N105" s="22">
        <v>231253</v>
      </c>
      <c r="O105" s="22">
        <v>68355</v>
      </c>
      <c r="P105" s="22">
        <v>0</v>
      </c>
      <c r="Q105" s="22">
        <v>0</v>
      </c>
      <c r="R105" s="22">
        <v>0</v>
      </c>
      <c r="S105" s="22">
        <v>839198</v>
      </c>
    </row>
    <row r="106" spans="1:1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18520834</v>
      </c>
      <c r="F106" s="22">
        <v>9359341</v>
      </c>
      <c r="G106" s="22">
        <v>2905</v>
      </c>
      <c r="H106" s="22">
        <v>467227</v>
      </c>
      <c r="I106" s="22">
        <v>24857</v>
      </c>
      <c r="J106" s="22">
        <v>0</v>
      </c>
      <c r="K106" s="22">
        <v>0</v>
      </c>
      <c r="L106" s="22">
        <v>28375164</v>
      </c>
      <c r="M106" s="22">
        <v>18977086</v>
      </c>
      <c r="N106" s="22">
        <v>4950563</v>
      </c>
      <c r="O106" s="22">
        <v>1492772</v>
      </c>
      <c r="P106" s="22">
        <v>4050</v>
      </c>
      <c r="Q106" s="22">
        <v>126770</v>
      </c>
      <c r="R106" s="22">
        <v>0</v>
      </c>
      <c r="S106" s="22">
        <v>25551241</v>
      </c>
    </row>
    <row r="107" spans="1:1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2200158</v>
      </c>
      <c r="F107" s="22">
        <v>511235</v>
      </c>
      <c r="G107" s="22">
        <v>2953</v>
      </c>
      <c r="H107" s="22">
        <v>61843</v>
      </c>
      <c r="I107" s="22">
        <v>0</v>
      </c>
      <c r="J107" s="22">
        <v>1606</v>
      </c>
      <c r="K107" s="22">
        <v>0</v>
      </c>
      <c r="L107" s="22">
        <v>2777795</v>
      </c>
      <c r="M107" s="22">
        <v>786585</v>
      </c>
      <c r="N107" s="22">
        <v>171133</v>
      </c>
      <c r="O107" s="22">
        <v>71641</v>
      </c>
      <c r="P107" s="22">
        <v>352</v>
      </c>
      <c r="Q107" s="22">
        <v>0</v>
      </c>
      <c r="R107" s="22">
        <v>0</v>
      </c>
      <c r="S107" s="22">
        <v>1029711</v>
      </c>
    </row>
    <row r="108" spans="1:1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3764648</v>
      </c>
      <c r="F108" s="22">
        <v>706553</v>
      </c>
      <c r="G108" s="22">
        <v>901</v>
      </c>
      <c r="H108" s="22">
        <v>131939</v>
      </c>
      <c r="I108" s="22">
        <v>0</v>
      </c>
      <c r="J108" s="22">
        <v>3219</v>
      </c>
      <c r="K108" s="22">
        <v>0</v>
      </c>
      <c r="L108" s="22">
        <v>4607260</v>
      </c>
      <c r="M108" s="22">
        <v>1513797</v>
      </c>
      <c r="N108" s="22">
        <v>249987</v>
      </c>
      <c r="O108" s="22">
        <v>233539</v>
      </c>
      <c r="P108" s="22">
        <v>7</v>
      </c>
      <c r="Q108" s="22">
        <v>0</v>
      </c>
      <c r="R108" s="22">
        <v>0</v>
      </c>
      <c r="S108" s="22">
        <v>1997330</v>
      </c>
    </row>
    <row r="109" spans="1:1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951080</v>
      </c>
      <c r="F109" s="22">
        <v>294118</v>
      </c>
      <c r="G109" s="22">
        <v>1907</v>
      </c>
      <c r="H109" s="22">
        <v>35803</v>
      </c>
      <c r="I109" s="22">
        <v>0</v>
      </c>
      <c r="J109" s="22">
        <v>3675</v>
      </c>
      <c r="K109" s="22">
        <v>0</v>
      </c>
      <c r="L109" s="22">
        <v>1286583</v>
      </c>
      <c r="M109" s="22">
        <v>167595</v>
      </c>
      <c r="N109" s="22">
        <v>54864</v>
      </c>
      <c r="O109" s="22">
        <v>40443</v>
      </c>
      <c r="P109" s="22">
        <v>0</v>
      </c>
      <c r="Q109" s="22">
        <v>0</v>
      </c>
      <c r="R109" s="22">
        <v>0</v>
      </c>
      <c r="S109" s="22">
        <v>262902</v>
      </c>
    </row>
    <row r="110" spans="1:1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2502908</v>
      </c>
      <c r="F110" s="22">
        <v>965716</v>
      </c>
      <c r="G110" s="22">
        <v>0</v>
      </c>
      <c r="H110" s="22">
        <v>163014</v>
      </c>
      <c r="I110" s="22">
        <v>0</v>
      </c>
      <c r="J110" s="22">
        <v>34714</v>
      </c>
      <c r="K110" s="22">
        <v>0</v>
      </c>
      <c r="L110" s="22">
        <v>3666352</v>
      </c>
      <c r="M110" s="22">
        <v>943258</v>
      </c>
      <c r="N110" s="22">
        <v>394878</v>
      </c>
      <c r="O110" s="22">
        <v>120788</v>
      </c>
      <c r="P110" s="22">
        <v>0</v>
      </c>
      <c r="Q110" s="22">
        <v>0</v>
      </c>
      <c r="R110" s="22">
        <v>0</v>
      </c>
      <c r="S110" s="22">
        <v>1458924</v>
      </c>
    </row>
    <row r="111" spans="1:1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7522307</v>
      </c>
      <c r="F111" s="22">
        <v>655460</v>
      </c>
      <c r="G111" s="22">
        <v>0</v>
      </c>
      <c r="H111" s="22">
        <v>141186</v>
      </c>
      <c r="I111" s="22">
        <v>777270</v>
      </c>
      <c r="J111" s="22">
        <v>10368</v>
      </c>
      <c r="K111" s="22">
        <v>0</v>
      </c>
      <c r="L111" s="22">
        <v>9106591</v>
      </c>
      <c r="M111" s="22">
        <v>2518268</v>
      </c>
      <c r="N111" s="22">
        <v>539111</v>
      </c>
      <c r="O111" s="22">
        <v>167843</v>
      </c>
      <c r="P111" s="22">
        <v>0</v>
      </c>
      <c r="Q111" s="22">
        <v>0</v>
      </c>
      <c r="R111" s="22">
        <v>0</v>
      </c>
      <c r="S111" s="22">
        <v>3225222</v>
      </c>
    </row>
    <row r="112" spans="1:1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1993915</v>
      </c>
      <c r="F112" s="22">
        <v>0</v>
      </c>
      <c r="G112" s="22">
        <v>97292</v>
      </c>
      <c r="H112" s="22">
        <v>34256</v>
      </c>
      <c r="I112" s="22">
        <v>4480</v>
      </c>
      <c r="J112" s="22">
        <v>1144</v>
      </c>
      <c r="K112" s="22">
        <v>0</v>
      </c>
      <c r="L112" s="22">
        <v>2131087</v>
      </c>
      <c r="M112" s="22">
        <v>54942</v>
      </c>
      <c r="N112" s="22">
        <v>710077</v>
      </c>
      <c r="O112" s="22">
        <v>43498</v>
      </c>
      <c r="P112" s="22">
        <v>0</v>
      </c>
      <c r="Q112" s="22">
        <v>0</v>
      </c>
      <c r="R112" s="22">
        <v>0</v>
      </c>
      <c r="S112" s="22">
        <v>808517</v>
      </c>
    </row>
    <row r="113" spans="1:1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28003587</v>
      </c>
      <c r="F113" s="22">
        <v>5735117</v>
      </c>
      <c r="G113" s="22">
        <v>0</v>
      </c>
      <c r="H113" s="22">
        <v>582644</v>
      </c>
      <c r="I113" s="22">
        <v>0</v>
      </c>
      <c r="J113" s="22">
        <v>847</v>
      </c>
      <c r="K113" s="22">
        <v>0</v>
      </c>
      <c r="L113" s="22">
        <v>34322195</v>
      </c>
      <c r="M113" s="22">
        <v>13666110</v>
      </c>
      <c r="N113" s="22">
        <v>2535276</v>
      </c>
      <c r="O113" s="22">
        <v>308215</v>
      </c>
      <c r="P113" s="22">
        <v>0</v>
      </c>
      <c r="Q113" s="22">
        <v>0</v>
      </c>
      <c r="R113" s="22">
        <v>0</v>
      </c>
      <c r="S113" s="22">
        <v>16509601</v>
      </c>
    </row>
    <row r="114" spans="1:1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847658</v>
      </c>
      <c r="F114" s="22">
        <v>431846</v>
      </c>
      <c r="G114" s="22">
        <v>2165</v>
      </c>
      <c r="H114" s="22">
        <v>41080</v>
      </c>
      <c r="I114" s="22">
        <v>0</v>
      </c>
      <c r="J114" s="22">
        <v>0</v>
      </c>
      <c r="K114" s="22">
        <v>0</v>
      </c>
      <c r="L114" s="22">
        <v>1322749</v>
      </c>
      <c r="M114" s="22">
        <v>146294</v>
      </c>
      <c r="N114" s="22">
        <v>84214</v>
      </c>
      <c r="O114" s="22">
        <v>40301</v>
      </c>
      <c r="P114" s="22">
        <v>0</v>
      </c>
      <c r="Q114" s="22">
        <v>0</v>
      </c>
      <c r="R114" s="22">
        <v>0</v>
      </c>
      <c r="S114" s="22">
        <v>270809</v>
      </c>
    </row>
    <row r="115" spans="1:1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2948891</v>
      </c>
      <c r="F115" s="22">
        <v>965175</v>
      </c>
      <c r="G115" s="22">
        <v>28511</v>
      </c>
      <c r="H115" s="22">
        <v>40767</v>
      </c>
      <c r="I115" s="22">
        <v>0</v>
      </c>
      <c r="J115" s="22">
        <v>2406</v>
      </c>
      <c r="K115" s="22">
        <v>0</v>
      </c>
      <c r="L115" s="22">
        <v>3985750</v>
      </c>
      <c r="M115" s="22">
        <v>1144338</v>
      </c>
      <c r="N115" s="22">
        <v>709511</v>
      </c>
      <c r="O115" s="22">
        <v>33825</v>
      </c>
      <c r="P115" s="22">
        <v>0</v>
      </c>
      <c r="Q115" s="22">
        <v>0</v>
      </c>
      <c r="R115" s="22">
        <v>0</v>
      </c>
      <c r="S115" s="22">
        <v>1887674</v>
      </c>
    </row>
    <row r="116" spans="1:1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723541</v>
      </c>
      <c r="F116" s="22">
        <v>137792</v>
      </c>
      <c r="G116" s="22">
        <v>0</v>
      </c>
      <c r="H116" s="22">
        <v>18722</v>
      </c>
      <c r="I116" s="22">
        <v>0</v>
      </c>
      <c r="J116" s="22">
        <v>50</v>
      </c>
      <c r="K116" s="22">
        <v>0</v>
      </c>
      <c r="L116" s="22">
        <v>880105</v>
      </c>
      <c r="M116" s="22">
        <v>171603</v>
      </c>
      <c r="N116" s="22">
        <v>24636</v>
      </c>
      <c r="O116" s="22">
        <v>9375</v>
      </c>
      <c r="P116" s="22">
        <v>0</v>
      </c>
      <c r="Q116" s="22">
        <v>0</v>
      </c>
      <c r="R116" s="22">
        <v>0</v>
      </c>
      <c r="S116" s="22">
        <v>205614</v>
      </c>
    </row>
    <row r="117" spans="1:1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4835092</v>
      </c>
      <c r="F117" s="22">
        <v>1338044</v>
      </c>
      <c r="G117" s="22">
        <v>2036</v>
      </c>
      <c r="H117" s="22">
        <v>104967</v>
      </c>
      <c r="I117" s="22">
        <v>0</v>
      </c>
      <c r="J117" s="22">
        <v>3952</v>
      </c>
      <c r="K117" s="22">
        <v>0</v>
      </c>
      <c r="L117" s="22">
        <v>6284091</v>
      </c>
      <c r="M117" s="22">
        <v>1994072</v>
      </c>
      <c r="N117" s="22">
        <v>489571</v>
      </c>
      <c r="O117" s="22">
        <v>23005</v>
      </c>
      <c r="P117" s="22">
        <v>973</v>
      </c>
      <c r="Q117" s="22">
        <v>0</v>
      </c>
      <c r="R117" s="22">
        <v>0</v>
      </c>
      <c r="S117" s="22">
        <v>2507621</v>
      </c>
    </row>
    <row r="118" spans="1:1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4219721</v>
      </c>
      <c r="F118" s="22">
        <v>633967</v>
      </c>
      <c r="G118" s="22">
        <v>1522</v>
      </c>
      <c r="H118" s="22">
        <v>74195</v>
      </c>
      <c r="I118" s="22">
        <v>0</v>
      </c>
      <c r="J118" s="22">
        <v>0</v>
      </c>
      <c r="K118" s="22">
        <v>0</v>
      </c>
      <c r="L118" s="22">
        <v>4929405</v>
      </c>
      <c r="M118" s="22">
        <v>1275431</v>
      </c>
      <c r="N118" s="22">
        <v>269180</v>
      </c>
      <c r="O118" s="22">
        <v>202290</v>
      </c>
      <c r="P118" s="22">
        <v>641</v>
      </c>
      <c r="Q118" s="22">
        <v>0</v>
      </c>
      <c r="R118" s="22">
        <v>0</v>
      </c>
      <c r="S118" s="22">
        <v>1747542</v>
      </c>
    </row>
    <row r="119" spans="1:1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4449309</v>
      </c>
      <c r="F119" s="22">
        <v>4191594</v>
      </c>
      <c r="G119" s="22">
        <v>1608588</v>
      </c>
      <c r="H119" s="22">
        <v>611354</v>
      </c>
      <c r="I119" s="22">
        <v>0</v>
      </c>
      <c r="J119" s="22">
        <v>44422</v>
      </c>
      <c r="K119" s="22">
        <v>0</v>
      </c>
      <c r="L119" s="22">
        <v>10905267</v>
      </c>
      <c r="M119" s="22">
        <v>1821149</v>
      </c>
      <c r="N119" s="22">
        <v>1804968</v>
      </c>
      <c r="O119" s="22">
        <v>266269</v>
      </c>
      <c r="P119" s="22">
        <v>7006</v>
      </c>
      <c r="Q119" s="22">
        <v>0</v>
      </c>
      <c r="R119" s="22">
        <v>0</v>
      </c>
      <c r="S119" s="22">
        <v>3899392</v>
      </c>
    </row>
    <row r="120" spans="1:1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4890283</v>
      </c>
      <c r="F120" s="22">
        <v>3205032</v>
      </c>
      <c r="G120" s="22">
        <v>37836</v>
      </c>
      <c r="H120" s="22">
        <v>458081</v>
      </c>
      <c r="I120" s="22">
        <v>0</v>
      </c>
      <c r="J120" s="22">
        <v>12277</v>
      </c>
      <c r="K120" s="22">
        <v>608776</v>
      </c>
      <c r="L120" s="22">
        <v>9212285</v>
      </c>
      <c r="M120" s="22">
        <v>1789178</v>
      </c>
      <c r="N120" s="22">
        <v>910267</v>
      </c>
      <c r="O120" s="22">
        <v>552979</v>
      </c>
      <c r="P120" s="22">
        <v>2694</v>
      </c>
      <c r="Q120" s="22">
        <v>0</v>
      </c>
      <c r="R120" s="22">
        <v>0</v>
      </c>
      <c r="S120" s="22">
        <v>3255118</v>
      </c>
    </row>
    <row r="121" spans="1:1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860601</v>
      </c>
      <c r="F121" s="22">
        <v>267577</v>
      </c>
      <c r="G121" s="22">
        <v>0</v>
      </c>
      <c r="H121" s="22">
        <v>30376</v>
      </c>
      <c r="I121" s="22">
        <v>0</v>
      </c>
      <c r="J121" s="22">
        <v>0</v>
      </c>
      <c r="K121" s="22">
        <v>0</v>
      </c>
      <c r="L121" s="22">
        <v>1158554</v>
      </c>
      <c r="M121" s="22">
        <v>306448</v>
      </c>
      <c r="N121" s="22">
        <v>13929</v>
      </c>
      <c r="O121" s="22">
        <v>6870</v>
      </c>
      <c r="P121" s="22">
        <v>0</v>
      </c>
      <c r="Q121" s="22">
        <v>0</v>
      </c>
      <c r="R121" s="22">
        <v>0</v>
      </c>
      <c r="S121" s="22">
        <v>327247</v>
      </c>
    </row>
    <row r="122" spans="1:1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5435641</v>
      </c>
      <c r="F122" s="22">
        <v>5584951</v>
      </c>
      <c r="G122" s="22">
        <v>622461</v>
      </c>
      <c r="H122" s="22">
        <v>348088</v>
      </c>
      <c r="I122" s="22">
        <v>0</v>
      </c>
      <c r="J122" s="22">
        <v>174</v>
      </c>
      <c r="K122" s="22">
        <v>0</v>
      </c>
      <c r="L122" s="22">
        <v>11991315</v>
      </c>
      <c r="M122" s="22">
        <v>2293115</v>
      </c>
      <c r="N122" s="22">
        <v>1480678</v>
      </c>
      <c r="O122" s="22">
        <v>666564</v>
      </c>
      <c r="P122" s="22">
        <v>6508</v>
      </c>
      <c r="Q122" s="22">
        <v>0</v>
      </c>
      <c r="R122" s="22">
        <v>0</v>
      </c>
      <c r="S122" s="22">
        <v>4446865</v>
      </c>
    </row>
    <row r="123" spans="1:1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988957</v>
      </c>
      <c r="F123" s="22">
        <v>855592</v>
      </c>
      <c r="G123" s="22">
        <v>1950</v>
      </c>
      <c r="H123" s="22">
        <v>70860</v>
      </c>
      <c r="I123" s="22">
        <v>0</v>
      </c>
      <c r="J123" s="22">
        <v>0</v>
      </c>
      <c r="K123" s="22">
        <v>0</v>
      </c>
      <c r="L123" s="22">
        <v>1917359</v>
      </c>
      <c r="M123" s="22">
        <v>263296</v>
      </c>
      <c r="N123" s="22">
        <v>167038</v>
      </c>
      <c r="O123" s="22">
        <v>0</v>
      </c>
      <c r="P123" s="22">
        <v>0</v>
      </c>
      <c r="Q123" s="22">
        <v>0</v>
      </c>
      <c r="R123" s="22">
        <v>0</v>
      </c>
      <c r="S123" s="22">
        <v>430334</v>
      </c>
    </row>
    <row r="124" spans="1:1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1962175</v>
      </c>
      <c r="F124" s="22">
        <v>1091505</v>
      </c>
      <c r="G124" s="22">
        <v>21744</v>
      </c>
      <c r="H124" s="22">
        <v>97165</v>
      </c>
      <c r="I124" s="22">
        <v>0</v>
      </c>
      <c r="J124" s="22">
        <v>3582</v>
      </c>
      <c r="K124" s="22">
        <v>0</v>
      </c>
      <c r="L124" s="22">
        <v>3176171</v>
      </c>
      <c r="M124" s="22">
        <v>597628</v>
      </c>
      <c r="N124" s="22">
        <v>236420</v>
      </c>
      <c r="O124" s="22">
        <v>146351</v>
      </c>
      <c r="P124" s="22">
        <v>507</v>
      </c>
      <c r="Q124" s="22">
        <v>0</v>
      </c>
      <c r="R124" s="22">
        <v>0</v>
      </c>
      <c r="S124" s="22">
        <v>980906</v>
      </c>
    </row>
    <row r="125" spans="1:1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774035</v>
      </c>
      <c r="F125" s="22">
        <v>461824</v>
      </c>
      <c r="G125" s="22">
        <v>8783</v>
      </c>
      <c r="H125" s="22">
        <v>59909</v>
      </c>
      <c r="I125" s="22">
        <v>0</v>
      </c>
      <c r="J125" s="22">
        <v>3046</v>
      </c>
      <c r="K125" s="22">
        <v>0</v>
      </c>
      <c r="L125" s="22">
        <v>1307596</v>
      </c>
      <c r="M125" s="22">
        <v>152690</v>
      </c>
      <c r="N125" s="22">
        <v>115386</v>
      </c>
      <c r="O125" s="22">
        <v>26869</v>
      </c>
      <c r="P125" s="22">
        <v>0</v>
      </c>
      <c r="Q125" s="22">
        <v>0</v>
      </c>
      <c r="R125" s="22">
        <v>0</v>
      </c>
      <c r="S125" s="22">
        <v>294945</v>
      </c>
    </row>
    <row r="126" spans="1:1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1823587</v>
      </c>
      <c r="F126" s="22">
        <v>1233877</v>
      </c>
      <c r="G126" s="22">
        <v>0</v>
      </c>
      <c r="H126" s="22">
        <v>186812</v>
      </c>
      <c r="I126" s="22">
        <v>0</v>
      </c>
      <c r="J126" s="22">
        <v>1750</v>
      </c>
      <c r="K126" s="22">
        <v>18973</v>
      </c>
      <c r="L126" s="22">
        <v>3264999</v>
      </c>
      <c r="M126" s="22">
        <v>717035</v>
      </c>
      <c r="N126" s="22">
        <v>419259</v>
      </c>
      <c r="O126" s="22">
        <v>102600</v>
      </c>
      <c r="P126" s="22">
        <v>0</v>
      </c>
      <c r="Q126" s="22">
        <v>1152</v>
      </c>
      <c r="R126" s="22">
        <v>0</v>
      </c>
      <c r="S126" s="22">
        <v>1240046</v>
      </c>
    </row>
    <row r="127" spans="1:1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2539815</v>
      </c>
      <c r="F127" s="22">
        <v>372234</v>
      </c>
      <c r="G127" s="22">
        <v>8977</v>
      </c>
      <c r="H127" s="22">
        <v>56574</v>
      </c>
      <c r="I127" s="22">
        <v>0</v>
      </c>
      <c r="J127" s="22">
        <v>3912</v>
      </c>
      <c r="K127" s="22">
        <v>0</v>
      </c>
      <c r="L127" s="22">
        <v>2981512</v>
      </c>
      <c r="M127" s="22">
        <v>905291</v>
      </c>
      <c r="N127" s="22">
        <v>118163</v>
      </c>
      <c r="O127" s="22">
        <v>32585</v>
      </c>
      <c r="P127" s="22">
        <v>0</v>
      </c>
      <c r="Q127" s="22">
        <v>0</v>
      </c>
      <c r="R127" s="22">
        <v>0</v>
      </c>
      <c r="S127" s="22">
        <v>1056039</v>
      </c>
    </row>
    <row r="128" spans="1:1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1763793</v>
      </c>
      <c r="F128" s="22">
        <v>599696</v>
      </c>
      <c r="G128" s="22">
        <v>740</v>
      </c>
      <c r="H128" s="22">
        <v>72063</v>
      </c>
      <c r="I128" s="22">
        <v>0</v>
      </c>
      <c r="J128" s="22">
        <v>0</v>
      </c>
      <c r="K128" s="22">
        <v>0</v>
      </c>
      <c r="L128" s="22">
        <v>2436292</v>
      </c>
      <c r="M128" s="22">
        <v>618530</v>
      </c>
      <c r="N128" s="22">
        <v>87411</v>
      </c>
      <c r="O128" s="22">
        <v>125200</v>
      </c>
      <c r="P128" s="22">
        <v>0</v>
      </c>
      <c r="Q128" s="22">
        <v>0</v>
      </c>
      <c r="R128" s="22">
        <v>0</v>
      </c>
      <c r="S128" s="22">
        <v>831141</v>
      </c>
    </row>
    <row r="129" spans="1:1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1837544</v>
      </c>
      <c r="F129" s="22">
        <v>766408</v>
      </c>
      <c r="G129" s="22">
        <v>52465</v>
      </c>
      <c r="H129" s="22">
        <v>110755</v>
      </c>
      <c r="I129" s="22">
        <v>0</v>
      </c>
      <c r="J129" s="22">
        <v>1053</v>
      </c>
      <c r="K129" s="22">
        <v>0</v>
      </c>
      <c r="L129" s="22">
        <v>2768225</v>
      </c>
      <c r="M129" s="22">
        <v>441590</v>
      </c>
      <c r="N129" s="22">
        <v>230087</v>
      </c>
      <c r="O129" s="22">
        <v>170130</v>
      </c>
      <c r="P129" s="22">
        <v>0</v>
      </c>
      <c r="Q129" s="22">
        <v>0</v>
      </c>
      <c r="R129" s="22">
        <v>0</v>
      </c>
      <c r="S129" s="22">
        <v>841807</v>
      </c>
    </row>
    <row r="130" spans="1:1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652430</v>
      </c>
      <c r="F130" s="22">
        <v>365997</v>
      </c>
      <c r="G130" s="22">
        <v>0</v>
      </c>
      <c r="H130" s="22">
        <v>24138</v>
      </c>
      <c r="I130" s="22">
        <v>0</v>
      </c>
      <c r="J130" s="22">
        <v>182</v>
      </c>
      <c r="K130" s="22">
        <v>0</v>
      </c>
      <c r="L130" s="22">
        <v>1042747</v>
      </c>
      <c r="M130" s="22">
        <v>183743</v>
      </c>
      <c r="N130" s="22">
        <v>113631</v>
      </c>
      <c r="O130" s="22">
        <v>13000</v>
      </c>
      <c r="P130" s="22">
        <v>0</v>
      </c>
      <c r="Q130" s="22">
        <v>0</v>
      </c>
      <c r="R130" s="22">
        <v>0</v>
      </c>
      <c r="S130" s="22">
        <v>310374</v>
      </c>
    </row>
    <row r="131" spans="1:1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2760784</v>
      </c>
      <c r="F131" s="22">
        <v>1634743</v>
      </c>
      <c r="G131" s="22">
        <v>5232</v>
      </c>
      <c r="H131" s="22">
        <v>512075</v>
      </c>
      <c r="I131" s="22">
        <v>0</v>
      </c>
      <c r="J131" s="22">
        <v>0</v>
      </c>
      <c r="K131" s="22">
        <v>0</v>
      </c>
      <c r="L131" s="22">
        <v>4912834</v>
      </c>
      <c r="M131" s="22">
        <v>480592</v>
      </c>
      <c r="N131" s="22">
        <v>401554</v>
      </c>
      <c r="O131" s="22">
        <v>93781</v>
      </c>
      <c r="P131" s="22">
        <v>2504</v>
      </c>
      <c r="Q131" s="22">
        <v>0</v>
      </c>
      <c r="R131" s="22">
        <v>0</v>
      </c>
      <c r="S131" s="22">
        <v>978431</v>
      </c>
    </row>
    <row r="132" spans="1:1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10525227</v>
      </c>
      <c r="F132" s="22">
        <v>2944430</v>
      </c>
      <c r="G132" s="22">
        <v>861689</v>
      </c>
      <c r="H132" s="22">
        <v>219441</v>
      </c>
      <c r="I132" s="22">
        <v>0</v>
      </c>
      <c r="J132" s="22">
        <v>2411</v>
      </c>
      <c r="K132" s="22">
        <v>0</v>
      </c>
      <c r="L132" s="22">
        <v>14553198</v>
      </c>
      <c r="M132" s="22">
        <v>5399158</v>
      </c>
      <c r="N132" s="22">
        <v>402231</v>
      </c>
      <c r="O132" s="22">
        <v>245514</v>
      </c>
      <c r="P132" s="22">
        <v>1393</v>
      </c>
      <c r="Q132" s="22">
        <v>0</v>
      </c>
      <c r="R132" s="22">
        <v>0</v>
      </c>
      <c r="S132" s="22">
        <v>6048296</v>
      </c>
    </row>
    <row r="133" spans="1:1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6125744</v>
      </c>
      <c r="F133" s="22">
        <v>2901764</v>
      </c>
      <c r="G133" s="22">
        <v>3626992</v>
      </c>
      <c r="H133" s="22">
        <v>414825</v>
      </c>
      <c r="I133" s="22">
        <v>0</v>
      </c>
      <c r="J133" s="22">
        <v>220</v>
      </c>
      <c r="K133" s="22">
        <v>0</v>
      </c>
      <c r="L133" s="22">
        <v>13069545</v>
      </c>
      <c r="M133" s="22">
        <v>2998965</v>
      </c>
      <c r="N133" s="22">
        <v>1677995</v>
      </c>
      <c r="O133" s="22">
        <v>960770</v>
      </c>
      <c r="P133" s="22">
        <v>28910</v>
      </c>
      <c r="Q133" s="22">
        <v>0</v>
      </c>
      <c r="R133" s="22">
        <v>0</v>
      </c>
      <c r="S133" s="22">
        <v>5666640</v>
      </c>
    </row>
    <row r="134" spans="1:1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4387768</v>
      </c>
      <c r="F134" s="22">
        <v>2898052</v>
      </c>
      <c r="G134" s="22">
        <v>498511</v>
      </c>
      <c r="H134" s="22">
        <v>154977</v>
      </c>
      <c r="I134" s="22">
        <v>0</v>
      </c>
      <c r="J134" s="22">
        <v>0</v>
      </c>
      <c r="K134" s="22">
        <v>0</v>
      </c>
      <c r="L134" s="22">
        <v>7939308</v>
      </c>
      <c r="M134" s="22">
        <v>2905343</v>
      </c>
      <c r="N134" s="22">
        <v>1995</v>
      </c>
      <c r="O134" s="22">
        <v>0</v>
      </c>
      <c r="P134" s="22">
        <v>0</v>
      </c>
      <c r="Q134" s="22">
        <v>178625</v>
      </c>
      <c r="R134" s="22">
        <v>0</v>
      </c>
      <c r="S134" s="22">
        <v>3085963</v>
      </c>
    </row>
    <row r="135" spans="1:1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1044983</v>
      </c>
      <c r="F135" s="22">
        <v>51731</v>
      </c>
      <c r="G135" s="22">
        <v>1</v>
      </c>
      <c r="H135" s="22">
        <v>15006</v>
      </c>
      <c r="I135" s="22">
        <v>0</v>
      </c>
      <c r="J135" s="22">
        <v>560</v>
      </c>
      <c r="K135" s="22">
        <v>0</v>
      </c>
      <c r="L135" s="22">
        <v>1112281</v>
      </c>
      <c r="M135" s="22">
        <v>332873</v>
      </c>
      <c r="N135" s="22">
        <v>24615</v>
      </c>
      <c r="O135" s="22">
        <v>6993</v>
      </c>
      <c r="P135" s="22">
        <v>0</v>
      </c>
      <c r="Q135" s="22">
        <v>0</v>
      </c>
      <c r="R135" s="22">
        <v>0</v>
      </c>
      <c r="S135" s="22">
        <v>364481</v>
      </c>
    </row>
    <row r="136" spans="1:1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648661</v>
      </c>
      <c r="F136" s="22">
        <v>379530</v>
      </c>
      <c r="G136" s="22">
        <v>1675</v>
      </c>
      <c r="H136" s="22">
        <v>34416</v>
      </c>
      <c r="I136" s="22">
        <v>0</v>
      </c>
      <c r="J136" s="22">
        <v>1183</v>
      </c>
      <c r="K136" s="22">
        <v>0</v>
      </c>
      <c r="L136" s="22">
        <v>1065465</v>
      </c>
      <c r="M136" s="22">
        <v>188067</v>
      </c>
      <c r="N136" s="22">
        <v>86421</v>
      </c>
      <c r="O136" s="22">
        <v>12275</v>
      </c>
      <c r="P136" s="22">
        <v>0</v>
      </c>
      <c r="Q136" s="22">
        <v>0</v>
      </c>
      <c r="R136" s="22">
        <v>0</v>
      </c>
      <c r="S136" s="22">
        <v>286763</v>
      </c>
    </row>
    <row r="137" spans="1:1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1529658</v>
      </c>
      <c r="F137" s="22">
        <v>343057</v>
      </c>
      <c r="G137" s="22">
        <v>1522</v>
      </c>
      <c r="H137" s="22">
        <v>56337</v>
      </c>
      <c r="I137" s="22">
        <v>0</v>
      </c>
      <c r="J137" s="22">
        <v>2844</v>
      </c>
      <c r="K137" s="22">
        <v>0</v>
      </c>
      <c r="L137" s="22">
        <v>1933418</v>
      </c>
      <c r="M137" s="22">
        <v>353940</v>
      </c>
      <c r="N137" s="22">
        <v>106422</v>
      </c>
      <c r="O137" s="22">
        <v>67837</v>
      </c>
      <c r="P137" s="22">
        <v>0</v>
      </c>
      <c r="Q137" s="22">
        <v>0</v>
      </c>
      <c r="R137" s="22">
        <v>0</v>
      </c>
      <c r="S137" s="22">
        <v>528199</v>
      </c>
    </row>
    <row r="138" spans="1:1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968141</v>
      </c>
      <c r="F138" s="22">
        <v>158866</v>
      </c>
      <c r="G138" s="22">
        <v>2538</v>
      </c>
      <c r="H138" s="22">
        <v>1263</v>
      </c>
      <c r="I138" s="22">
        <v>0</v>
      </c>
      <c r="J138" s="22">
        <v>1491</v>
      </c>
      <c r="K138" s="22">
        <v>0</v>
      </c>
      <c r="L138" s="22">
        <v>1132299</v>
      </c>
      <c r="M138" s="22">
        <v>325225</v>
      </c>
      <c r="N138" s="22">
        <v>33818</v>
      </c>
      <c r="O138" s="22">
        <v>11504</v>
      </c>
      <c r="P138" s="22">
        <v>0</v>
      </c>
      <c r="Q138" s="22">
        <v>0</v>
      </c>
      <c r="R138" s="22">
        <v>0</v>
      </c>
      <c r="S138" s="22">
        <v>370547</v>
      </c>
    </row>
    <row r="139" spans="1:1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1713646</v>
      </c>
      <c r="F139" s="22">
        <v>187127</v>
      </c>
      <c r="G139" s="22">
        <v>23159</v>
      </c>
      <c r="H139" s="22">
        <v>63666</v>
      </c>
      <c r="I139" s="22">
        <v>0</v>
      </c>
      <c r="J139" s="22">
        <v>0</v>
      </c>
      <c r="K139" s="22">
        <v>0</v>
      </c>
      <c r="L139" s="22">
        <v>1987598</v>
      </c>
      <c r="M139" s="22">
        <v>552291</v>
      </c>
      <c r="N139" s="22">
        <v>53816</v>
      </c>
      <c r="O139" s="22">
        <v>47041</v>
      </c>
      <c r="P139" s="22">
        <v>190</v>
      </c>
      <c r="Q139" s="22">
        <v>0</v>
      </c>
      <c r="R139" s="22">
        <v>0</v>
      </c>
      <c r="S139" s="22">
        <v>653338</v>
      </c>
    </row>
    <row r="140" spans="1:1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1005428</v>
      </c>
      <c r="F140" s="22">
        <v>418962</v>
      </c>
      <c r="G140" s="22">
        <v>0</v>
      </c>
      <c r="H140" s="22">
        <v>32787</v>
      </c>
      <c r="I140" s="22">
        <v>0</v>
      </c>
      <c r="J140" s="22">
        <v>0</v>
      </c>
      <c r="K140" s="22">
        <v>0</v>
      </c>
      <c r="L140" s="22">
        <v>1457177</v>
      </c>
      <c r="M140" s="22">
        <v>219950</v>
      </c>
      <c r="N140" s="22">
        <v>108226</v>
      </c>
      <c r="O140" s="22">
        <v>56627</v>
      </c>
      <c r="P140" s="22">
        <v>0</v>
      </c>
      <c r="Q140" s="22">
        <v>0</v>
      </c>
      <c r="R140" s="22">
        <v>0</v>
      </c>
      <c r="S140" s="22">
        <v>384803</v>
      </c>
    </row>
    <row r="141" spans="1:1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1004329</v>
      </c>
      <c r="F141" s="22">
        <v>508745</v>
      </c>
      <c r="G141" s="22">
        <v>678</v>
      </c>
      <c r="H141" s="22">
        <v>54475</v>
      </c>
      <c r="I141" s="22">
        <v>0</v>
      </c>
      <c r="J141" s="22">
        <v>0</v>
      </c>
      <c r="K141" s="22">
        <v>0</v>
      </c>
      <c r="L141" s="22">
        <v>1568227</v>
      </c>
      <c r="M141" s="22">
        <v>186675</v>
      </c>
      <c r="N141" s="22">
        <v>93640</v>
      </c>
      <c r="O141" s="22">
        <v>21087</v>
      </c>
      <c r="P141" s="22">
        <v>0</v>
      </c>
      <c r="Q141" s="22">
        <v>0</v>
      </c>
      <c r="R141" s="22">
        <v>0</v>
      </c>
      <c r="S141" s="22">
        <v>301402</v>
      </c>
    </row>
    <row r="142" spans="1:1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545341</v>
      </c>
      <c r="F142" s="22">
        <v>277182</v>
      </c>
      <c r="G142" s="22">
        <v>1</v>
      </c>
      <c r="H142" s="22">
        <v>36707</v>
      </c>
      <c r="I142" s="22">
        <v>1</v>
      </c>
      <c r="J142" s="22">
        <v>0</v>
      </c>
      <c r="K142" s="22">
        <v>0</v>
      </c>
      <c r="L142" s="22">
        <v>859232</v>
      </c>
      <c r="M142" s="22">
        <v>88173</v>
      </c>
      <c r="N142" s="22">
        <v>37539</v>
      </c>
      <c r="O142" s="22">
        <v>13176</v>
      </c>
      <c r="P142" s="22">
        <v>110</v>
      </c>
      <c r="Q142" s="22">
        <v>0</v>
      </c>
      <c r="R142" s="22">
        <v>0</v>
      </c>
      <c r="S142" s="22">
        <v>138998</v>
      </c>
    </row>
    <row r="143" spans="1:1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530307</v>
      </c>
      <c r="F143" s="22">
        <v>230213</v>
      </c>
      <c r="G143" s="22">
        <v>0</v>
      </c>
      <c r="H143" s="22">
        <v>30534</v>
      </c>
      <c r="I143" s="22">
        <v>0</v>
      </c>
      <c r="J143" s="22">
        <v>0</v>
      </c>
      <c r="K143" s="22">
        <v>30146</v>
      </c>
      <c r="L143" s="22">
        <v>821200</v>
      </c>
      <c r="M143" s="22">
        <v>149367</v>
      </c>
      <c r="N143" s="22">
        <v>45195</v>
      </c>
      <c r="O143" s="22">
        <v>21201</v>
      </c>
      <c r="P143" s="22">
        <v>0</v>
      </c>
      <c r="Q143" s="22">
        <v>0</v>
      </c>
      <c r="R143" s="22">
        <v>0</v>
      </c>
      <c r="S143" s="22">
        <v>215763</v>
      </c>
    </row>
    <row r="144" spans="1:1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1550451</v>
      </c>
      <c r="F144" s="22">
        <v>331521</v>
      </c>
      <c r="G144" s="22">
        <v>1868</v>
      </c>
      <c r="H144" s="22">
        <v>53936</v>
      </c>
      <c r="I144" s="22">
        <v>0</v>
      </c>
      <c r="J144" s="22">
        <v>0</v>
      </c>
      <c r="K144" s="22">
        <v>0</v>
      </c>
      <c r="L144" s="22">
        <v>1937776</v>
      </c>
      <c r="M144" s="22">
        <v>483340</v>
      </c>
      <c r="N144" s="22">
        <v>98135</v>
      </c>
      <c r="O144" s="22">
        <v>46840</v>
      </c>
      <c r="P144" s="22">
        <v>0</v>
      </c>
      <c r="Q144" s="22">
        <v>0</v>
      </c>
      <c r="R144" s="22">
        <v>0</v>
      </c>
      <c r="S144" s="22">
        <v>628315</v>
      </c>
    </row>
    <row r="145" spans="1:1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9274478</v>
      </c>
      <c r="F145" s="22">
        <v>1520422</v>
      </c>
      <c r="G145" s="22">
        <v>15446</v>
      </c>
      <c r="H145" s="22">
        <v>106812</v>
      </c>
      <c r="I145" s="22">
        <v>0</v>
      </c>
      <c r="J145" s="22">
        <v>9376</v>
      </c>
      <c r="K145" s="22">
        <v>0</v>
      </c>
      <c r="L145" s="22">
        <v>10926534</v>
      </c>
      <c r="M145" s="22">
        <v>3017797</v>
      </c>
      <c r="N145" s="22">
        <v>722825</v>
      </c>
      <c r="O145" s="22">
        <v>115950</v>
      </c>
      <c r="P145" s="22">
        <v>0</v>
      </c>
      <c r="Q145" s="22">
        <v>0</v>
      </c>
      <c r="R145" s="22">
        <v>0</v>
      </c>
      <c r="S145" s="22">
        <v>3856572</v>
      </c>
    </row>
    <row r="146" spans="1:1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807675</v>
      </c>
      <c r="F146" s="22">
        <v>135809</v>
      </c>
      <c r="G146" s="22">
        <v>15506</v>
      </c>
      <c r="H146" s="22">
        <v>20900</v>
      </c>
      <c r="I146" s="22">
        <v>0</v>
      </c>
      <c r="J146" s="22">
        <v>646</v>
      </c>
      <c r="K146" s="22">
        <v>0</v>
      </c>
      <c r="L146" s="22">
        <v>980536</v>
      </c>
      <c r="M146" s="22">
        <v>221160</v>
      </c>
      <c r="N146" s="22">
        <v>46869</v>
      </c>
      <c r="O146" s="22">
        <v>40164</v>
      </c>
      <c r="P146" s="22">
        <v>0</v>
      </c>
      <c r="Q146" s="22">
        <v>0</v>
      </c>
      <c r="R146" s="22">
        <v>0</v>
      </c>
      <c r="S146" s="22">
        <v>308193</v>
      </c>
    </row>
    <row r="147" spans="1:1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3425792</v>
      </c>
      <c r="F147" s="22">
        <v>474417</v>
      </c>
      <c r="G147" s="22">
        <v>64594</v>
      </c>
      <c r="H147" s="22">
        <v>57798</v>
      </c>
      <c r="I147" s="22">
        <v>0</v>
      </c>
      <c r="J147" s="22">
        <v>283</v>
      </c>
      <c r="K147" s="22">
        <v>0</v>
      </c>
      <c r="L147" s="22">
        <v>4022884</v>
      </c>
      <c r="M147" s="22">
        <v>637852</v>
      </c>
      <c r="N147" s="22">
        <v>202753</v>
      </c>
      <c r="O147" s="22">
        <v>127049</v>
      </c>
      <c r="P147" s="22">
        <v>0</v>
      </c>
      <c r="Q147" s="22">
        <v>90162</v>
      </c>
      <c r="R147" s="22">
        <v>0</v>
      </c>
      <c r="S147" s="22">
        <v>1057816</v>
      </c>
    </row>
    <row r="148" spans="1:1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357524</v>
      </c>
      <c r="F148" s="22">
        <v>163299</v>
      </c>
      <c r="G148" s="22">
        <v>12065</v>
      </c>
      <c r="H148" s="22">
        <v>6407</v>
      </c>
      <c r="I148" s="22">
        <v>201</v>
      </c>
      <c r="J148" s="22">
        <v>457</v>
      </c>
      <c r="K148" s="22">
        <v>0</v>
      </c>
      <c r="L148" s="22">
        <v>539953</v>
      </c>
      <c r="M148" s="22">
        <v>310153</v>
      </c>
      <c r="N148" s="22">
        <v>121486</v>
      </c>
      <c r="O148" s="22">
        <v>23525</v>
      </c>
      <c r="P148" s="22">
        <v>0</v>
      </c>
      <c r="Q148" s="22">
        <v>0</v>
      </c>
      <c r="R148" s="22">
        <v>0</v>
      </c>
      <c r="S148" s="22">
        <v>455164</v>
      </c>
    </row>
    <row r="149" spans="1:1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25131859</v>
      </c>
      <c r="F149" s="22">
        <v>5726992</v>
      </c>
      <c r="G149" s="22">
        <v>0</v>
      </c>
      <c r="H149" s="22">
        <v>388419</v>
      </c>
      <c r="I149" s="22">
        <v>0</v>
      </c>
      <c r="J149" s="22">
        <v>8600</v>
      </c>
      <c r="K149" s="22">
        <v>0</v>
      </c>
      <c r="L149" s="22">
        <v>31255870</v>
      </c>
      <c r="M149" s="22">
        <v>13166012</v>
      </c>
      <c r="N149" s="22">
        <v>1586146</v>
      </c>
      <c r="O149" s="22">
        <v>645017</v>
      </c>
      <c r="P149" s="22">
        <v>2415</v>
      </c>
      <c r="Q149" s="22">
        <v>1015340</v>
      </c>
      <c r="R149" s="22">
        <v>0</v>
      </c>
      <c r="S149" s="22">
        <v>16414930</v>
      </c>
    </row>
    <row r="150" spans="1:1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6855246</v>
      </c>
      <c r="F150" s="22">
        <v>2853246</v>
      </c>
      <c r="G150" s="22">
        <v>250460</v>
      </c>
      <c r="H150" s="22">
        <v>115247</v>
      </c>
      <c r="I150" s="22">
        <v>7900</v>
      </c>
      <c r="J150" s="22">
        <v>3755</v>
      </c>
      <c r="K150" s="22">
        <v>-2801</v>
      </c>
      <c r="L150" s="22">
        <v>10083053</v>
      </c>
      <c r="M150" s="22">
        <v>2958098</v>
      </c>
      <c r="N150" s="22">
        <v>1404337</v>
      </c>
      <c r="O150" s="22">
        <v>554525</v>
      </c>
      <c r="P150" s="22">
        <v>0</v>
      </c>
      <c r="Q150" s="22">
        <v>1210</v>
      </c>
      <c r="R150" s="22">
        <v>0</v>
      </c>
      <c r="S150" s="22">
        <v>4918170</v>
      </c>
    </row>
    <row r="151" spans="1:1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677083</v>
      </c>
      <c r="F151" s="22">
        <v>590365</v>
      </c>
      <c r="G151" s="22">
        <v>18557</v>
      </c>
      <c r="H151" s="22">
        <v>51603</v>
      </c>
      <c r="I151" s="22">
        <v>0</v>
      </c>
      <c r="J151" s="22">
        <v>569</v>
      </c>
      <c r="K151" s="22">
        <v>0</v>
      </c>
      <c r="L151" s="22">
        <v>1338177</v>
      </c>
      <c r="M151" s="22">
        <v>195547</v>
      </c>
      <c r="N151" s="22">
        <v>120355</v>
      </c>
      <c r="O151" s="22">
        <v>23527</v>
      </c>
      <c r="P151" s="22">
        <v>0</v>
      </c>
      <c r="Q151" s="22">
        <v>0</v>
      </c>
      <c r="R151" s="22">
        <v>0</v>
      </c>
      <c r="S151" s="22">
        <v>339429</v>
      </c>
    </row>
    <row r="152" spans="1:1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1005414</v>
      </c>
      <c r="F152" s="22">
        <v>320981</v>
      </c>
      <c r="G152" s="22">
        <v>1075</v>
      </c>
      <c r="H152" s="22">
        <v>173</v>
      </c>
      <c r="I152" s="22">
        <v>0</v>
      </c>
      <c r="J152" s="22">
        <v>428</v>
      </c>
      <c r="K152" s="22">
        <v>0</v>
      </c>
      <c r="L152" s="22">
        <v>1328071</v>
      </c>
      <c r="M152" s="22">
        <v>178838</v>
      </c>
      <c r="N152" s="22">
        <v>115789</v>
      </c>
      <c r="O152" s="22">
        <v>66675</v>
      </c>
      <c r="P152" s="22">
        <v>173</v>
      </c>
      <c r="Q152" s="22">
        <v>0</v>
      </c>
      <c r="R152" s="22">
        <v>0</v>
      </c>
      <c r="S152" s="22">
        <v>361475</v>
      </c>
    </row>
    <row r="153" spans="1:1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6201659</v>
      </c>
      <c r="F153" s="22">
        <v>5111249</v>
      </c>
      <c r="G153" s="22">
        <v>6559</v>
      </c>
      <c r="H153" s="22">
        <v>305449</v>
      </c>
      <c r="I153" s="22">
        <v>0</v>
      </c>
      <c r="J153" s="22">
        <v>685</v>
      </c>
      <c r="K153" s="22">
        <v>0</v>
      </c>
      <c r="L153" s="22">
        <v>11625601</v>
      </c>
      <c r="M153" s="22">
        <v>1670387</v>
      </c>
      <c r="N153" s="22">
        <v>1027925</v>
      </c>
      <c r="O153" s="22">
        <v>456621</v>
      </c>
      <c r="P153" s="22">
        <v>3541</v>
      </c>
      <c r="Q153" s="22">
        <v>0</v>
      </c>
      <c r="R153" s="22">
        <v>0</v>
      </c>
      <c r="S153" s="22">
        <v>3158474</v>
      </c>
    </row>
    <row r="154" spans="1:1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3138554</v>
      </c>
      <c r="F154" s="22">
        <v>288565</v>
      </c>
      <c r="G154" s="22">
        <v>32095</v>
      </c>
      <c r="H154" s="22">
        <v>85160</v>
      </c>
      <c r="I154" s="22">
        <v>0</v>
      </c>
      <c r="J154" s="22">
        <v>7921</v>
      </c>
      <c r="K154" s="22">
        <v>0</v>
      </c>
      <c r="L154" s="22">
        <v>3552295</v>
      </c>
      <c r="M154" s="22">
        <v>1188453</v>
      </c>
      <c r="N154" s="22">
        <v>124883</v>
      </c>
      <c r="O154" s="22">
        <v>7651</v>
      </c>
      <c r="P154" s="22">
        <v>0</v>
      </c>
      <c r="Q154" s="22">
        <v>0</v>
      </c>
      <c r="R154" s="22">
        <v>0</v>
      </c>
      <c r="S154" s="22">
        <v>1320987</v>
      </c>
    </row>
    <row r="155" spans="1:1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1185763</v>
      </c>
      <c r="F155" s="22">
        <v>301534</v>
      </c>
      <c r="G155" s="22">
        <v>15494</v>
      </c>
      <c r="H155" s="22">
        <v>20557</v>
      </c>
      <c r="I155" s="22">
        <v>0</v>
      </c>
      <c r="J155" s="22">
        <v>703</v>
      </c>
      <c r="K155" s="22">
        <v>0</v>
      </c>
      <c r="L155" s="22">
        <v>1524051</v>
      </c>
      <c r="M155" s="22">
        <v>409711</v>
      </c>
      <c r="N155" s="22">
        <v>132345</v>
      </c>
      <c r="O155" s="22">
        <v>29353</v>
      </c>
      <c r="P155" s="22">
        <v>0</v>
      </c>
      <c r="Q155" s="22">
        <v>14190</v>
      </c>
      <c r="R155" s="22">
        <v>0</v>
      </c>
      <c r="S155" s="22">
        <v>585599</v>
      </c>
    </row>
    <row r="156" spans="1:1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3523445</v>
      </c>
      <c r="F156" s="22">
        <v>1344072</v>
      </c>
      <c r="G156" s="22">
        <v>1784</v>
      </c>
      <c r="H156" s="22">
        <v>101091</v>
      </c>
      <c r="I156" s="22">
        <v>0</v>
      </c>
      <c r="J156" s="22">
        <v>0</v>
      </c>
      <c r="K156" s="22">
        <v>0</v>
      </c>
      <c r="L156" s="22">
        <v>4970392</v>
      </c>
      <c r="M156" s="22">
        <v>918785</v>
      </c>
      <c r="N156" s="22">
        <v>430183</v>
      </c>
      <c r="O156" s="22">
        <v>110820</v>
      </c>
      <c r="P156" s="22">
        <v>0</v>
      </c>
      <c r="Q156" s="22">
        <v>0</v>
      </c>
      <c r="R156" s="22">
        <v>0</v>
      </c>
      <c r="S156" s="22">
        <v>1459788</v>
      </c>
    </row>
    <row r="157" spans="1:1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5266398</v>
      </c>
      <c r="F157" s="22">
        <v>1788700</v>
      </c>
      <c r="G157" s="22">
        <v>0</v>
      </c>
      <c r="H157" s="22">
        <v>150599</v>
      </c>
      <c r="I157" s="22">
        <v>0</v>
      </c>
      <c r="J157" s="22">
        <v>4923</v>
      </c>
      <c r="K157" s="22">
        <v>0</v>
      </c>
      <c r="L157" s="22">
        <v>7210620</v>
      </c>
      <c r="M157" s="22">
        <v>1744282</v>
      </c>
      <c r="N157" s="22">
        <v>711772</v>
      </c>
      <c r="O157" s="22">
        <v>86292</v>
      </c>
      <c r="P157" s="22">
        <v>0</v>
      </c>
      <c r="Q157" s="22">
        <v>0</v>
      </c>
      <c r="R157" s="22">
        <v>0</v>
      </c>
      <c r="S157" s="22">
        <v>2542346</v>
      </c>
    </row>
    <row r="158" spans="1:1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1407787</v>
      </c>
      <c r="F158" s="22">
        <v>1093690</v>
      </c>
      <c r="G158" s="22">
        <v>302</v>
      </c>
      <c r="H158" s="22">
        <v>80840</v>
      </c>
      <c r="I158" s="22">
        <v>0</v>
      </c>
      <c r="J158" s="22">
        <v>736</v>
      </c>
      <c r="K158" s="22">
        <v>0</v>
      </c>
      <c r="L158" s="22">
        <v>2583355</v>
      </c>
      <c r="M158" s="22">
        <v>380679</v>
      </c>
      <c r="N158" s="22">
        <v>263494</v>
      </c>
      <c r="O158" s="22">
        <v>43100</v>
      </c>
      <c r="P158" s="22">
        <v>0</v>
      </c>
      <c r="Q158" s="22">
        <v>0</v>
      </c>
      <c r="R158" s="22">
        <v>0</v>
      </c>
      <c r="S158" s="22">
        <v>687273</v>
      </c>
    </row>
    <row r="159" spans="1:1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160035</v>
      </c>
      <c r="F159" s="22">
        <v>241959</v>
      </c>
      <c r="G159" s="22">
        <v>0</v>
      </c>
      <c r="H159" s="22">
        <v>23563</v>
      </c>
      <c r="I159" s="22">
        <v>0</v>
      </c>
      <c r="J159" s="22">
        <v>0</v>
      </c>
      <c r="K159" s="22">
        <v>0</v>
      </c>
      <c r="L159" s="22">
        <v>425557</v>
      </c>
      <c r="M159" s="22">
        <v>53829</v>
      </c>
      <c r="N159" s="22">
        <v>55766</v>
      </c>
      <c r="O159" s="22">
        <v>9740</v>
      </c>
      <c r="P159" s="22">
        <v>0</v>
      </c>
      <c r="Q159" s="22">
        <v>27347</v>
      </c>
      <c r="R159" s="22">
        <v>0</v>
      </c>
      <c r="S159" s="22">
        <v>146682</v>
      </c>
    </row>
    <row r="160" spans="1:1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2942857</v>
      </c>
      <c r="F160" s="22">
        <v>392392</v>
      </c>
      <c r="G160" s="22">
        <v>3969</v>
      </c>
      <c r="H160" s="22">
        <v>67262</v>
      </c>
      <c r="I160" s="22">
        <v>0</v>
      </c>
      <c r="J160" s="22">
        <v>0</v>
      </c>
      <c r="K160" s="22">
        <v>0</v>
      </c>
      <c r="L160" s="22">
        <v>3406480</v>
      </c>
      <c r="M160" s="22">
        <v>858887</v>
      </c>
      <c r="N160" s="22">
        <v>92814</v>
      </c>
      <c r="O160" s="22">
        <v>108634</v>
      </c>
      <c r="P160" s="22">
        <v>302</v>
      </c>
      <c r="Q160" s="22">
        <v>0</v>
      </c>
      <c r="R160" s="22">
        <v>-744</v>
      </c>
      <c r="S160" s="22">
        <v>1059893</v>
      </c>
    </row>
    <row r="161" spans="1:1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2969197</v>
      </c>
      <c r="F161" s="22">
        <v>2625825</v>
      </c>
      <c r="G161" s="22">
        <v>113012</v>
      </c>
      <c r="H161" s="22">
        <v>838</v>
      </c>
      <c r="I161" s="22">
        <v>0</v>
      </c>
      <c r="J161" s="22">
        <v>215140</v>
      </c>
      <c r="K161" s="22">
        <v>0</v>
      </c>
      <c r="L161" s="22">
        <v>5924012</v>
      </c>
      <c r="M161" s="22">
        <v>1460028</v>
      </c>
      <c r="N161" s="22">
        <v>738249</v>
      </c>
      <c r="O161" s="22">
        <v>75681</v>
      </c>
      <c r="P161" s="22">
        <v>0</v>
      </c>
      <c r="Q161" s="22">
        <v>0</v>
      </c>
      <c r="R161" s="22">
        <v>0</v>
      </c>
      <c r="S161" s="22">
        <v>2273958</v>
      </c>
    </row>
    <row r="162" spans="1:1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2207662</v>
      </c>
      <c r="F162" s="22">
        <v>806030</v>
      </c>
      <c r="G162" s="22">
        <v>2827</v>
      </c>
      <c r="H162" s="22">
        <v>106806</v>
      </c>
      <c r="I162" s="22">
        <v>0</v>
      </c>
      <c r="J162" s="22">
        <v>11282</v>
      </c>
      <c r="K162" s="22">
        <v>0</v>
      </c>
      <c r="L162" s="22">
        <v>3134607</v>
      </c>
      <c r="M162" s="22">
        <v>519172</v>
      </c>
      <c r="N162" s="22">
        <v>359990</v>
      </c>
      <c r="O162" s="22">
        <v>26818</v>
      </c>
      <c r="P162" s="22">
        <v>2829</v>
      </c>
      <c r="Q162" s="22">
        <v>0</v>
      </c>
      <c r="R162" s="22">
        <v>0</v>
      </c>
      <c r="S162" s="22">
        <v>908809</v>
      </c>
    </row>
    <row r="163" spans="1:1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1529488</v>
      </c>
      <c r="F163" s="22">
        <v>1047268</v>
      </c>
      <c r="G163" s="22">
        <v>13081</v>
      </c>
      <c r="H163" s="22">
        <v>61504</v>
      </c>
      <c r="I163" s="22">
        <v>0</v>
      </c>
      <c r="J163" s="22">
        <v>3230</v>
      </c>
      <c r="K163" s="22">
        <v>0</v>
      </c>
      <c r="L163" s="22">
        <v>2654571</v>
      </c>
      <c r="M163" s="22">
        <v>620139</v>
      </c>
      <c r="N163" s="22">
        <v>301716</v>
      </c>
      <c r="O163" s="22">
        <v>32107</v>
      </c>
      <c r="P163" s="22">
        <v>0</v>
      </c>
      <c r="Q163" s="22">
        <v>0</v>
      </c>
      <c r="R163" s="22">
        <v>0</v>
      </c>
      <c r="S163" s="22">
        <v>953962</v>
      </c>
    </row>
    <row r="164" spans="1:1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5473415</v>
      </c>
      <c r="F164" s="22">
        <v>3488134</v>
      </c>
      <c r="G164" s="22">
        <v>3146</v>
      </c>
      <c r="H164" s="22">
        <v>157442</v>
      </c>
      <c r="I164" s="22">
        <v>0</v>
      </c>
      <c r="J164" s="22">
        <v>5153</v>
      </c>
      <c r="K164" s="22">
        <v>0</v>
      </c>
      <c r="L164" s="22">
        <v>9127290</v>
      </c>
      <c r="M164" s="22">
        <v>1735365</v>
      </c>
      <c r="N164" s="22">
        <v>919846</v>
      </c>
      <c r="O164" s="22">
        <v>145359</v>
      </c>
      <c r="P164" s="22">
        <v>0</v>
      </c>
      <c r="Q164" s="22">
        <v>0</v>
      </c>
      <c r="R164" s="22">
        <v>0</v>
      </c>
      <c r="S164" s="22">
        <v>2800570</v>
      </c>
    </row>
    <row r="165" spans="1:1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643880</v>
      </c>
      <c r="F165" s="22">
        <v>190973</v>
      </c>
      <c r="G165" s="22">
        <v>0</v>
      </c>
      <c r="H165" s="22">
        <v>20652</v>
      </c>
      <c r="I165" s="22">
        <v>0</v>
      </c>
      <c r="J165" s="22">
        <v>3000</v>
      </c>
      <c r="K165" s="22">
        <v>0</v>
      </c>
      <c r="L165" s="22">
        <v>858505</v>
      </c>
      <c r="M165" s="22">
        <v>175936</v>
      </c>
      <c r="N165" s="22">
        <v>70923</v>
      </c>
      <c r="O165" s="22">
        <v>11150</v>
      </c>
      <c r="P165" s="22">
        <v>0</v>
      </c>
      <c r="Q165" s="22">
        <v>0</v>
      </c>
      <c r="R165" s="22">
        <v>0</v>
      </c>
      <c r="S165" s="22">
        <v>258009</v>
      </c>
    </row>
    <row r="166" spans="1:1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1896179</v>
      </c>
      <c r="F166" s="22">
        <v>814525</v>
      </c>
      <c r="G166" s="22">
        <v>15509</v>
      </c>
      <c r="H166" s="22">
        <v>154768</v>
      </c>
      <c r="I166" s="22">
        <v>18426</v>
      </c>
      <c r="J166" s="22">
        <v>3077</v>
      </c>
      <c r="K166" s="22">
        <v>0</v>
      </c>
      <c r="L166" s="22">
        <v>2902484</v>
      </c>
      <c r="M166" s="22">
        <v>698457</v>
      </c>
      <c r="N166" s="22">
        <v>212909</v>
      </c>
      <c r="O166" s="22">
        <v>15223</v>
      </c>
      <c r="P166" s="22">
        <v>0</v>
      </c>
      <c r="Q166" s="22">
        <v>0</v>
      </c>
      <c r="R166" s="22">
        <v>0</v>
      </c>
      <c r="S166" s="22">
        <v>926589</v>
      </c>
    </row>
    <row r="167" spans="1:1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5771302</v>
      </c>
      <c r="F167" s="22">
        <v>3603413</v>
      </c>
      <c r="G167" s="22">
        <v>0</v>
      </c>
      <c r="H167" s="22">
        <v>174955</v>
      </c>
      <c r="I167" s="22">
        <v>0</v>
      </c>
      <c r="J167" s="22">
        <v>0</v>
      </c>
      <c r="K167" s="22">
        <v>0</v>
      </c>
      <c r="L167" s="22">
        <v>9549670</v>
      </c>
      <c r="M167" s="22">
        <v>1622238</v>
      </c>
      <c r="N167" s="22">
        <v>928365</v>
      </c>
      <c r="O167" s="22">
        <v>279401</v>
      </c>
      <c r="P167" s="22">
        <v>0</v>
      </c>
      <c r="Q167" s="22">
        <v>0</v>
      </c>
      <c r="R167" s="22">
        <v>0</v>
      </c>
      <c r="S167" s="22">
        <v>2830004</v>
      </c>
    </row>
    <row r="168" spans="1:1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721969</v>
      </c>
      <c r="F168" s="22">
        <v>264998</v>
      </c>
      <c r="G168" s="22">
        <v>549</v>
      </c>
      <c r="H168" s="22">
        <v>49524</v>
      </c>
      <c r="I168" s="22">
        <v>0</v>
      </c>
      <c r="J168" s="22">
        <v>2368</v>
      </c>
      <c r="K168" s="22">
        <v>0</v>
      </c>
      <c r="L168" s="22">
        <v>1039408</v>
      </c>
      <c r="M168" s="22">
        <v>182839</v>
      </c>
      <c r="N168" s="22">
        <v>75151</v>
      </c>
      <c r="O168" s="22">
        <v>64402</v>
      </c>
      <c r="P168" s="22">
        <v>0</v>
      </c>
      <c r="Q168" s="22">
        <v>0</v>
      </c>
      <c r="R168" s="22">
        <v>0</v>
      </c>
      <c r="S168" s="22">
        <v>322392</v>
      </c>
    </row>
    <row r="169" spans="1:1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800324</v>
      </c>
      <c r="F169" s="22">
        <v>230557</v>
      </c>
      <c r="G169" s="22">
        <v>193</v>
      </c>
      <c r="H169" s="22">
        <v>70194</v>
      </c>
      <c r="I169" s="22">
        <v>0</v>
      </c>
      <c r="J169" s="22">
        <v>729</v>
      </c>
      <c r="K169" s="22">
        <v>0</v>
      </c>
      <c r="L169" s="22">
        <v>1101997</v>
      </c>
      <c r="M169" s="22">
        <v>181101</v>
      </c>
      <c r="N169" s="22">
        <v>78603</v>
      </c>
      <c r="O169" s="22">
        <v>4241</v>
      </c>
      <c r="P169" s="22">
        <v>0</v>
      </c>
      <c r="Q169" s="22">
        <v>0</v>
      </c>
      <c r="R169" s="22">
        <v>0</v>
      </c>
      <c r="S169" s="22">
        <v>263945</v>
      </c>
    </row>
    <row r="170" spans="1:1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4433698</v>
      </c>
      <c r="F170" s="22">
        <v>2859996</v>
      </c>
      <c r="G170" s="22">
        <v>9289</v>
      </c>
      <c r="H170" s="22">
        <v>166892</v>
      </c>
      <c r="I170" s="22">
        <v>0</v>
      </c>
      <c r="J170" s="22">
        <v>828</v>
      </c>
      <c r="K170" s="22">
        <v>0</v>
      </c>
      <c r="L170" s="22">
        <v>7470703</v>
      </c>
      <c r="M170" s="22">
        <v>1299974</v>
      </c>
      <c r="N170" s="22">
        <v>643979</v>
      </c>
      <c r="O170" s="22">
        <v>205877</v>
      </c>
      <c r="P170" s="22">
        <v>0</v>
      </c>
      <c r="Q170" s="22">
        <v>0</v>
      </c>
      <c r="R170" s="22">
        <v>0</v>
      </c>
      <c r="S170" s="22">
        <v>2149830</v>
      </c>
    </row>
    <row r="171" spans="1:1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356338</v>
      </c>
      <c r="F171" s="22">
        <v>84184</v>
      </c>
      <c r="G171" s="22">
        <v>3129</v>
      </c>
      <c r="H171" s="22">
        <v>3931</v>
      </c>
      <c r="I171" s="22">
        <v>0</v>
      </c>
      <c r="J171" s="22">
        <v>0</v>
      </c>
      <c r="K171" s="22">
        <v>0</v>
      </c>
      <c r="L171" s="22">
        <v>447582</v>
      </c>
      <c r="M171" s="22">
        <v>134036</v>
      </c>
      <c r="N171" s="22">
        <v>43380</v>
      </c>
      <c r="O171" s="22">
        <v>16483</v>
      </c>
      <c r="P171" s="22">
        <v>0</v>
      </c>
      <c r="Q171" s="22">
        <v>0</v>
      </c>
      <c r="R171" s="22">
        <v>0</v>
      </c>
      <c r="S171" s="22">
        <v>193899</v>
      </c>
    </row>
    <row r="172" spans="1:1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3798610</v>
      </c>
      <c r="F172" s="22">
        <v>2111332</v>
      </c>
      <c r="G172" s="22">
        <v>0</v>
      </c>
      <c r="H172" s="22">
        <v>112780</v>
      </c>
      <c r="I172" s="22">
        <v>0</v>
      </c>
      <c r="J172" s="22">
        <v>2522</v>
      </c>
      <c r="K172" s="22">
        <v>0</v>
      </c>
      <c r="L172" s="22">
        <v>6025244</v>
      </c>
      <c r="M172" s="22">
        <v>1424049</v>
      </c>
      <c r="N172" s="22">
        <v>948093</v>
      </c>
      <c r="O172" s="22">
        <v>372673</v>
      </c>
      <c r="P172" s="22">
        <v>938</v>
      </c>
      <c r="Q172" s="22">
        <v>0</v>
      </c>
      <c r="R172" s="22">
        <v>0</v>
      </c>
      <c r="S172" s="22">
        <v>2745753</v>
      </c>
    </row>
    <row r="173" spans="1:1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15696374</v>
      </c>
      <c r="F173" s="22">
        <v>2414363</v>
      </c>
      <c r="G173" s="22">
        <v>3516</v>
      </c>
      <c r="H173" s="22">
        <v>237992</v>
      </c>
      <c r="I173" s="22">
        <v>0</v>
      </c>
      <c r="J173" s="22">
        <v>55250</v>
      </c>
      <c r="K173" s="22">
        <v>0</v>
      </c>
      <c r="L173" s="22">
        <v>18407495</v>
      </c>
      <c r="M173" s="22">
        <v>5934884</v>
      </c>
      <c r="N173" s="22">
        <v>1833331</v>
      </c>
      <c r="O173" s="22">
        <v>193715</v>
      </c>
      <c r="P173" s="22">
        <v>2271</v>
      </c>
      <c r="Q173" s="22">
        <v>0</v>
      </c>
      <c r="R173" s="22">
        <v>0</v>
      </c>
      <c r="S173" s="22">
        <v>7964201</v>
      </c>
    </row>
    <row r="174" spans="1:1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11209728</v>
      </c>
      <c r="F174" s="22">
        <v>2435487</v>
      </c>
      <c r="G174" s="22">
        <v>1868</v>
      </c>
      <c r="H174" s="22">
        <v>361850</v>
      </c>
      <c r="I174" s="22">
        <v>0</v>
      </c>
      <c r="J174" s="22">
        <v>4679</v>
      </c>
      <c r="K174" s="22">
        <v>0</v>
      </c>
      <c r="L174" s="22">
        <v>14013612</v>
      </c>
      <c r="M174" s="22">
        <v>4285875</v>
      </c>
      <c r="N174" s="22">
        <v>1266051</v>
      </c>
      <c r="O174" s="22">
        <v>165599</v>
      </c>
      <c r="P174" s="22">
        <v>3377</v>
      </c>
      <c r="Q174" s="22">
        <v>0</v>
      </c>
      <c r="R174" s="22">
        <v>0</v>
      </c>
      <c r="S174" s="22">
        <v>5720902</v>
      </c>
    </row>
    <row r="175" spans="1:1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2368369</v>
      </c>
      <c r="F175" s="22">
        <v>868210</v>
      </c>
      <c r="G175" s="22">
        <v>883</v>
      </c>
      <c r="H175" s="22">
        <v>200458</v>
      </c>
      <c r="I175" s="22">
        <v>0</v>
      </c>
      <c r="J175" s="22">
        <v>0</v>
      </c>
      <c r="K175" s="22">
        <v>-1978</v>
      </c>
      <c r="L175" s="22">
        <v>3435942</v>
      </c>
      <c r="M175" s="22">
        <v>781128</v>
      </c>
      <c r="N175" s="22">
        <v>342726</v>
      </c>
      <c r="O175" s="22">
        <v>140631</v>
      </c>
      <c r="P175" s="22">
        <v>0</v>
      </c>
      <c r="Q175" s="22">
        <v>0</v>
      </c>
      <c r="R175" s="22">
        <v>0</v>
      </c>
      <c r="S175" s="22">
        <v>1264485</v>
      </c>
    </row>
    <row r="176" spans="1:1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802970</v>
      </c>
      <c r="F176" s="22">
        <v>807050</v>
      </c>
      <c r="G176" s="22">
        <v>22457</v>
      </c>
      <c r="H176" s="22">
        <v>213355</v>
      </c>
      <c r="I176" s="22">
        <v>0</v>
      </c>
      <c r="J176" s="22">
        <v>0</v>
      </c>
      <c r="K176" s="22">
        <v>0</v>
      </c>
      <c r="L176" s="22">
        <v>1845832</v>
      </c>
      <c r="M176" s="22">
        <v>138805</v>
      </c>
      <c r="N176" s="22">
        <v>121236</v>
      </c>
      <c r="O176" s="22">
        <v>10843</v>
      </c>
      <c r="P176" s="22">
        <v>0</v>
      </c>
      <c r="Q176" s="22">
        <v>0</v>
      </c>
      <c r="R176" s="22">
        <v>0</v>
      </c>
      <c r="S176" s="22">
        <v>270884</v>
      </c>
    </row>
    <row r="177" spans="1:1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14196325</v>
      </c>
      <c r="F177" s="22">
        <v>3277197</v>
      </c>
      <c r="G177" s="22">
        <v>16605</v>
      </c>
      <c r="H177" s="22">
        <v>354712</v>
      </c>
      <c r="I177" s="22">
        <v>0</v>
      </c>
      <c r="J177" s="22">
        <v>14245</v>
      </c>
      <c r="K177" s="22">
        <v>0</v>
      </c>
      <c r="L177" s="22">
        <v>17859084</v>
      </c>
      <c r="M177" s="22">
        <v>5717949</v>
      </c>
      <c r="N177" s="22">
        <v>1255159</v>
      </c>
      <c r="O177" s="22">
        <v>316680</v>
      </c>
      <c r="P177" s="22">
        <v>3680</v>
      </c>
      <c r="Q177" s="22">
        <v>0</v>
      </c>
      <c r="R177" s="22">
        <v>0</v>
      </c>
      <c r="S177" s="22">
        <v>7293468</v>
      </c>
    </row>
    <row r="178" spans="1:1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6375756</v>
      </c>
      <c r="F178" s="22">
        <v>2995358</v>
      </c>
      <c r="G178" s="22">
        <v>715898</v>
      </c>
      <c r="H178" s="22">
        <v>289844</v>
      </c>
      <c r="I178" s="22">
        <v>18724</v>
      </c>
      <c r="J178" s="22">
        <v>2461</v>
      </c>
      <c r="K178" s="22">
        <v>0</v>
      </c>
      <c r="L178" s="22">
        <v>10398041</v>
      </c>
      <c r="M178" s="22">
        <v>1997257</v>
      </c>
      <c r="N178" s="22">
        <v>993581</v>
      </c>
      <c r="O178" s="22">
        <v>135136</v>
      </c>
      <c r="P178" s="22">
        <v>0</v>
      </c>
      <c r="Q178" s="22">
        <v>0</v>
      </c>
      <c r="R178" s="22">
        <v>0</v>
      </c>
      <c r="S178" s="22">
        <v>3125974</v>
      </c>
    </row>
    <row r="179" spans="1:1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996986</v>
      </c>
      <c r="F179" s="22">
        <v>405094</v>
      </c>
      <c r="G179" s="22">
        <v>21910</v>
      </c>
      <c r="H179" s="22">
        <v>70317</v>
      </c>
      <c r="I179" s="22">
        <v>0</v>
      </c>
      <c r="J179" s="22">
        <v>1038</v>
      </c>
      <c r="K179" s="22">
        <v>0</v>
      </c>
      <c r="L179" s="22">
        <v>1495345</v>
      </c>
      <c r="M179" s="22">
        <v>192152</v>
      </c>
      <c r="N179" s="22">
        <v>93513</v>
      </c>
      <c r="O179" s="22">
        <v>2575</v>
      </c>
      <c r="P179" s="22">
        <v>0</v>
      </c>
      <c r="Q179" s="22">
        <v>0</v>
      </c>
      <c r="R179" s="22">
        <v>0</v>
      </c>
      <c r="S179" s="22">
        <v>288240</v>
      </c>
    </row>
    <row r="180" spans="1:1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2549348</v>
      </c>
      <c r="F180" s="22">
        <v>706585</v>
      </c>
      <c r="G180" s="22">
        <v>5061</v>
      </c>
      <c r="H180" s="22">
        <v>63288</v>
      </c>
      <c r="I180" s="22">
        <v>0</v>
      </c>
      <c r="J180" s="22">
        <v>4511</v>
      </c>
      <c r="K180" s="22">
        <v>0</v>
      </c>
      <c r="L180" s="22">
        <v>3328793</v>
      </c>
      <c r="M180" s="22">
        <v>684666</v>
      </c>
      <c r="N180" s="22">
        <v>226264</v>
      </c>
      <c r="O180" s="22">
        <v>12310</v>
      </c>
      <c r="P180" s="22">
        <v>0</v>
      </c>
      <c r="Q180" s="22">
        <v>0</v>
      </c>
      <c r="R180" s="22">
        <v>0</v>
      </c>
      <c r="S180" s="22">
        <v>923240</v>
      </c>
    </row>
    <row r="181" spans="1:1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1704262</v>
      </c>
      <c r="F181" s="22">
        <v>783719</v>
      </c>
      <c r="G181" s="22">
        <v>4544</v>
      </c>
      <c r="H181" s="22">
        <v>86795</v>
      </c>
      <c r="I181" s="22">
        <v>0</v>
      </c>
      <c r="J181" s="22">
        <v>3635</v>
      </c>
      <c r="K181" s="22">
        <v>0</v>
      </c>
      <c r="L181" s="22">
        <v>2582955</v>
      </c>
      <c r="M181" s="22">
        <v>485306</v>
      </c>
      <c r="N181" s="22">
        <v>201222</v>
      </c>
      <c r="O181" s="22">
        <v>104870</v>
      </c>
      <c r="P181" s="22">
        <v>0</v>
      </c>
      <c r="Q181" s="22">
        <v>0</v>
      </c>
      <c r="R181" s="22">
        <v>0</v>
      </c>
      <c r="S181" s="22">
        <v>791398</v>
      </c>
    </row>
    <row r="182" spans="1:1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820933</v>
      </c>
      <c r="F182" s="22">
        <v>356152</v>
      </c>
      <c r="G182" s="22">
        <v>7687</v>
      </c>
      <c r="H182" s="22">
        <v>42990</v>
      </c>
      <c r="I182" s="22">
        <v>707</v>
      </c>
      <c r="J182" s="22">
        <v>1207</v>
      </c>
      <c r="K182" s="22">
        <v>-3330</v>
      </c>
      <c r="L182" s="22">
        <v>1226346</v>
      </c>
      <c r="M182" s="22">
        <v>187895</v>
      </c>
      <c r="N182" s="22">
        <v>65372</v>
      </c>
      <c r="O182" s="22">
        <v>3412</v>
      </c>
      <c r="P182" s="22">
        <v>0</v>
      </c>
      <c r="Q182" s="22">
        <v>0</v>
      </c>
      <c r="R182" s="22">
        <v>0</v>
      </c>
      <c r="S182" s="22">
        <v>256679</v>
      </c>
    </row>
    <row r="183" spans="1:1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936833</v>
      </c>
      <c r="F183" s="22">
        <v>292042</v>
      </c>
      <c r="G183" s="22">
        <v>832</v>
      </c>
      <c r="H183" s="22">
        <v>78767</v>
      </c>
      <c r="I183" s="22">
        <v>0</v>
      </c>
      <c r="J183" s="22">
        <v>120</v>
      </c>
      <c r="K183" s="22">
        <v>0</v>
      </c>
      <c r="L183" s="22">
        <v>1308594</v>
      </c>
      <c r="M183" s="22">
        <v>154686</v>
      </c>
      <c r="N183" s="22">
        <v>60031</v>
      </c>
      <c r="O183" s="22">
        <v>63559</v>
      </c>
      <c r="P183" s="22">
        <v>0</v>
      </c>
      <c r="Q183" s="22">
        <v>0</v>
      </c>
      <c r="R183" s="22">
        <v>0</v>
      </c>
      <c r="S183" s="22">
        <v>278276</v>
      </c>
    </row>
    <row r="184" spans="1:1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2697448</v>
      </c>
      <c r="F184" s="22">
        <v>293306</v>
      </c>
      <c r="G184" s="22">
        <v>29267</v>
      </c>
      <c r="H184" s="22">
        <v>79408</v>
      </c>
      <c r="I184" s="22">
        <v>0</v>
      </c>
      <c r="J184" s="22">
        <v>761</v>
      </c>
      <c r="K184" s="22">
        <v>0</v>
      </c>
      <c r="L184" s="22">
        <v>3100190</v>
      </c>
      <c r="M184" s="22">
        <v>999057</v>
      </c>
      <c r="N184" s="22">
        <v>73970</v>
      </c>
      <c r="O184" s="22">
        <v>48628</v>
      </c>
      <c r="P184" s="22">
        <v>0</v>
      </c>
      <c r="Q184" s="22">
        <v>82537</v>
      </c>
      <c r="R184" s="22">
        <v>0</v>
      </c>
      <c r="S184" s="22">
        <v>1204192</v>
      </c>
    </row>
    <row r="185" spans="1:1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1138628</v>
      </c>
      <c r="F185" s="22">
        <v>1063517</v>
      </c>
      <c r="G185" s="22">
        <v>7707</v>
      </c>
      <c r="H185" s="22">
        <v>60788</v>
      </c>
      <c r="I185" s="22">
        <v>0</v>
      </c>
      <c r="J185" s="22">
        <v>130</v>
      </c>
      <c r="K185" s="22">
        <v>0</v>
      </c>
      <c r="L185" s="22">
        <v>2270770</v>
      </c>
      <c r="M185" s="22">
        <v>318339</v>
      </c>
      <c r="N185" s="22">
        <v>268315</v>
      </c>
      <c r="O185" s="22">
        <v>65197</v>
      </c>
      <c r="P185" s="22">
        <v>0</v>
      </c>
      <c r="Q185" s="22">
        <v>71228</v>
      </c>
      <c r="R185" s="22">
        <v>0</v>
      </c>
      <c r="S185" s="22">
        <v>723079</v>
      </c>
    </row>
    <row r="186" spans="1:1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555053</v>
      </c>
      <c r="F186" s="22">
        <v>280613</v>
      </c>
      <c r="G186" s="22">
        <v>8302</v>
      </c>
      <c r="H186" s="22">
        <v>41028</v>
      </c>
      <c r="I186" s="22">
        <v>0</v>
      </c>
      <c r="J186" s="22">
        <v>2000</v>
      </c>
      <c r="K186" s="22">
        <v>0</v>
      </c>
      <c r="L186" s="22">
        <v>886996</v>
      </c>
      <c r="M186" s="22">
        <v>183294</v>
      </c>
      <c r="N186" s="22">
        <v>66820</v>
      </c>
      <c r="O186" s="22">
        <v>10792</v>
      </c>
      <c r="P186" s="22">
        <v>137</v>
      </c>
      <c r="Q186" s="22">
        <v>0</v>
      </c>
      <c r="R186" s="22">
        <v>0</v>
      </c>
      <c r="S186" s="22">
        <v>261043</v>
      </c>
    </row>
    <row r="187" spans="1:1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4322310</v>
      </c>
      <c r="F187" s="22">
        <v>3359133</v>
      </c>
      <c r="G187" s="22">
        <v>51995</v>
      </c>
      <c r="H187" s="22">
        <v>539966</v>
      </c>
      <c r="I187" s="22">
        <v>909020</v>
      </c>
      <c r="J187" s="22">
        <v>0</v>
      </c>
      <c r="K187" s="22">
        <v>0</v>
      </c>
      <c r="L187" s="22">
        <v>9182424</v>
      </c>
      <c r="M187" s="22">
        <v>1697152</v>
      </c>
      <c r="N187" s="22">
        <v>323821</v>
      </c>
      <c r="O187" s="22">
        <v>200699</v>
      </c>
      <c r="P187" s="22">
        <v>1939</v>
      </c>
      <c r="Q187" s="22">
        <v>0</v>
      </c>
      <c r="R187" s="22">
        <v>0</v>
      </c>
      <c r="S187" s="22">
        <v>2223611</v>
      </c>
    </row>
    <row r="188" spans="1:1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2945980</v>
      </c>
      <c r="F188" s="22">
        <v>2159472</v>
      </c>
      <c r="G188" s="22">
        <v>19881</v>
      </c>
      <c r="H188" s="22">
        <v>295039</v>
      </c>
      <c r="I188" s="22">
        <v>0</v>
      </c>
      <c r="J188" s="22">
        <v>482</v>
      </c>
      <c r="K188" s="22">
        <v>-1623</v>
      </c>
      <c r="L188" s="22">
        <v>5419231</v>
      </c>
      <c r="M188" s="22">
        <v>992557</v>
      </c>
      <c r="N188" s="22">
        <v>637650</v>
      </c>
      <c r="O188" s="22">
        <v>42750</v>
      </c>
      <c r="P188" s="22">
        <v>1624</v>
      </c>
      <c r="Q188" s="22">
        <v>0</v>
      </c>
      <c r="R188" s="22">
        <v>0</v>
      </c>
      <c r="S188" s="22">
        <v>1674580</v>
      </c>
    </row>
    <row r="189" spans="1:1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928634</v>
      </c>
      <c r="F189" s="22">
        <v>385550</v>
      </c>
      <c r="G189" s="22">
        <v>15684</v>
      </c>
      <c r="H189" s="22">
        <v>59814</v>
      </c>
      <c r="I189" s="22">
        <v>0</v>
      </c>
      <c r="J189" s="22">
        <v>221</v>
      </c>
      <c r="K189" s="22">
        <v>0</v>
      </c>
      <c r="L189" s="22">
        <v>1389903</v>
      </c>
      <c r="M189" s="22">
        <v>187994</v>
      </c>
      <c r="N189" s="22">
        <v>78470</v>
      </c>
      <c r="O189" s="22">
        <v>54577</v>
      </c>
      <c r="P189" s="22">
        <v>0</v>
      </c>
      <c r="Q189" s="22">
        <v>0</v>
      </c>
      <c r="R189" s="22">
        <v>0</v>
      </c>
      <c r="S189" s="22">
        <v>321041</v>
      </c>
    </row>
    <row r="190" spans="1:1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2026494</v>
      </c>
      <c r="F190" s="22">
        <v>421232</v>
      </c>
      <c r="G190" s="22">
        <v>8871</v>
      </c>
      <c r="H190" s="22">
        <v>36055</v>
      </c>
      <c r="I190" s="22">
        <v>0</v>
      </c>
      <c r="J190" s="22">
        <v>953</v>
      </c>
      <c r="K190" s="22">
        <v>0</v>
      </c>
      <c r="L190" s="22">
        <v>2493605</v>
      </c>
      <c r="M190" s="22">
        <v>446082</v>
      </c>
      <c r="N190" s="22">
        <v>175183</v>
      </c>
      <c r="O190" s="22">
        <v>72996</v>
      </c>
      <c r="P190" s="22">
        <v>0</v>
      </c>
      <c r="Q190" s="22">
        <v>0</v>
      </c>
      <c r="R190" s="22">
        <v>0</v>
      </c>
      <c r="S190" s="22">
        <v>694261</v>
      </c>
    </row>
    <row r="191" spans="1:1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4129619</v>
      </c>
      <c r="F191" s="22">
        <v>2248784</v>
      </c>
      <c r="G191" s="22">
        <v>82631</v>
      </c>
      <c r="H191" s="22">
        <v>138830</v>
      </c>
      <c r="I191" s="22">
        <v>0</v>
      </c>
      <c r="J191" s="22">
        <v>1218</v>
      </c>
      <c r="K191" s="22">
        <v>-9757</v>
      </c>
      <c r="L191" s="22">
        <v>6591325</v>
      </c>
      <c r="M191" s="22">
        <v>1604836</v>
      </c>
      <c r="N191" s="22">
        <v>910817</v>
      </c>
      <c r="O191" s="22">
        <v>126786</v>
      </c>
      <c r="P191" s="22">
        <v>1409</v>
      </c>
      <c r="Q191" s="22">
        <v>0</v>
      </c>
      <c r="R191" s="22">
        <v>18</v>
      </c>
      <c r="S191" s="22">
        <v>2643866</v>
      </c>
    </row>
    <row r="192" spans="1:1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1243145</v>
      </c>
      <c r="F192" s="22">
        <v>577506</v>
      </c>
      <c r="G192" s="22">
        <v>57244</v>
      </c>
      <c r="H192" s="22">
        <v>75287</v>
      </c>
      <c r="I192" s="22">
        <v>3849</v>
      </c>
      <c r="J192" s="22">
        <v>1280</v>
      </c>
      <c r="K192" s="22">
        <v>0</v>
      </c>
      <c r="L192" s="22">
        <v>1958311</v>
      </c>
      <c r="M192" s="22">
        <v>502858</v>
      </c>
      <c r="N192" s="22">
        <v>30857</v>
      </c>
      <c r="O192" s="22">
        <v>8956</v>
      </c>
      <c r="P192" s="22">
        <v>0</v>
      </c>
      <c r="Q192" s="22">
        <v>0</v>
      </c>
      <c r="R192" s="22">
        <v>0</v>
      </c>
      <c r="S192" s="22">
        <v>542671</v>
      </c>
    </row>
    <row r="193" spans="1:1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4115300</v>
      </c>
      <c r="F193" s="22">
        <v>2966937</v>
      </c>
      <c r="G193" s="22">
        <v>50613</v>
      </c>
      <c r="H193" s="22">
        <v>152810</v>
      </c>
      <c r="I193" s="22">
        <v>0</v>
      </c>
      <c r="J193" s="22">
        <v>13858</v>
      </c>
      <c r="K193" s="22">
        <v>0</v>
      </c>
      <c r="L193" s="22">
        <v>7299518</v>
      </c>
      <c r="M193" s="22">
        <v>1090088</v>
      </c>
      <c r="N193" s="22">
        <v>699355</v>
      </c>
      <c r="O193" s="22">
        <v>362148</v>
      </c>
      <c r="P193" s="22">
        <v>0</v>
      </c>
      <c r="Q193" s="22">
        <v>0</v>
      </c>
      <c r="R193" s="22">
        <v>0</v>
      </c>
      <c r="S193" s="22">
        <v>2151591</v>
      </c>
    </row>
    <row r="194" spans="1:1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6495606</v>
      </c>
      <c r="F194" s="22">
        <v>6094968</v>
      </c>
      <c r="G194" s="22">
        <v>1895161</v>
      </c>
      <c r="H194" s="22">
        <v>448820</v>
      </c>
      <c r="I194" s="22">
        <v>1</v>
      </c>
      <c r="J194" s="22">
        <v>212</v>
      </c>
      <c r="K194" s="22">
        <v>0</v>
      </c>
      <c r="L194" s="22">
        <v>14934768</v>
      </c>
      <c r="M194" s="22">
        <v>2819829</v>
      </c>
      <c r="N194" s="22">
        <v>2352077</v>
      </c>
      <c r="O194" s="22">
        <v>406774</v>
      </c>
      <c r="P194" s="22">
        <v>19316</v>
      </c>
      <c r="Q194" s="22">
        <v>0</v>
      </c>
      <c r="R194" s="22">
        <v>-1114</v>
      </c>
      <c r="S194" s="22">
        <v>5596882</v>
      </c>
    </row>
    <row r="195" spans="1:1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661588</v>
      </c>
      <c r="F195" s="22">
        <v>191577</v>
      </c>
      <c r="G195" s="22">
        <v>1</v>
      </c>
      <c r="H195" s="22">
        <v>26767</v>
      </c>
      <c r="I195" s="22">
        <v>0</v>
      </c>
      <c r="J195" s="22">
        <v>0</v>
      </c>
      <c r="K195" s="22">
        <v>0</v>
      </c>
      <c r="L195" s="22">
        <v>879933</v>
      </c>
      <c r="M195" s="22">
        <v>130227</v>
      </c>
      <c r="N195" s="22">
        <v>42213</v>
      </c>
      <c r="O195" s="22">
        <v>2305</v>
      </c>
      <c r="P195" s="22">
        <v>0</v>
      </c>
      <c r="Q195" s="22">
        <v>0</v>
      </c>
      <c r="R195" s="22">
        <v>0</v>
      </c>
      <c r="S195" s="22">
        <v>174745</v>
      </c>
    </row>
    <row r="196" spans="1:1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1767955</v>
      </c>
      <c r="F196" s="22">
        <v>130606</v>
      </c>
      <c r="G196" s="22">
        <v>1698</v>
      </c>
      <c r="H196" s="22">
        <v>1</v>
      </c>
      <c r="I196" s="22">
        <v>1</v>
      </c>
      <c r="J196" s="22">
        <v>119</v>
      </c>
      <c r="K196" s="22">
        <v>0</v>
      </c>
      <c r="L196" s="22">
        <v>1900380</v>
      </c>
      <c r="M196" s="22">
        <v>440635</v>
      </c>
      <c r="N196" s="22">
        <v>41293</v>
      </c>
      <c r="O196" s="22">
        <v>39455</v>
      </c>
      <c r="P196" s="22">
        <v>0</v>
      </c>
      <c r="Q196" s="22">
        <v>0</v>
      </c>
      <c r="R196" s="22">
        <v>0</v>
      </c>
      <c r="S196" s="22">
        <v>521383</v>
      </c>
    </row>
    <row r="197" spans="1:1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641614</v>
      </c>
      <c r="F197" s="22">
        <v>278416</v>
      </c>
      <c r="G197" s="22">
        <v>510907</v>
      </c>
      <c r="H197" s="22">
        <v>23767</v>
      </c>
      <c r="I197" s="22">
        <v>0</v>
      </c>
      <c r="J197" s="22">
        <v>586</v>
      </c>
      <c r="K197" s="22">
        <v>0</v>
      </c>
      <c r="L197" s="22">
        <v>1455290</v>
      </c>
      <c r="M197" s="22">
        <v>148848</v>
      </c>
      <c r="N197" s="22">
        <v>60155</v>
      </c>
      <c r="O197" s="22">
        <v>6059</v>
      </c>
      <c r="P197" s="22">
        <v>0</v>
      </c>
      <c r="Q197" s="22">
        <v>0</v>
      </c>
      <c r="R197" s="22">
        <v>0</v>
      </c>
      <c r="S197" s="22">
        <v>215062</v>
      </c>
    </row>
    <row r="198" spans="1:1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136347</v>
      </c>
      <c r="F198" s="22">
        <v>70692</v>
      </c>
      <c r="G198" s="22">
        <v>2510</v>
      </c>
      <c r="H198" s="22">
        <v>8666</v>
      </c>
      <c r="I198" s="22">
        <v>0</v>
      </c>
      <c r="J198" s="22">
        <v>0</v>
      </c>
      <c r="K198" s="22">
        <v>0</v>
      </c>
      <c r="L198" s="22">
        <v>218215</v>
      </c>
      <c r="M198" s="22">
        <v>13462</v>
      </c>
      <c r="N198" s="22">
        <v>11028</v>
      </c>
      <c r="O198" s="22">
        <v>1050</v>
      </c>
      <c r="P198" s="22">
        <v>0</v>
      </c>
      <c r="Q198" s="22">
        <v>0</v>
      </c>
      <c r="R198" s="22">
        <v>797</v>
      </c>
      <c r="S198" s="22">
        <v>26337</v>
      </c>
    </row>
    <row r="199" spans="1:1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179520</v>
      </c>
      <c r="F199" s="22">
        <v>11503</v>
      </c>
      <c r="G199" s="22">
        <v>0</v>
      </c>
      <c r="H199" s="22">
        <v>15938</v>
      </c>
      <c r="I199" s="22">
        <v>0</v>
      </c>
      <c r="J199" s="22">
        <v>0</v>
      </c>
      <c r="K199" s="22">
        <v>0</v>
      </c>
      <c r="L199" s="22">
        <v>206961</v>
      </c>
      <c r="M199" s="22">
        <v>29720</v>
      </c>
      <c r="N199" s="22">
        <v>6077</v>
      </c>
      <c r="O199" s="22">
        <v>2610</v>
      </c>
      <c r="P199" s="22">
        <v>0</v>
      </c>
      <c r="Q199" s="22">
        <v>0</v>
      </c>
      <c r="R199" s="22">
        <v>0</v>
      </c>
      <c r="S199" s="22">
        <v>38407</v>
      </c>
    </row>
    <row r="200" spans="1:1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532661</v>
      </c>
      <c r="F200" s="22">
        <v>37167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569828</v>
      </c>
      <c r="M200" s="22">
        <v>249409</v>
      </c>
      <c r="N200" s="22">
        <v>8568</v>
      </c>
      <c r="O200" s="22">
        <v>11889</v>
      </c>
      <c r="P200" s="22">
        <v>0</v>
      </c>
      <c r="Q200" s="22">
        <v>0</v>
      </c>
      <c r="R200" s="22">
        <v>0</v>
      </c>
      <c r="S200" s="22">
        <v>269866</v>
      </c>
    </row>
    <row r="201" spans="1:1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187639</v>
      </c>
      <c r="F201" s="22">
        <v>23918</v>
      </c>
      <c r="G201" s="22">
        <v>1</v>
      </c>
      <c r="H201" s="22">
        <v>5968</v>
      </c>
      <c r="I201" s="22">
        <v>0</v>
      </c>
      <c r="J201" s="22">
        <v>0</v>
      </c>
      <c r="K201" s="22">
        <v>0</v>
      </c>
      <c r="L201" s="22">
        <v>217526</v>
      </c>
      <c r="M201" s="22">
        <v>41936</v>
      </c>
      <c r="N201" s="22">
        <v>10505</v>
      </c>
      <c r="O201" s="22">
        <v>2855</v>
      </c>
      <c r="P201" s="22">
        <v>0</v>
      </c>
      <c r="Q201" s="22">
        <v>0</v>
      </c>
      <c r="R201" s="22">
        <v>0</v>
      </c>
      <c r="S201" s="22">
        <v>55296</v>
      </c>
    </row>
    <row r="202" spans="1:1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284399</v>
      </c>
      <c r="F202" s="22">
        <v>19041</v>
      </c>
      <c r="G202" s="22">
        <v>0</v>
      </c>
      <c r="H202" s="22">
        <v>4679</v>
      </c>
      <c r="I202" s="22">
        <v>0</v>
      </c>
      <c r="J202" s="22">
        <v>0</v>
      </c>
      <c r="K202" s="22">
        <v>0</v>
      </c>
      <c r="L202" s="22">
        <v>308119</v>
      </c>
      <c r="M202" s="22">
        <v>77993</v>
      </c>
      <c r="N202" s="22">
        <v>9837</v>
      </c>
      <c r="O202" s="22">
        <v>0</v>
      </c>
      <c r="P202" s="22">
        <v>0</v>
      </c>
      <c r="Q202" s="22">
        <v>0</v>
      </c>
      <c r="R202" s="22">
        <v>0</v>
      </c>
      <c r="S202" s="22">
        <v>87830</v>
      </c>
    </row>
    <row r="203" spans="1:1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861799</v>
      </c>
      <c r="F203" s="22">
        <v>191456</v>
      </c>
      <c r="G203" s="22">
        <v>1</v>
      </c>
      <c r="H203" s="22">
        <v>60467</v>
      </c>
      <c r="I203" s="22">
        <v>0</v>
      </c>
      <c r="J203" s="22">
        <v>0</v>
      </c>
      <c r="K203" s="22">
        <v>0</v>
      </c>
      <c r="L203" s="22">
        <v>1113723</v>
      </c>
      <c r="M203" s="22">
        <v>179180</v>
      </c>
      <c r="N203" s="22">
        <v>106390</v>
      </c>
      <c r="O203" s="22">
        <v>0</v>
      </c>
      <c r="P203" s="22">
        <v>0</v>
      </c>
      <c r="Q203" s="22">
        <v>5188</v>
      </c>
      <c r="R203" s="22">
        <v>0</v>
      </c>
      <c r="S203" s="22">
        <v>290758</v>
      </c>
    </row>
    <row r="204" spans="1:1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410872</v>
      </c>
      <c r="F204" s="22">
        <v>71440</v>
      </c>
      <c r="G204" s="22">
        <v>1637</v>
      </c>
      <c r="H204" s="22">
        <v>29359</v>
      </c>
      <c r="I204" s="22">
        <v>0</v>
      </c>
      <c r="J204" s="22">
        <v>0</v>
      </c>
      <c r="K204" s="22">
        <v>0</v>
      </c>
      <c r="L204" s="22">
        <v>513308</v>
      </c>
      <c r="M204" s="22">
        <v>81057</v>
      </c>
      <c r="N204" s="22">
        <v>10611</v>
      </c>
      <c r="O204" s="22">
        <v>17465</v>
      </c>
      <c r="P204" s="22">
        <v>0</v>
      </c>
      <c r="Q204" s="22">
        <v>0</v>
      </c>
      <c r="R204" s="22">
        <v>0</v>
      </c>
      <c r="S204" s="22">
        <v>109133</v>
      </c>
    </row>
    <row r="205" spans="1:1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154350</v>
      </c>
      <c r="F205" s="22">
        <v>11342</v>
      </c>
      <c r="G205" s="22">
        <v>1859</v>
      </c>
      <c r="H205" s="22">
        <v>6188</v>
      </c>
      <c r="I205" s="22">
        <v>0</v>
      </c>
      <c r="J205" s="22">
        <v>970</v>
      </c>
      <c r="K205" s="22">
        <v>0</v>
      </c>
      <c r="L205" s="22">
        <v>174709</v>
      </c>
      <c r="M205" s="22">
        <v>55508</v>
      </c>
      <c r="N205" s="22">
        <v>8097</v>
      </c>
      <c r="O205" s="22">
        <v>0</v>
      </c>
      <c r="P205" s="22">
        <v>0</v>
      </c>
      <c r="Q205" s="22">
        <v>0</v>
      </c>
      <c r="R205" s="22">
        <v>0</v>
      </c>
      <c r="S205" s="22">
        <v>63605</v>
      </c>
    </row>
    <row r="206" spans="1:1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623658</v>
      </c>
      <c r="F206" s="22">
        <v>286561</v>
      </c>
      <c r="G206" s="22">
        <v>10219</v>
      </c>
      <c r="H206" s="22">
        <v>167894</v>
      </c>
      <c r="I206" s="22">
        <v>0</v>
      </c>
      <c r="J206" s="22">
        <v>581</v>
      </c>
      <c r="K206" s="22">
        <v>0</v>
      </c>
      <c r="L206" s="22">
        <v>1088913</v>
      </c>
      <c r="M206" s="22">
        <v>166200</v>
      </c>
      <c r="N206" s="22">
        <v>95237</v>
      </c>
      <c r="O206" s="22">
        <v>10140</v>
      </c>
      <c r="P206" s="22">
        <v>0</v>
      </c>
      <c r="Q206" s="22">
        <v>0</v>
      </c>
      <c r="R206" s="22">
        <v>0</v>
      </c>
      <c r="S206" s="22">
        <v>271577</v>
      </c>
    </row>
    <row r="207" spans="1:1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452717</v>
      </c>
      <c r="F207" s="22">
        <v>156770</v>
      </c>
      <c r="G207" s="22">
        <v>2797</v>
      </c>
      <c r="H207" s="22">
        <v>17881</v>
      </c>
      <c r="I207" s="22">
        <v>0</v>
      </c>
      <c r="J207" s="22">
        <v>0</v>
      </c>
      <c r="K207" s="22">
        <v>0</v>
      </c>
      <c r="L207" s="22">
        <v>630165</v>
      </c>
      <c r="M207" s="22">
        <v>115871</v>
      </c>
      <c r="N207" s="22">
        <v>44094</v>
      </c>
      <c r="O207" s="22">
        <v>12390</v>
      </c>
      <c r="P207" s="22">
        <v>0</v>
      </c>
      <c r="Q207" s="22">
        <v>0</v>
      </c>
      <c r="R207" s="22">
        <v>0</v>
      </c>
      <c r="S207" s="22">
        <v>172355</v>
      </c>
    </row>
    <row r="208" spans="1:1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414934</v>
      </c>
      <c r="F208" s="22">
        <v>24940</v>
      </c>
      <c r="G208" s="22">
        <v>0</v>
      </c>
      <c r="H208" s="22">
        <v>15206</v>
      </c>
      <c r="I208" s="22">
        <v>0</v>
      </c>
      <c r="J208" s="22">
        <v>420</v>
      </c>
      <c r="K208" s="22">
        <v>0</v>
      </c>
      <c r="L208" s="22">
        <v>455500</v>
      </c>
      <c r="M208" s="22">
        <v>95197</v>
      </c>
      <c r="N208" s="22">
        <v>9959</v>
      </c>
      <c r="O208" s="22">
        <v>1545</v>
      </c>
      <c r="P208" s="22">
        <v>0</v>
      </c>
      <c r="Q208" s="22">
        <v>0</v>
      </c>
      <c r="R208" s="22">
        <v>0</v>
      </c>
      <c r="S208" s="22">
        <v>106701</v>
      </c>
    </row>
    <row r="209" spans="1:1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214836</v>
      </c>
      <c r="F209" s="22">
        <v>21527</v>
      </c>
      <c r="G209" s="22">
        <v>328</v>
      </c>
      <c r="H209" s="22">
        <v>6297</v>
      </c>
      <c r="I209" s="22">
        <v>2472</v>
      </c>
      <c r="J209" s="22">
        <v>106</v>
      </c>
      <c r="K209" s="22">
        <v>0</v>
      </c>
      <c r="L209" s="22">
        <v>245566</v>
      </c>
      <c r="M209" s="22">
        <v>48420</v>
      </c>
      <c r="N209" s="22">
        <v>6926</v>
      </c>
      <c r="O209" s="22">
        <v>6648</v>
      </c>
      <c r="P209" s="22">
        <v>0</v>
      </c>
      <c r="Q209" s="22">
        <v>0</v>
      </c>
      <c r="R209" s="22">
        <v>0</v>
      </c>
      <c r="S209" s="22">
        <v>61994</v>
      </c>
    </row>
    <row r="210" spans="1:1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379498</v>
      </c>
      <c r="F210" s="22">
        <v>154853</v>
      </c>
      <c r="G210" s="22">
        <v>0</v>
      </c>
      <c r="H210" s="22">
        <v>17714</v>
      </c>
      <c r="I210" s="22">
        <v>0</v>
      </c>
      <c r="J210" s="22">
        <v>300</v>
      </c>
      <c r="K210" s="22">
        <v>0</v>
      </c>
      <c r="L210" s="22">
        <v>552365</v>
      </c>
      <c r="M210" s="22">
        <v>103628</v>
      </c>
      <c r="N210" s="22">
        <v>0</v>
      </c>
      <c r="O210" s="22">
        <v>6180</v>
      </c>
      <c r="P210" s="22">
        <v>0</v>
      </c>
      <c r="Q210" s="22">
        <v>0</v>
      </c>
      <c r="R210" s="22">
        <v>0</v>
      </c>
      <c r="S210" s="22">
        <v>109808</v>
      </c>
    </row>
    <row r="211" spans="1:1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318628</v>
      </c>
      <c r="F211" s="22">
        <v>22027</v>
      </c>
      <c r="G211" s="22">
        <v>0</v>
      </c>
      <c r="H211" s="22">
        <v>22</v>
      </c>
      <c r="I211" s="22">
        <v>0</v>
      </c>
      <c r="J211" s="22">
        <v>0</v>
      </c>
      <c r="K211" s="22">
        <v>0</v>
      </c>
      <c r="L211" s="22">
        <v>340677</v>
      </c>
      <c r="M211" s="22">
        <v>49415</v>
      </c>
      <c r="N211" s="22">
        <v>9933</v>
      </c>
      <c r="O211" s="22">
        <v>7170</v>
      </c>
      <c r="P211" s="22">
        <v>0</v>
      </c>
      <c r="Q211" s="22">
        <v>0</v>
      </c>
      <c r="R211" s="22">
        <v>0</v>
      </c>
      <c r="S211" s="22">
        <v>66518</v>
      </c>
    </row>
    <row r="212" spans="1:1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232930</v>
      </c>
      <c r="F212" s="22">
        <v>50799</v>
      </c>
      <c r="G212" s="22">
        <v>5440</v>
      </c>
      <c r="H212" s="22">
        <v>77739</v>
      </c>
      <c r="I212" s="22">
        <v>0</v>
      </c>
      <c r="J212" s="22">
        <v>3093</v>
      </c>
      <c r="K212" s="22">
        <v>0</v>
      </c>
      <c r="L212" s="22">
        <v>370001</v>
      </c>
      <c r="M212" s="22">
        <v>40473</v>
      </c>
      <c r="N212" s="22">
        <v>20868</v>
      </c>
      <c r="O212" s="22">
        <v>3126</v>
      </c>
      <c r="P212" s="22">
        <v>0</v>
      </c>
      <c r="Q212" s="22">
        <v>0</v>
      </c>
      <c r="R212" s="22">
        <v>0</v>
      </c>
      <c r="S212" s="22">
        <v>64467</v>
      </c>
    </row>
    <row r="213" spans="1:1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223236</v>
      </c>
      <c r="F213" s="22">
        <v>15003</v>
      </c>
      <c r="G213" s="22">
        <v>0</v>
      </c>
      <c r="H213" s="22">
        <v>69012</v>
      </c>
      <c r="I213" s="22">
        <v>0</v>
      </c>
      <c r="J213" s="22">
        <v>0</v>
      </c>
      <c r="K213" s="22">
        <v>0</v>
      </c>
      <c r="L213" s="22">
        <v>307251</v>
      </c>
      <c r="M213" s="22">
        <v>54912</v>
      </c>
      <c r="N213" s="22">
        <v>18145</v>
      </c>
      <c r="O213" s="22">
        <v>10699</v>
      </c>
      <c r="P213" s="22">
        <v>0</v>
      </c>
      <c r="Q213" s="22">
        <v>0</v>
      </c>
      <c r="R213" s="22">
        <v>0</v>
      </c>
      <c r="S213" s="22">
        <v>83756</v>
      </c>
    </row>
    <row r="214" spans="1:1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654163</v>
      </c>
      <c r="F214" s="22">
        <v>19084</v>
      </c>
      <c r="G214" s="22">
        <v>257</v>
      </c>
      <c r="H214" s="22">
        <v>9634</v>
      </c>
      <c r="I214" s="22">
        <v>0</v>
      </c>
      <c r="J214" s="22">
        <v>0</v>
      </c>
      <c r="K214" s="22">
        <v>0</v>
      </c>
      <c r="L214" s="22">
        <v>683138</v>
      </c>
      <c r="M214" s="22">
        <v>197052</v>
      </c>
      <c r="N214" s="22">
        <v>12099</v>
      </c>
      <c r="O214" s="22">
        <v>4747</v>
      </c>
      <c r="P214" s="22">
        <v>84</v>
      </c>
      <c r="Q214" s="22">
        <v>0</v>
      </c>
      <c r="R214" s="22">
        <v>0</v>
      </c>
      <c r="S214" s="22">
        <v>213982</v>
      </c>
    </row>
    <row r="215" spans="1:1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329037</v>
      </c>
      <c r="F215" s="22">
        <v>30222</v>
      </c>
      <c r="G215" s="22">
        <v>1134</v>
      </c>
      <c r="H215" s="22">
        <v>17117</v>
      </c>
      <c r="I215" s="22">
        <v>0</v>
      </c>
      <c r="J215" s="22">
        <v>39</v>
      </c>
      <c r="K215" s="22">
        <v>0</v>
      </c>
      <c r="L215" s="22">
        <v>377549</v>
      </c>
      <c r="M215" s="22">
        <v>73785</v>
      </c>
      <c r="N215" s="22">
        <v>8788</v>
      </c>
      <c r="O215" s="22">
        <v>18399</v>
      </c>
      <c r="P215" s="22">
        <v>0</v>
      </c>
      <c r="Q215" s="22">
        <v>0</v>
      </c>
      <c r="R215" s="22">
        <v>0</v>
      </c>
      <c r="S215" s="22">
        <v>100972</v>
      </c>
    </row>
    <row r="216" spans="1:1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500903</v>
      </c>
      <c r="F216" s="22">
        <v>387056</v>
      </c>
      <c r="G216" s="22">
        <v>0</v>
      </c>
      <c r="H216" s="22">
        <v>42012</v>
      </c>
      <c r="I216" s="22">
        <v>0</v>
      </c>
      <c r="J216" s="22">
        <v>701</v>
      </c>
      <c r="K216" s="22">
        <v>0</v>
      </c>
      <c r="L216" s="22">
        <v>930672</v>
      </c>
      <c r="M216" s="22">
        <v>106573</v>
      </c>
      <c r="N216" s="22">
        <v>62629</v>
      </c>
      <c r="O216" s="22">
        <v>41019</v>
      </c>
      <c r="P216" s="22">
        <v>0</v>
      </c>
      <c r="Q216" s="22">
        <v>0</v>
      </c>
      <c r="R216" s="22">
        <v>0</v>
      </c>
      <c r="S216" s="22">
        <v>210221</v>
      </c>
    </row>
    <row r="217" spans="1:1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145052</v>
      </c>
      <c r="F217" s="22">
        <v>87396</v>
      </c>
      <c r="G217" s="22">
        <v>0</v>
      </c>
      <c r="H217" s="22">
        <v>121338</v>
      </c>
      <c r="I217" s="22">
        <v>0</v>
      </c>
      <c r="J217" s="22">
        <v>0</v>
      </c>
      <c r="K217" s="22">
        <v>0</v>
      </c>
      <c r="L217" s="22">
        <v>353786</v>
      </c>
      <c r="M217" s="22">
        <v>32630</v>
      </c>
      <c r="N217" s="22">
        <v>35479</v>
      </c>
      <c r="O217" s="22">
        <v>6679</v>
      </c>
      <c r="P217" s="22">
        <v>0</v>
      </c>
      <c r="Q217" s="22">
        <v>0</v>
      </c>
      <c r="R217" s="22">
        <v>0</v>
      </c>
      <c r="S217" s="22">
        <v>74788</v>
      </c>
    </row>
    <row r="218" spans="1:1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146154</v>
      </c>
      <c r="F218" s="22">
        <v>42749</v>
      </c>
      <c r="G218" s="22">
        <v>0</v>
      </c>
      <c r="H218" s="22">
        <v>4476</v>
      </c>
      <c r="I218" s="22">
        <v>3856</v>
      </c>
      <c r="J218" s="22">
        <v>0</v>
      </c>
      <c r="K218" s="22">
        <v>0</v>
      </c>
      <c r="L218" s="22">
        <v>197235</v>
      </c>
      <c r="M218" s="22">
        <v>41264</v>
      </c>
      <c r="N218" s="22">
        <v>12995</v>
      </c>
      <c r="O218" s="22">
        <v>4214</v>
      </c>
      <c r="P218" s="22">
        <v>0</v>
      </c>
      <c r="Q218" s="22">
        <v>0</v>
      </c>
      <c r="R218" s="22">
        <v>0</v>
      </c>
      <c r="S218" s="22">
        <v>58473</v>
      </c>
    </row>
    <row r="219" spans="1:1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323172</v>
      </c>
      <c r="F219" s="22">
        <v>78529</v>
      </c>
      <c r="G219" s="22">
        <v>0</v>
      </c>
      <c r="H219" s="22">
        <v>12409</v>
      </c>
      <c r="I219" s="22">
        <v>0</v>
      </c>
      <c r="J219" s="22">
        <v>342</v>
      </c>
      <c r="K219" s="22">
        <v>0</v>
      </c>
      <c r="L219" s="22">
        <v>414452</v>
      </c>
      <c r="M219" s="22">
        <v>130170</v>
      </c>
      <c r="N219" s="22">
        <v>16863</v>
      </c>
      <c r="O219" s="22">
        <v>20481</v>
      </c>
      <c r="P219" s="22">
        <v>0</v>
      </c>
      <c r="Q219" s="22">
        <v>0</v>
      </c>
      <c r="R219" s="22">
        <v>0</v>
      </c>
      <c r="S219" s="22">
        <v>167514</v>
      </c>
    </row>
    <row r="220" spans="1:1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98294</v>
      </c>
      <c r="F220" s="22">
        <v>17100</v>
      </c>
      <c r="G220" s="22">
        <v>0</v>
      </c>
      <c r="H220" s="22">
        <v>4847</v>
      </c>
      <c r="I220" s="22">
        <v>0</v>
      </c>
      <c r="J220" s="22">
        <v>0</v>
      </c>
      <c r="K220" s="22">
        <v>0</v>
      </c>
      <c r="L220" s="22">
        <v>120241</v>
      </c>
      <c r="M220" s="22">
        <v>25693</v>
      </c>
      <c r="N220" s="22">
        <v>8045</v>
      </c>
      <c r="O220" s="22">
        <v>2402</v>
      </c>
      <c r="P220" s="22">
        <v>0</v>
      </c>
      <c r="Q220" s="22">
        <v>0</v>
      </c>
      <c r="R220" s="22">
        <v>0</v>
      </c>
      <c r="S220" s="22">
        <v>36140</v>
      </c>
    </row>
    <row r="221" spans="1:1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547246</v>
      </c>
      <c r="F221" s="22">
        <v>191720</v>
      </c>
      <c r="G221" s="22">
        <v>0</v>
      </c>
      <c r="H221" s="22">
        <v>30070</v>
      </c>
      <c r="I221" s="22">
        <v>0</v>
      </c>
      <c r="J221" s="22">
        <v>2274</v>
      </c>
      <c r="K221" s="22">
        <v>0</v>
      </c>
      <c r="L221" s="22">
        <v>771310</v>
      </c>
      <c r="M221" s="22">
        <v>199643</v>
      </c>
      <c r="N221" s="22">
        <v>43535</v>
      </c>
      <c r="O221" s="22">
        <v>1676</v>
      </c>
      <c r="P221" s="22">
        <v>0</v>
      </c>
      <c r="Q221" s="22">
        <v>0</v>
      </c>
      <c r="R221" s="22">
        <v>0</v>
      </c>
      <c r="S221" s="22">
        <v>244854</v>
      </c>
    </row>
    <row r="222" spans="1:1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163131</v>
      </c>
      <c r="F222" s="22">
        <v>28521</v>
      </c>
      <c r="G222" s="22">
        <v>0</v>
      </c>
      <c r="H222" s="22">
        <v>12029</v>
      </c>
      <c r="I222" s="22">
        <v>0</v>
      </c>
      <c r="J222" s="22">
        <v>700</v>
      </c>
      <c r="K222" s="22">
        <v>0</v>
      </c>
      <c r="L222" s="22">
        <v>204381</v>
      </c>
      <c r="M222" s="22">
        <v>32258</v>
      </c>
      <c r="N222" s="22">
        <v>5833</v>
      </c>
      <c r="O222" s="22">
        <v>6454</v>
      </c>
      <c r="P222" s="22">
        <v>0</v>
      </c>
      <c r="Q222" s="22">
        <v>0</v>
      </c>
      <c r="R222" s="22">
        <v>0</v>
      </c>
      <c r="S222" s="22">
        <v>44545</v>
      </c>
    </row>
    <row r="223" spans="1:1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286107</v>
      </c>
      <c r="F223" s="22">
        <v>3289</v>
      </c>
      <c r="G223" s="22">
        <v>8340</v>
      </c>
      <c r="H223" s="22">
        <v>9243</v>
      </c>
      <c r="I223" s="22">
        <v>0</v>
      </c>
      <c r="J223" s="22">
        <v>271</v>
      </c>
      <c r="K223" s="22">
        <v>0</v>
      </c>
      <c r="L223" s="22">
        <v>307250</v>
      </c>
      <c r="M223" s="22">
        <v>49974</v>
      </c>
      <c r="N223" s="22">
        <v>8353</v>
      </c>
      <c r="O223" s="22">
        <v>6706</v>
      </c>
      <c r="P223" s="22">
        <v>0</v>
      </c>
      <c r="Q223" s="22">
        <v>0</v>
      </c>
      <c r="R223" s="22">
        <v>0</v>
      </c>
      <c r="S223" s="22">
        <v>65033</v>
      </c>
    </row>
    <row r="224" spans="1:1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713639</v>
      </c>
      <c r="F224" s="22">
        <v>79084</v>
      </c>
      <c r="G224" s="22">
        <v>713</v>
      </c>
      <c r="H224" s="22">
        <v>14029</v>
      </c>
      <c r="I224" s="22">
        <v>0</v>
      </c>
      <c r="J224" s="22">
        <v>188</v>
      </c>
      <c r="K224" s="22">
        <v>0</v>
      </c>
      <c r="L224" s="22">
        <v>807653</v>
      </c>
      <c r="M224" s="22">
        <v>225901</v>
      </c>
      <c r="N224" s="22">
        <v>34953</v>
      </c>
      <c r="O224" s="22">
        <v>9939</v>
      </c>
      <c r="P224" s="22">
        <v>0</v>
      </c>
      <c r="Q224" s="22">
        <v>0</v>
      </c>
      <c r="R224" s="22">
        <v>0</v>
      </c>
      <c r="S224" s="22">
        <v>270793</v>
      </c>
    </row>
    <row r="225" spans="1:1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63654</v>
      </c>
      <c r="F225" s="22">
        <v>5176</v>
      </c>
      <c r="G225" s="22">
        <v>0</v>
      </c>
      <c r="H225" s="22">
        <v>2801</v>
      </c>
      <c r="I225" s="22">
        <v>0</v>
      </c>
      <c r="J225" s="22">
        <v>0</v>
      </c>
      <c r="K225" s="22">
        <v>0</v>
      </c>
      <c r="L225" s="22">
        <v>71631</v>
      </c>
      <c r="M225" s="22">
        <v>19936</v>
      </c>
      <c r="N225" s="22">
        <v>1201</v>
      </c>
      <c r="O225" s="22">
        <v>0</v>
      </c>
      <c r="P225" s="22">
        <v>0</v>
      </c>
      <c r="Q225" s="22">
        <v>0</v>
      </c>
      <c r="R225" s="22">
        <v>0</v>
      </c>
      <c r="S225" s="22">
        <v>21137</v>
      </c>
    </row>
    <row r="226" spans="1:1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303806</v>
      </c>
      <c r="F226" s="22">
        <v>34374</v>
      </c>
      <c r="G226" s="22">
        <v>5307</v>
      </c>
      <c r="H226" s="22">
        <v>16321</v>
      </c>
      <c r="I226" s="22">
        <v>0</v>
      </c>
      <c r="J226" s="22">
        <v>0</v>
      </c>
      <c r="K226" s="22">
        <v>0</v>
      </c>
      <c r="L226" s="22">
        <v>359808</v>
      </c>
      <c r="M226" s="22">
        <v>64122</v>
      </c>
      <c r="N226" s="22">
        <v>12821</v>
      </c>
      <c r="O226" s="22">
        <v>4166</v>
      </c>
      <c r="P226" s="22">
        <v>0</v>
      </c>
      <c r="Q226" s="22">
        <v>0</v>
      </c>
      <c r="R226" s="22">
        <v>0</v>
      </c>
      <c r="S226" s="22">
        <v>81109</v>
      </c>
    </row>
    <row r="227" spans="1:1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231294</v>
      </c>
      <c r="F227" s="22">
        <v>27366</v>
      </c>
      <c r="G227" s="22">
        <v>589</v>
      </c>
      <c r="H227" s="22">
        <v>8848</v>
      </c>
      <c r="I227" s="22">
        <v>0</v>
      </c>
      <c r="J227" s="22">
        <v>1938</v>
      </c>
      <c r="K227" s="22">
        <v>-3203</v>
      </c>
      <c r="L227" s="22">
        <v>266832</v>
      </c>
      <c r="M227" s="22">
        <v>50697</v>
      </c>
      <c r="N227" s="22">
        <v>9941</v>
      </c>
      <c r="O227" s="22">
        <v>0</v>
      </c>
      <c r="P227" s="22">
        <v>0</v>
      </c>
      <c r="Q227" s="22">
        <v>0</v>
      </c>
      <c r="R227" s="22">
        <v>0</v>
      </c>
      <c r="S227" s="22">
        <v>60638</v>
      </c>
    </row>
    <row r="228" spans="1:1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136745</v>
      </c>
      <c r="F228" s="22">
        <v>24015</v>
      </c>
      <c r="G228" s="22">
        <v>0</v>
      </c>
      <c r="H228" s="22">
        <v>4627</v>
      </c>
      <c r="I228" s="22">
        <v>0</v>
      </c>
      <c r="J228" s="22">
        <v>0</v>
      </c>
      <c r="K228" s="22">
        <v>0</v>
      </c>
      <c r="L228" s="22">
        <v>165387</v>
      </c>
      <c r="M228" s="22">
        <v>17950</v>
      </c>
      <c r="N228" s="22">
        <v>4749</v>
      </c>
      <c r="O228" s="22">
        <v>3748</v>
      </c>
      <c r="P228" s="22">
        <v>0</v>
      </c>
      <c r="Q228" s="22">
        <v>3800</v>
      </c>
      <c r="R228" s="22">
        <v>0</v>
      </c>
      <c r="S228" s="22">
        <v>30247</v>
      </c>
    </row>
    <row r="229" spans="1:1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446780</v>
      </c>
      <c r="F229" s="22">
        <v>156203</v>
      </c>
      <c r="G229" s="22">
        <v>1854</v>
      </c>
      <c r="H229" s="22">
        <v>15658</v>
      </c>
      <c r="I229" s="22">
        <v>76</v>
      </c>
      <c r="J229" s="22">
        <v>0</v>
      </c>
      <c r="K229" s="22">
        <v>0</v>
      </c>
      <c r="L229" s="22">
        <v>620571</v>
      </c>
      <c r="M229" s="22">
        <v>98348</v>
      </c>
      <c r="N229" s="22">
        <v>39884</v>
      </c>
      <c r="O229" s="22">
        <v>5060</v>
      </c>
      <c r="P229" s="22">
        <v>0</v>
      </c>
      <c r="Q229" s="22">
        <v>0</v>
      </c>
      <c r="R229" s="22">
        <v>0</v>
      </c>
      <c r="S229" s="22">
        <v>143292</v>
      </c>
    </row>
    <row r="230" spans="1:1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693685</v>
      </c>
      <c r="F230" s="22">
        <v>175687</v>
      </c>
      <c r="G230" s="22">
        <v>1700</v>
      </c>
      <c r="H230" s="22">
        <v>35561</v>
      </c>
      <c r="I230" s="22">
        <v>0</v>
      </c>
      <c r="J230" s="22">
        <v>379</v>
      </c>
      <c r="K230" s="22">
        <v>0</v>
      </c>
      <c r="L230" s="22">
        <v>907012</v>
      </c>
      <c r="M230" s="22">
        <v>142418</v>
      </c>
      <c r="N230" s="22">
        <v>35595</v>
      </c>
      <c r="O230" s="22">
        <v>8300</v>
      </c>
      <c r="P230" s="22">
        <v>0</v>
      </c>
      <c r="Q230" s="22">
        <v>0</v>
      </c>
      <c r="R230" s="22">
        <v>0</v>
      </c>
      <c r="S230" s="22">
        <v>186313</v>
      </c>
    </row>
    <row r="231" spans="1:1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235981</v>
      </c>
      <c r="F231" s="22">
        <v>37179</v>
      </c>
      <c r="G231" s="22">
        <v>456</v>
      </c>
      <c r="H231" s="22">
        <v>13158</v>
      </c>
      <c r="I231" s="22">
        <v>210</v>
      </c>
      <c r="J231" s="22">
        <v>161</v>
      </c>
      <c r="K231" s="22">
        <v>0</v>
      </c>
      <c r="L231" s="22">
        <v>287145</v>
      </c>
      <c r="M231" s="22">
        <v>35179</v>
      </c>
      <c r="N231" s="22">
        <v>9920</v>
      </c>
      <c r="O231" s="22">
        <v>4864</v>
      </c>
      <c r="P231" s="22">
        <v>0</v>
      </c>
      <c r="Q231" s="22">
        <v>0</v>
      </c>
      <c r="R231" s="22">
        <v>0</v>
      </c>
      <c r="S231" s="22">
        <v>49963</v>
      </c>
    </row>
    <row r="232" spans="1:1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253397</v>
      </c>
      <c r="F232" s="22">
        <v>69062</v>
      </c>
      <c r="G232" s="22">
        <v>3712</v>
      </c>
      <c r="H232" s="22">
        <v>25787</v>
      </c>
      <c r="I232" s="22">
        <v>0</v>
      </c>
      <c r="J232" s="22">
        <v>181</v>
      </c>
      <c r="K232" s="22">
        <v>-256</v>
      </c>
      <c r="L232" s="22">
        <v>351883</v>
      </c>
      <c r="M232" s="22">
        <v>94784</v>
      </c>
      <c r="N232" s="22">
        <v>17223</v>
      </c>
      <c r="O232" s="22">
        <v>2803</v>
      </c>
      <c r="P232" s="22">
        <v>0</v>
      </c>
      <c r="Q232" s="22">
        <v>0</v>
      </c>
      <c r="R232" s="22">
        <v>0</v>
      </c>
      <c r="S232" s="22">
        <v>114810</v>
      </c>
    </row>
    <row r="233" spans="1:1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179897</v>
      </c>
      <c r="F233" s="22">
        <v>34578</v>
      </c>
      <c r="G233" s="22">
        <v>0</v>
      </c>
      <c r="H233" s="22">
        <v>18469</v>
      </c>
      <c r="I233" s="22">
        <v>0</v>
      </c>
      <c r="J233" s="22">
        <v>0</v>
      </c>
      <c r="K233" s="22">
        <v>0</v>
      </c>
      <c r="L233" s="22">
        <v>232944</v>
      </c>
      <c r="M233" s="22">
        <v>65007</v>
      </c>
      <c r="N233" s="22">
        <v>12245</v>
      </c>
      <c r="O233" s="22">
        <v>6061</v>
      </c>
      <c r="P233" s="22">
        <v>0</v>
      </c>
      <c r="Q233" s="22">
        <v>0</v>
      </c>
      <c r="R233" s="22">
        <v>0</v>
      </c>
      <c r="S233" s="22">
        <v>83313</v>
      </c>
    </row>
    <row r="234" spans="1:1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89822</v>
      </c>
      <c r="F234" s="22">
        <v>29074</v>
      </c>
      <c r="G234" s="22">
        <v>723</v>
      </c>
      <c r="H234" s="22">
        <v>3687</v>
      </c>
      <c r="I234" s="22">
        <v>0</v>
      </c>
      <c r="J234" s="22">
        <v>0</v>
      </c>
      <c r="K234" s="22">
        <v>-24943</v>
      </c>
      <c r="L234" s="22">
        <v>98363</v>
      </c>
      <c r="M234" s="22">
        <v>14624</v>
      </c>
      <c r="N234" s="22">
        <v>6436</v>
      </c>
      <c r="O234" s="22">
        <v>3883</v>
      </c>
      <c r="P234" s="22">
        <v>0</v>
      </c>
      <c r="Q234" s="22">
        <v>0</v>
      </c>
      <c r="R234" s="22">
        <v>0</v>
      </c>
      <c r="S234" s="22">
        <v>24943</v>
      </c>
    </row>
    <row r="235" spans="1:1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350858</v>
      </c>
      <c r="F235" s="22">
        <v>13998</v>
      </c>
      <c r="G235" s="22">
        <v>5064</v>
      </c>
      <c r="H235" s="22">
        <v>48</v>
      </c>
      <c r="I235" s="22">
        <v>0</v>
      </c>
      <c r="J235" s="22">
        <v>0</v>
      </c>
      <c r="K235" s="22">
        <v>0</v>
      </c>
      <c r="L235" s="22">
        <v>369968</v>
      </c>
      <c r="M235" s="22">
        <v>110415</v>
      </c>
      <c r="N235" s="22">
        <v>6850</v>
      </c>
      <c r="O235" s="22">
        <v>0</v>
      </c>
      <c r="P235" s="22">
        <v>0</v>
      </c>
      <c r="Q235" s="22">
        <v>0</v>
      </c>
      <c r="R235" s="22">
        <v>0</v>
      </c>
      <c r="S235" s="22">
        <v>117265</v>
      </c>
    </row>
    <row r="236" spans="1:1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126219</v>
      </c>
      <c r="F236" s="22">
        <v>45035</v>
      </c>
      <c r="G236" s="22">
        <v>0</v>
      </c>
      <c r="H236" s="22">
        <v>13098</v>
      </c>
      <c r="I236" s="22">
        <v>0</v>
      </c>
      <c r="J236" s="22">
        <v>0</v>
      </c>
      <c r="K236" s="22">
        <v>0</v>
      </c>
      <c r="L236" s="22">
        <v>184352</v>
      </c>
      <c r="M236" s="22">
        <v>17358</v>
      </c>
      <c r="N236" s="22">
        <v>6286</v>
      </c>
      <c r="O236" s="22">
        <v>1075</v>
      </c>
      <c r="P236" s="22">
        <v>0</v>
      </c>
      <c r="Q236" s="22">
        <v>0</v>
      </c>
      <c r="R236" s="22">
        <v>0</v>
      </c>
      <c r="S236" s="22">
        <v>24719</v>
      </c>
    </row>
    <row r="237" spans="1:1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144802</v>
      </c>
      <c r="F237" s="22">
        <v>2146</v>
      </c>
      <c r="G237" s="22">
        <v>0</v>
      </c>
      <c r="H237" s="22">
        <v>7087</v>
      </c>
      <c r="I237" s="22">
        <v>0</v>
      </c>
      <c r="J237" s="22">
        <v>0</v>
      </c>
      <c r="K237" s="22">
        <v>0</v>
      </c>
      <c r="L237" s="22">
        <v>154035</v>
      </c>
      <c r="M237" s="22">
        <v>38005</v>
      </c>
      <c r="N237" s="22">
        <v>2256</v>
      </c>
      <c r="O237" s="22">
        <v>3135</v>
      </c>
      <c r="P237" s="22">
        <v>0</v>
      </c>
      <c r="Q237" s="22">
        <v>0</v>
      </c>
      <c r="R237" s="22">
        <v>0</v>
      </c>
      <c r="S237" s="22">
        <v>43396</v>
      </c>
    </row>
    <row r="238" spans="1:1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237085</v>
      </c>
      <c r="F238" s="22">
        <v>89266</v>
      </c>
      <c r="G238" s="22">
        <v>90030</v>
      </c>
      <c r="H238" s="22">
        <v>29926</v>
      </c>
      <c r="I238" s="22">
        <v>0</v>
      </c>
      <c r="J238" s="22">
        <v>0</v>
      </c>
      <c r="K238" s="22">
        <v>0</v>
      </c>
      <c r="L238" s="22">
        <v>446307</v>
      </c>
      <c r="M238" s="22">
        <v>32970</v>
      </c>
      <c r="N238" s="22">
        <v>17248</v>
      </c>
      <c r="O238" s="22">
        <v>9812</v>
      </c>
      <c r="P238" s="22">
        <v>62</v>
      </c>
      <c r="Q238" s="22">
        <v>0</v>
      </c>
      <c r="R238" s="22">
        <v>0</v>
      </c>
      <c r="S238" s="22">
        <v>60092</v>
      </c>
    </row>
    <row r="239" spans="1:1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274656</v>
      </c>
      <c r="F239" s="22">
        <v>91086</v>
      </c>
      <c r="G239" s="22">
        <v>13671</v>
      </c>
      <c r="H239" s="22">
        <v>42092</v>
      </c>
      <c r="I239" s="22">
        <v>0</v>
      </c>
      <c r="J239" s="22">
        <v>289</v>
      </c>
      <c r="K239" s="22">
        <v>0</v>
      </c>
      <c r="L239" s="22">
        <v>421794</v>
      </c>
      <c r="M239" s="22">
        <v>46496</v>
      </c>
      <c r="N239" s="22">
        <v>29995</v>
      </c>
      <c r="O239" s="22">
        <v>17638</v>
      </c>
      <c r="P239" s="22">
        <v>0</v>
      </c>
      <c r="Q239" s="22">
        <v>0</v>
      </c>
      <c r="R239" s="22">
        <v>0</v>
      </c>
      <c r="S239" s="22">
        <v>94129</v>
      </c>
    </row>
    <row r="240" spans="1:1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172420</v>
      </c>
      <c r="F240" s="22">
        <v>23682</v>
      </c>
      <c r="G240" s="22">
        <v>0</v>
      </c>
      <c r="H240" s="22">
        <v>7828</v>
      </c>
      <c r="I240" s="22">
        <v>0</v>
      </c>
      <c r="J240" s="22">
        <v>180</v>
      </c>
      <c r="K240" s="22">
        <v>0</v>
      </c>
      <c r="L240" s="22">
        <v>204110</v>
      </c>
      <c r="M240" s="22">
        <v>27478</v>
      </c>
      <c r="N240" s="22">
        <v>6136</v>
      </c>
      <c r="O240" s="22">
        <v>2439</v>
      </c>
      <c r="P240" s="22">
        <v>0</v>
      </c>
      <c r="Q240" s="22">
        <v>0</v>
      </c>
      <c r="R240" s="22">
        <v>0</v>
      </c>
      <c r="S240" s="22">
        <v>36053</v>
      </c>
    </row>
    <row r="241" spans="1:1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138564</v>
      </c>
      <c r="F241" s="22">
        <v>61366</v>
      </c>
      <c r="G241" s="22">
        <v>1</v>
      </c>
      <c r="H241" s="22">
        <v>1</v>
      </c>
      <c r="I241" s="22">
        <v>1</v>
      </c>
      <c r="J241" s="22">
        <v>0</v>
      </c>
      <c r="K241" s="22">
        <v>0</v>
      </c>
      <c r="L241" s="22">
        <v>199933</v>
      </c>
      <c r="M241" s="22">
        <v>31729</v>
      </c>
      <c r="N241" s="22">
        <v>9559</v>
      </c>
      <c r="O241" s="22">
        <v>1396</v>
      </c>
      <c r="P241" s="22">
        <v>0</v>
      </c>
      <c r="Q241" s="22">
        <v>0</v>
      </c>
      <c r="R241" s="22">
        <v>0</v>
      </c>
      <c r="S241" s="22">
        <v>42684</v>
      </c>
    </row>
    <row r="242" spans="1:1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174759</v>
      </c>
      <c r="F242" s="22">
        <v>68228</v>
      </c>
      <c r="G242" s="22">
        <v>2732</v>
      </c>
      <c r="H242" s="22">
        <v>29681</v>
      </c>
      <c r="I242" s="22">
        <v>0</v>
      </c>
      <c r="J242" s="22">
        <v>0</v>
      </c>
      <c r="K242" s="22">
        <v>0</v>
      </c>
      <c r="L242" s="22">
        <v>275400</v>
      </c>
      <c r="M242" s="22">
        <v>26449</v>
      </c>
      <c r="N242" s="22">
        <v>11173</v>
      </c>
      <c r="O242" s="22">
        <v>3811</v>
      </c>
      <c r="P242" s="22">
        <v>0</v>
      </c>
      <c r="Q242" s="22">
        <v>0</v>
      </c>
      <c r="R242" s="22">
        <v>0</v>
      </c>
      <c r="S242" s="22">
        <v>41433</v>
      </c>
    </row>
    <row r="243" spans="1:1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359977</v>
      </c>
      <c r="F243" s="22">
        <v>103599</v>
      </c>
      <c r="G243" s="22">
        <v>6466</v>
      </c>
      <c r="H243" s="22">
        <v>20503</v>
      </c>
      <c r="I243" s="22">
        <v>0</v>
      </c>
      <c r="J243" s="22">
        <v>0</v>
      </c>
      <c r="K243" s="22">
        <v>0</v>
      </c>
      <c r="L243" s="22">
        <v>490545</v>
      </c>
      <c r="M243" s="22">
        <v>94906</v>
      </c>
      <c r="N243" s="22">
        <v>27549</v>
      </c>
      <c r="O243" s="22">
        <v>6485</v>
      </c>
      <c r="P243" s="22">
        <v>0</v>
      </c>
      <c r="Q243" s="22">
        <v>0</v>
      </c>
      <c r="R243" s="22">
        <v>0</v>
      </c>
      <c r="S243" s="22">
        <v>128940</v>
      </c>
    </row>
    <row r="244" spans="1:1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696783</v>
      </c>
      <c r="F244" s="22">
        <v>96358</v>
      </c>
      <c r="G244" s="22">
        <v>11</v>
      </c>
      <c r="H244" s="22">
        <v>32523</v>
      </c>
      <c r="I244" s="22">
        <v>0</v>
      </c>
      <c r="J244" s="22">
        <v>0</v>
      </c>
      <c r="K244" s="22">
        <v>0</v>
      </c>
      <c r="L244" s="22">
        <v>825675</v>
      </c>
      <c r="M244" s="22">
        <v>197016</v>
      </c>
      <c r="N244" s="22">
        <v>28428</v>
      </c>
      <c r="O244" s="22">
        <v>0</v>
      </c>
      <c r="P244" s="22">
        <v>0</v>
      </c>
      <c r="Q244" s="22">
        <v>0</v>
      </c>
      <c r="R244" s="22">
        <v>0</v>
      </c>
      <c r="S244" s="22">
        <v>225444</v>
      </c>
    </row>
    <row r="245" spans="1:1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743631</v>
      </c>
      <c r="F245" s="22">
        <v>482994</v>
      </c>
      <c r="G245" s="22">
        <v>48127</v>
      </c>
      <c r="H245" s="22">
        <v>41955</v>
      </c>
      <c r="I245" s="22">
        <v>0</v>
      </c>
      <c r="J245" s="22">
        <v>0</v>
      </c>
      <c r="K245" s="22">
        <v>0</v>
      </c>
      <c r="L245" s="22">
        <v>1316707</v>
      </c>
      <c r="M245" s="22">
        <v>172937</v>
      </c>
      <c r="N245" s="22">
        <v>65133</v>
      </c>
      <c r="O245" s="22">
        <v>3258</v>
      </c>
      <c r="P245" s="22">
        <v>93</v>
      </c>
      <c r="Q245" s="22">
        <v>0</v>
      </c>
      <c r="R245" s="22">
        <v>0</v>
      </c>
      <c r="S245" s="22">
        <v>241421</v>
      </c>
    </row>
    <row r="246" spans="1:1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128899</v>
      </c>
      <c r="F246" s="22">
        <v>45936</v>
      </c>
      <c r="G246" s="22">
        <v>1</v>
      </c>
      <c r="H246" s="22">
        <v>6971</v>
      </c>
      <c r="I246" s="22">
        <v>0</v>
      </c>
      <c r="J246" s="22">
        <v>0</v>
      </c>
      <c r="K246" s="22">
        <v>0</v>
      </c>
      <c r="L246" s="22">
        <v>181807</v>
      </c>
      <c r="M246" s="22">
        <v>35200</v>
      </c>
      <c r="N246" s="22">
        <v>1</v>
      </c>
      <c r="O246" s="22">
        <v>4104</v>
      </c>
      <c r="P246" s="22">
        <v>0</v>
      </c>
      <c r="Q246" s="22">
        <v>0</v>
      </c>
      <c r="R246" s="22">
        <v>0</v>
      </c>
      <c r="S246" s="22">
        <v>39305</v>
      </c>
    </row>
    <row r="247" spans="1:1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237462</v>
      </c>
      <c r="F247" s="22">
        <v>70749</v>
      </c>
      <c r="G247" s="22">
        <v>7974</v>
      </c>
      <c r="H247" s="22">
        <v>16598</v>
      </c>
      <c r="I247" s="22">
        <v>0</v>
      </c>
      <c r="J247" s="22">
        <v>0</v>
      </c>
      <c r="K247" s="22">
        <v>0</v>
      </c>
      <c r="L247" s="22">
        <v>332783</v>
      </c>
      <c r="M247" s="22">
        <v>143615</v>
      </c>
      <c r="N247" s="22">
        <v>3503</v>
      </c>
      <c r="O247" s="22">
        <v>6326</v>
      </c>
      <c r="P247" s="22">
        <v>2450</v>
      </c>
      <c r="Q247" s="22">
        <v>9456</v>
      </c>
      <c r="R247" s="22">
        <v>0</v>
      </c>
      <c r="S247" s="22">
        <v>165350</v>
      </c>
    </row>
    <row r="248" spans="1:1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174248</v>
      </c>
      <c r="F248" s="22">
        <v>115889</v>
      </c>
      <c r="G248" s="22">
        <v>7601</v>
      </c>
      <c r="H248" s="22">
        <v>14428</v>
      </c>
      <c r="I248" s="22">
        <v>0</v>
      </c>
      <c r="J248" s="22">
        <v>975</v>
      </c>
      <c r="K248" s="22">
        <v>0</v>
      </c>
      <c r="L248" s="22">
        <v>313141</v>
      </c>
      <c r="M248" s="22">
        <v>31375</v>
      </c>
      <c r="N248" s="22">
        <v>19486</v>
      </c>
      <c r="O248" s="22">
        <v>2275</v>
      </c>
      <c r="P248" s="22">
        <v>0</v>
      </c>
      <c r="Q248" s="22">
        <v>0</v>
      </c>
      <c r="R248" s="22">
        <v>0</v>
      </c>
      <c r="S248" s="22">
        <v>53136</v>
      </c>
    </row>
    <row r="249" spans="1:1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621812</v>
      </c>
      <c r="F249" s="22">
        <v>162046</v>
      </c>
      <c r="G249" s="22">
        <v>12787</v>
      </c>
      <c r="H249" s="22">
        <v>61172</v>
      </c>
      <c r="I249" s="22">
        <v>0</v>
      </c>
      <c r="J249" s="22">
        <v>0</v>
      </c>
      <c r="K249" s="22">
        <v>0</v>
      </c>
      <c r="L249" s="22">
        <v>857817</v>
      </c>
      <c r="M249" s="22">
        <v>108765</v>
      </c>
      <c r="N249" s="22">
        <v>31096</v>
      </c>
      <c r="O249" s="22">
        <v>14663</v>
      </c>
      <c r="P249" s="22">
        <v>0</v>
      </c>
      <c r="Q249" s="22">
        <v>0</v>
      </c>
      <c r="R249" s="22">
        <v>0</v>
      </c>
      <c r="S249" s="22">
        <v>154524</v>
      </c>
    </row>
    <row r="250" spans="1:1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414144</v>
      </c>
      <c r="F250" s="22">
        <v>65325</v>
      </c>
      <c r="G250" s="22">
        <v>3800</v>
      </c>
      <c r="H250" s="22">
        <v>11742</v>
      </c>
      <c r="I250" s="22">
        <v>0</v>
      </c>
      <c r="J250" s="22">
        <v>0</v>
      </c>
      <c r="K250" s="22">
        <v>0</v>
      </c>
      <c r="L250" s="22">
        <v>495011</v>
      </c>
      <c r="M250" s="22">
        <v>96874</v>
      </c>
      <c r="N250" s="22">
        <v>15803</v>
      </c>
      <c r="O250" s="22">
        <v>0</v>
      </c>
      <c r="P250" s="22">
        <v>0</v>
      </c>
      <c r="Q250" s="22">
        <v>0</v>
      </c>
      <c r="R250" s="22">
        <v>0</v>
      </c>
      <c r="S250" s="22">
        <v>112677</v>
      </c>
    </row>
    <row r="251" spans="1:1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122946</v>
      </c>
      <c r="F251" s="22">
        <v>65139</v>
      </c>
      <c r="G251" s="22">
        <v>1</v>
      </c>
      <c r="H251" s="22">
        <v>3297</v>
      </c>
      <c r="I251" s="22">
        <v>0</v>
      </c>
      <c r="J251" s="22">
        <v>831</v>
      </c>
      <c r="K251" s="22">
        <v>0</v>
      </c>
      <c r="L251" s="22">
        <v>192214</v>
      </c>
      <c r="M251" s="22">
        <v>24893</v>
      </c>
      <c r="N251" s="22">
        <v>10264</v>
      </c>
      <c r="O251" s="22">
        <v>4002</v>
      </c>
      <c r="P251" s="22">
        <v>0</v>
      </c>
      <c r="Q251" s="22">
        <v>0</v>
      </c>
      <c r="R251" s="22">
        <v>0</v>
      </c>
      <c r="S251" s="22">
        <v>39159</v>
      </c>
    </row>
    <row r="252" spans="1:1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187695</v>
      </c>
      <c r="F252" s="22">
        <v>10938</v>
      </c>
      <c r="G252" s="22">
        <v>0</v>
      </c>
      <c r="H252" s="22">
        <v>6515</v>
      </c>
      <c r="I252" s="22">
        <v>0</v>
      </c>
      <c r="J252" s="22">
        <v>0</v>
      </c>
      <c r="K252" s="22">
        <v>1100</v>
      </c>
      <c r="L252" s="22">
        <v>206248</v>
      </c>
      <c r="M252" s="22">
        <v>35549</v>
      </c>
      <c r="N252" s="22">
        <v>3856</v>
      </c>
      <c r="O252" s="22">
        <v>8865</v>
      </c>
      <c r="P252" s="22">
        <v>0</v>
      </c>
      <c r="Q252" s="22">
        <v>0</v>
      </c>
      <c r="R252" s="22">
        <v>0</v>
      </c>
      <c r="S252" s="22">
        <v>48270</v>
      </c>
    </row>
    <row r="253" spans="1:1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143807</v>
      </c>
      <c r="F253" s="22">
        <v>21623</v>
      </c>
      <c r="G253" s="22">
        <v>5952</v>
      </c>
      <c r="H253" s="22">
        <v>13340</v>
      </c>
      <c r="I253" s="22">
        <v>0</v>
      </c>
      <c r="J253" s="22">
        <v>1009</v>
      </c>
      <c r="K253" s="22">
        <v>0</v>
      </c>
      <c r="L253" s="22">
        <v>185731</v>
      </c>
      <c r="M253" s="22">
        <v>44078</v>
      </c>
      <c r="N253" s="22">
        <v>5056</v>
      </c>
      <c r="O253" s="22">
        <v>11229</v>
      </c>
      <c r="P253" s="22">
        <v>0</v>
      </c>
      <c r="Q253" s="22">
        <v>0</v>
      </c>
      <c r="R253" s="22">
        <v>0</v>
      </c>
      <c r="S253" s="22">
        <v>60363</v>
      </c>
    </row>
    <row r="254" spans="1:1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260014</v>
      </c>
      <c r="F254" s="22">
        <v>18117</v>
      </c>
      <c r="G254" s="22">
        <v>5386</v>
      </c>
      <c r="H254" s="22">
        <v>9839</v>
      </c>
      <c r="I254" s="22">
        <v>0</v>
      </c>
      <c r="J254" s="22">
        <v>830</v>
      </c>
      <c r="K254" s="22">
        <v>0</v>
      </c>
      <c r="L254" s="22">
        <v>294186</v>
      </c>
      <c r="M254" s="22">
        <v>39033</v>
      </c>
      <c r="N254" s="22">
        <v>5024</v>
      </c>
      <c r="O254" s="22">
        <v>13605</v>
      </c>
      <c r="P254" s="22">
        <v>0</v>
      </c>
      <c r="Q254" s="22">
        <v>0</v>
      </c>
      <c r="R254" s="22">
        <v>0</v>
      </c>
      <c r="S254" s="22">
        <v>57662</v>
      </c>
    </row>
    <row r="255" spans="1:1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148463</v>
      </c>
      <c r="F255" s="22">
        <v>199611</v>
      </c>
      <c r="G255" s="22">
        <v>45740</v>
      </c>
      <c r="H255" s="22">
        <v>31400</v>
      </c>
      <c r="I255" s="22">
        <v>0</v>
      </c>
      <c r="J255" s="22">
        <v>0</v>
      </c>
      <c r="K255" s="22">
        <v>0</v>
      </c>
      <c r="L255" s="22">
        <v>425214</v>
      </c>
      <c r="M255" s="22">
        <v>49745</v>
      </c>
      <c r="N255" s="22">
        <v>84743</v>
      </c>
      <c r="O255" s="22">
        <v>21894</v>
      </c>
      <c r="P255" s="22">
        <v>0</v>
      </c>
      <c r="Q255" s="22">
        <v>0</v>
      </c>
      <c r="R255" s="22">
        <v>0</v>
      </c>
      <c r="S255" s="22">
        <v>156382</v>
      </c>
    </row>
    <row r="256" spans="1:1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115510</v>
      </c>
      <c r="F256" s="22">
        <v>16804</v>
      </c>
      <c r="G256" s="22">
        <v>413</v>
      </c>
      <c r="H256" s="22">
        <v>5391</v>
      </c>
      <c r="I256" s="22">
        <v>0</v>
      </c>
      <c r="J256" s="22">
        <v>17</v>
      </c>
      <c r="K256" s="22">
        <v>16</v>
      </c>
      <c r="L256" s="22">
        <v>138151</v>
      </c>
      <c r="M256" s="22">
        <v>21154</v>
      </c>
      <c r="N256" s="22">
        <v>5061</v>
      </c>
      <c r="O256" s="22">
        <v>0</v>
      </c>
      <c r="P256" s="22">
        <v>0</v>
      </c>
      <c r="Q256" s="22">
        <v>0</v>
      </c>
      <c r="R256" s="22">
        <v>0</v>
      </c>
      <c r="S256" s="22">
        <v>26215</v>
      </c>
    </row>
    <row r="257" spans="1:1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263278</v>
      </c>
      <c r="F257" s="22">
        <v>84292</v>
      </c>
      <c r="G257" s="22">
        <v>1344</v>
      </c>
      <c r="H257" s="22">
        <v>7270</v>
      </c>
      <c r="I257" s="22">
        <v>0</v>
      </c>
      <c r="J257" s="22">
        <v>0</v>
      </c>
      <c r="K257" s="22">
        <v>0</v>
      </c>
      <c r="L257" s="22">
        <v>356184</v>
      </c>
      <c r="M257" s="22">
        <v>62215</v>
      </c>
      <c r="N257" s="22">
        <v>21860</v>
      </c>
      <c r="O257" s="22">
        <v>2545</v>
      </c>
      <c r="P257" s="22">
        <v>0</v>
      </c>
      <c r="Q257" s="22">
        <v>0</v>
      </c>
      <c r="R257" s="22">
        <v>0</v>
      </c>
      <c r="S257" s="22">
        <v>86620</v>
      </c>
    </row>
    <row r="258" spans="1:1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100246</v>
      </c>
      <c r="F258" s="22">
        <v>44091</v>
      </c>
      <c r="G258" s="22">
        <v>4293</v>
      </c>
      <c r="H258" s="22">
        <v>7578</v>
      </c>
      <c r="I258" s="22">
        <v>0</v>
      </c>
      <c r="J258" s="22">
        <v>0</v>
      </c>
      <c r="K258" s="22">
        <v>0</v>
      </c>
      <c r="L258" s="22">
        <v>156208</v>
      </c>
      <c r="M258" s="22">
        <v>29609</v>
      </c>
      <c r="N258" s="22">
        <v>9844</v>
      </c>
      <c r="O258" s="22">
        <v>0</v>
      </c>
      <c r="P258" s="22">
        <v>0</v>
      </c>
      <c r="Q258" s="22">
        <v>0</v>
      </c>
      <c r="R258" s="22">
        <v>0</v>
      </c>
      <c r="S258" s="22">
        <v>39453</v>
      </c>
    </row>
    <row r="259" spans="1:1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260652</v>
      </c>
      <c r="F259" s="22">
        <v>20958</v>
      </c>
      <c r="G259" s="22">
        <v>1153</v>
      </c>
      <c r="H259" s="22">
        <v>5702</v>
      </c>
      <c r="I259" s="22">
        <v>0</v>
      </c>
      <c r="J259" s="22">
        <v>0</v>
      </c>
      <c r="K259" s="22">
        <v>0</v>
      </c>
      <c r="L259" s="22">
        <v>288465</v>
      </c>
      <c r="M259" s="22">
        <v>69233</v>
      </c>
      <c r="N259" s="22">
        <v>8230</v>
      </c>
      <c r="O259" s="22">
        <v>2986</v>
      </c>
      <c r="P259" s="22">
        <v>0</v>
      </c>
      <c r="Q259" s="22">
        <v>0</v>
      </c>
      <c r="R259" s="22">
        <v>0</v>
      </c>
      <c r="S259" s="22">
        <v>80449</v>
      </c>
    </row>
    <row r="260" spans="1:1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385039</v>
      </c>
      <c r="F260" s="22">
        <v>523689</v>
      </c>
      <c r="G260" s="22">
        <v>1</v>
      </c>
      <c r="H260" s="22">
        <v>28641</v>
      </c>
      <c r="I260" s="22">
        <v>0</v>
      </c>
      <c r="J260" s="22">
        <v>98</v>
      </c>
      <c r="K260" s="22">
        <v>0</v>
      </c>
      <c r="L260" s="22">
        <v>937468</v>
      </c>
      <c r="M260" s="22">
        <v>93736</v>
      </c>
      <c r="N260" s="22">
        <v>93629</v>
      </c>
      <c r="O260" s="22">
        <v>2755</v>
      </c>
      <c r="P260" s="22">
        <v>0</v>
      </c>
      <c r="Q260" s="22">
        <v>0</v>
      </c>
      <c r="R260" s="22">
        <v>0</v>
      </c>
      <c r="S260" s="22">
        <v>190120</v>
      </c>
    </row>
    <row r="261" spans="1:1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354004</v>
      </c>
      <c r="F261" s="22">
        <v>226886</v>
      </c>
      <c r="G261" s="22">
        <v>12889</v>
      </c>
      <c r="H261" s="22">
        <v>49520</v>
      </c>
      <c r="I261" s="22">
        <v>0</v>
      </c>
      <c r="J261" s="22">
        <v>0</v>
      </c>
      <c r="K261" s="22">
        <v>0</v>
      </c>
      <c r="L261" s="22">
        <v>643299</v>
      </c>
      <c r="M261" s="22">
        <v>73315</v>
      </c>
      <c r="N261" s="22">
        <v>34158</v>
      </c>
      <c r="O261" s="22">
        <v>24340</v>
      </c>
      <c r="P261" s="22">
        <v>0</v>
      </c>
      <c r="Q261" s="22">
        <v>0</v>
      </c>
      <c r="R261" s="22">
        <v>0</v>
      </c>
      <c r="S261" s="22">
        <v>131813</v>
      </c>
    </row>
    <row r="262" spans="1:1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676752</v>
      </c>
      <c r="F262" s="22">
        <v>17995</v>
      </c>
      <c r="G262" s="22">
        <v>0</v>
      </c>
      <c r="H262" s="22">
        <v>3833</v>
      </c>
      <c r="I262" s="22">
        <v>0</v>
      </c>
      <c r="J262" s="22">
        <v>0</v>
      </c>
      <c r="K262" s="22">
        <v>0</v>
      </c>
      <c r="L262" s="22">
        <v>698580</v>
      </c>
      <c r="M262" s="22">
        <v>323259</v>
      </c>
      <c r="N262" s="22">
        <v>10613</v>
      </c>
      <c r="O262" s="22">
        <v>0</v>
      </c>
      <c r="P262" s="22">
        <v>0</v>
      </c>
      <c r="Q262" s="22">
        <v>0</v>
      </c>
      <c r="R262" s="22">
        <v>0</v>
      </c>
      <c r="S262" s="22">
        <v>333872</v>
      </c>
    </row>
    <row r="263" spans="1:1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225777</v>
      </c>
      <c r="F263" s="22">
        <v>209838</v>
      </c>
      <c r="G263" s="22">
        <v>15895</v>
      </c>
      <c r="H263" s="22">
        <v>10962</v>
      </c>
      <c r="I263" s="22">
        <v>0</v>
      </c>
      <c r="J263" s="22">
        <v>432</v>
      </c>
      <c r="K263" s="22">
        <v>0</v>
      </c>
      <c r="L263" s="22">
        <v>462904</v>
      </c>
      <c r="M263" s="22">
        <v>77332</v>
      </c>
      <c r="N263" s="22">
        <v>56519</v>
      </c>
      <c r="O263" s="22">
        <v>3828</v>
      </c>
      <c r="P263" s="22">
        <v>0</v>
      </c>
      <c r="Q263" s="22">
        <v>0</v>
      </c>
      <c r="R263" s="22">
        <v>0</v>
      </c>
      <c r="S263" s="22">
        <v>137679</v>
      </c>
    </row>
    <row r="264" spans="1:1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853792</v>
      </c>
      <c r="F264" s="22">
        <v>16577</v>
      </c>
      <c r="G264" s="22">
        <v>0</v>
      </c>
      <c r="H264" s="22">
        <v>8666</v>
      </c>
      <c r="I264" s="22">
        <v>0</v>
      </c>
      <c r="J264" s="22">
        <v>0</v>
      </c>
      <c r="K264" s="22">
        <v>41149</v>
      </c>
      <c r="L264" s="22">
        <v>920184</v>
      </c>
      <c r="M264" s="22">
        <v>261559</v>
      </c>
      <c r="N264" s="22">
        <v>9605</v>
      </c>
      <c r="O264" s="22">
        <v>31563</v>
      </c>
      <c r="P264" s="22">
        <v>0</v>
      </c>
      <c r="Q264" s="22">
        <v>0</v>
      </c>
      <c r="R264" s="22">
        <v>0</v>
      </c>
      <c r="S264" s="22">
        <v>302727</v>
      </c>
    </row>
    <row r="265" spans="1:1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141194</v>
      </c>
      <c r="F265" s="22">
        <v>63426</v>
      </c>
      <c r="G265" s="22">
        <v>415</v>
      </c>
      <c r="H265" s="22">
        <v>15371</v>
      </c>
      <c r="I265" s="22">
        <v>0</v>
      </c>
      <c r="J265" s="22">
        <v>117</v>
      </c>
      <c r="K265" s="22">
        <v>0</v>
      </c>
      <c r="L265" s="22">
        <v>220523</v>
      </c>
      <c r="M265" s="22">
        <v>23395</v>
      </c>
      <c r="N265" s="22">
        <v>9100</v>
      </c>
      <c r="O265" s="22">
        <v>5266</v>
      </c>
      <c r="P265" s="22">
        <v>0</v>
      </c>
      <c r="Q265" s="22">
        <v>0</v>
      </c>
      <c r="R265" s="22">
        <v>0</v>
      </c>
      <c r="S265" s="22">
        <v>37761</v>
      </c>
    </row>
    <row r="266" spans="1:1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184411</v>
      </c>
      <c r="F266" s="22">
        <v>44320</v>
      </c>
      <c r="G266" s="22">
        <v>0</v>
      </c>
      <c r="H266" s="22">
        <v>31782</v>
      </c>
      <c r="I266" s="22">
        <v>0</v>
      </c>
      <c r="J266" s="22">
        <v>0</v>
      </c>
      <c r="K266" s="22">
        <v>0</v>
      </c>
      <c r="L266" s="22">
        <v>260513</v>
      </c>
      <c r="M266" s="22">
        <v>27970</v>
      </c>
      <c r="N266" s="22">
        <v>7947</v>
      </c>
      <c r="O266" s="22">
        <v>9185</v>
      </c>
      <c r="P266" s="22">
        <v>0</v>
      </c>
      <c r="Q266" s="22">
        <v>0</v>
      </c>
      <c r="R266" s="22">
        <v>0</v>
      </c>
      <c r="S266" s="22">
        <v>45102</v>
      </c>
    </row>
    <row r="267" spans="1:1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654941</v>
      </c>
      <c r="F267" s="22">
        <v>194086</v>
      </c>
      <c r="G267" s="22">
        <v>1918</v>
      </c>
      <c r="H267" s="22">
        <v>30906</v>
      </c>
      <c r="I267" s="22">
        <v>0</v>
      </c>
      <c r="J267" s="22">
        <v>2346</v>
      </c>
      <c r="K267" s="22">
        <v>0</v>
      </c>
      <c r="L267" s="22">
        <v>884197</v>
      </c>
      <c r="M267" s="22">
        <v>128228</v>
      </c>
      <c r="N267" s="22">
        <v>35644</v>
      </c>
      <c r="O267" s="22">
        <v>1510</v>
      </c>
      <c r="P267" s="22">
        <v>0</v>
      </c>
      <c r="Q267" s="22">
        <v>0</v>
      </c>
      <c r="R267" s="22">
        <v>0</v>
      </c>
      <c r="S267" s="22">
        <v>165382</v>
      </c>
    </row>
    <row r="268" spans="1:1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312987</v>
      </c>
      <c r="F268" s="22">
        <v>90999</v>
      </c>
      <c r="G268" s="22">
        <v>0</v>
      </c>
      <c r="H268" s="22">
        <v>33</v>
      </c>
      <c r="I268" s="22">
        <v>0</v>
      </c>
      <c r="J268" s="22">
        <v>0</v>
      </c>
      <c r="K268" s="22">
        <v>6659</v>
      </c>
      <c r="L268" s="22">
        <v>410678</v>
      </c>
      <c r="M268" s="22">
        <v>58945</v>
      </c>
      <c r="N268" s="22">
        <v>15832</v>
      </c>
      <c r="O268" s="22">
        <v>8404</v>
      </c>
      <c r="P268" s="22">
        <v>0</v>
      </c>
      <c r="Q268" s="22">
        <v>0</v>
      </c>
      <c r="R268" s="22">
        <v>0</v>
      </c>
      <c r="S268" s="22">
        <v>83181</v>
      </c>
    </row>
    <row r="269" spans="1:1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146184</v>
      </c>
      <c r="F269" s="22">
        <v>22890</v>
      </c>
      <c r="G269" s="22">
        <v>0</v>
      </c>
      <c r="H269" s="22">
        <v>11428</v>
      </c>
      <c r="I269" s="22">
        <v>0</v>
      </c>
      <c r="J269" s="22">
        <v>0</v>
      </c>
      <c r="K269" s="22">
        <v>0</v>
      </c>
      <c r="L269" s="22">
        <v>180502</v>
      </c>
      <c r="M269" s="22">
        <v>40257</v>
      </c>
      <c r="N269" s="22">
        <v>6794</v>
      </c>
      <c r="O269" s="22">
        <v>12351</v>
      </c>
      <c r="P269" s="22">
        <v>0</v>
      </c>
      <c r="Q269" s="22">
        <v>0</v>
      </c>
      <c r="R269" s="22">
        <v>0</v>
      </c>
      <c r="S269" s="22">
        <v>59402</v>
      </c>
    </row>
    <row r="270" spans="1:1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109957</v>
      </c>
      <c r="F270" s="22">
        <v>19185</v>
      </c>
      <c r="G270" s="22">
        <v>0</v>
      </c>
      <c r="H270" s="22">
        <v>5116</v>
      </c>
      <c r="I270" s="22">
        <v>0</v>
      </c>
      <c r="J270" s="22">
        <v>0</v>
      </c>
      <c r="K270" s="22">
        <v>0</v>
      </c>
      <c r="L270" s="22">
        <v>134258</v>
      </c>
      <c r="M270" s="22">
        <v>22608</v>
      </c>
      <c r="N270" s="22">
        <v>6768</v>
      </c>
      <c r="O270" s="22">
        <v>4929</v>
      </c>
      <c r="P270" s="22">
        <v>0</v>
      </c>
      <c r="Q270" s="22">
        <v>0</v>
      </c>
      <c r="R270" s="22">
        <v>0</v>
      </c>
      <c r="S270" s="22">
        <v>34305</v>
      </c>
    </row>
    <row r="271" spans="1:1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258684</v>
      </c>
      <c r="F271" s="22">
        <v>0</v>
      </c>
      <c r="G271" s="22">
        <v>0</v>
      </c>
      <c r="H271" s="22">
        <v>2123</v>
      </c>
      <c r="I271" s="22">
        <v>0</v>
      </c>
      <c r="J271" s="22">
        <v>0</v>
      </c>
      <c r="K271" s="22">
        <v>0</v>
      </c>
      <c r="L271" s="22">
        <v>260807</v>
      </c>
      <c r="M271" s="22">
        <v>211812</v>
      </c>
      <c r="N271" s="22">
        <v>1140</v>
      </c>
      <c r="O271" s="22">
        <v>0</v>
      </c>
      <c r="P271" s="22">
        <v>0</v>
      </c>
      <c r="Q271" s="22">
        <v>0</v>
      </c>
      <c r="R271" s="22">
        <v>0</v>
      </c>
      <c r="S271" s="22">
        <v>212952</v>
      </c>
    </row>
    <row r="272" spans="1:1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80167</v>
      </c>
      <c r="F272" s="22">
        <v>0</v>
      </c>
      <c r="G272" s="22">
        <v>0</v>
      </c>
      <c r="H272" s="22">
        <v>363</v>
      </c>
      <c r="I272" s="22">
        <v>0</v>
      </c>
      <c r="J272" s="22">
        <v>0</v>
      </c>
      <c r="K272" s="22">
        <v>0</v>
      </c>
      <c r="L272" s="22">
        <v>80530</v>
      </c>
      <c r="M272" s="22">
        <v>61459</v>
      </c>
      <c r="N272" s="22">
        <v>202</v>
      </c>
      <c r="O272" s="22">
        <v>0</v>
      </c>
      <c r="P272" s="22">
        <v>0</v>
      </c>
      <c r="Q272" s="22">
        <v>0</v>
      </c>
      <c r="R272" s="22">
        <v>0</v>
      </c>
      <c r="S272" s="22">
        <v>61661</v>
      </c>
    </row>
    <row r="273" spans="1:1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75589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75589</v>
      </c>
      <c r="M273" s="22">
        <v>34894</v>
      </c>
      <c r="N273" s="22">
        <v>192</v>
      </c>
      <c r="O273" s="22">
        <v>0</v>
      </c>
      <c r="P273" s="22">
        <v>0</v>
      </c>
      <c r="Q273" s="22">
        <v>0</v>
      </c>
      <c r="R273" s="22">
        <v>0</v>
      </c>
      <c r="S273" s="22">
        <v>35086</v>
      </c>
    </row>
    <row r="274" spans="1:1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345240</v>
      </c>
      <c r="F274" s="22">
        <v>2862</v>
      </c>
      <c r="G274" s="22">
        <v>775</v>
      </c>
      <c r="H274" s="22">
        <v>40</v>
      </c>
      <c r="I274" s="22">
        <v>0</v>
      </c>
      <c r="J274" s="22">
        <v>0</v>
      </c>
      <c r="K274" s="22">
        <v>0</v>
      </c>
      <c r="L274" s="22">
        <v>348917</v>
      </c>
      <c r="M274" s="22">
        <v>459049</v>
      </c>
      <c r="N274" s="22">
        <v>7082</v>
      </c>
      <c r="O274" s="22">
        <v>0</v>
      </c>
      <c r="P274" s="22">
        <v>0</v>
      </c>
      <c r="Q274" s="22">
        <v>0</v>
      </c>
      <c r="R274" s="22">
        <v>0</v>
      </c>
      <c r="S274" s="22">
        <v>466131</v>
      </c>
    </row>
    <row r="275" spans="1:1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150726</v>
      </c>
      <c r="F275" s="22">
        <v>10200</v>
      </c>
      <c r="G275" s="22">
        <v>0</v>
      </c>
      <c r="H275" s="22">
        <v>2710</v>
      </c>
      <c r="I275" s="22">
        <v>0</v>
      </c>
      <c r="J275" s="22">
        <v>0</v>
      </c>
      <c r="K275" s="22">
        <v>0</v>
      </c>
      <c r="L275" s="22">
        <v>163636</v>
      </c>
      <c r="M275" s="22">
        <v>161898</v>
      </c>
      <c r="N275" s="22">
        <v>2710</v>
      </c>
      <c r="O275" s="22">
        <v>6322</v>
      </c>
      <c r="P275" s="22">
        <v>0</v>
      </c>
      <c r="Q275" s="22">
        <v>0</v>
      </c>
      <c r="R275" s="22">
        <v>0</v>
      </c>
      <c r="S275" s="22">
        <v>170930</v>
      </c>
    </row>
    <row r="276" spans="1:1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75356</v>
      </c>
      <c r="F276" s="22">
        <v>0</v>
      </c>
      <c r="G276" s="22">
        <v>0</v>
      </c>
      <c r="H276" s="22">
        <v>457</v>
      </c>
      <c r="I276" s="22">
        <v>0</v>
      </c>
      <c r="J276" s="22">
        <v>0</v>
      </c>
      <c r="K276" s="22">
        <v>0</v>
      </c>
      <c r="L276" s="22">
        <v>75813</v>
      </c>
      <c r="M276" s="22">
        <v>73323</v>
      </c>
      <c r="N276" s="22">
        <v>660</v>
      </c>
      <c r="O276" s="22">
        <v>1817</v>
      </c>
      <c r="P276" s="22">
        <v>13</v>
      </c>
      <c r="Q276" s="22">
        <v>0</v>
      </c>
      <c r="R276" s="22">
        <v>0</v>
      </c>
      <c r="S276" s="22">
        <v>75813</v>
      </c>
    </row>
    <row r="277" spans="1:1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67860</v>
      </c>
      <c r="F277" s="22">
        <v>0</v>
      </c>
      <c r="G277" s="22">
        <v>0</v>
      </c>
      <c r="H277" s="22">
        <v>106</v>
      </c>
      <c r="I277" s="22">
        <v>0</v>
      </c>
      <c r="J277" s="22">
        <v>0</v>
      </c>
      <c r="K277" s="22">
        <v>0</v>
      </c>
      <c r="L277" s="22">
        <v>67966</v>
      </c>
      <c r="M277" s="22">
        <v>54461</v>
      </c>
      <c r="N277" s="22">
        <v>126</v>
      </c>
      <c r="O277" s="22">
        <v>0</v>
      </c>
      <c r="P277" s="22">
        <v>0</v>
      </c>
      <c r="Q277" s="22">
        <v>0</v>
      </c>
      <c r="R277" s="22">
        <v>0</v>
      </c>
      <c r="S277" s="22">
        <v>54587</v>
      </c>
    </row>
    <row r="278" spans="1:1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92247</v>
      </c>
      <c r="F278" s="22">
        <v>0</v>
      </c>
      <c r="G278" s="22">
        <v>0</v>
      </c>
      <c r="H278" s="22">
        <v>125</v>
      </c>
      <c r="I278" s="22">
        <v>0</v>
      </c>
      <c r="J278" s="22">
        <v>0</v>
      </c>
      <c r="K278" s="22">
        <v>-36452</v>
      </c>
      <c r="L278" s="22">
        <v>55920</v>
      </c>
      <c r="M278" s="22">
        <v>36452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36452</v>
      </c>
    </row>
    <row r="279" spans="1:1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291067</v>
      </c>
      <c r="F279" s="22">
        <v>0</v>
      </c>
      <c r="G279" s="22">
        <v>0</v>
      </c>
      <c r="H279" s="22">
        <v>985</v>
      </c>
      <c r="I279" s="22">
        <v>0</v>
      </c>
      <c r="J279" s="22">
        <v>0</v>
      </c>
      <c r="K279" s="22">
        <v>0</v>
      </c>
      <c r="L279" s="22">
        <v>292052</v>
      </c>
      <c r="M279" s="22">
        <v>208076</v>
      </c>
      <c r="N279" s="22">
        <v>1186</v>
      </c>
      <c r="O279" s="22">
        <v>0</v>
      </c>
      <c r="P279" s="22">
        <v>0</v>
      </c>
      <c r="Q279" s="22">
        <v>0</v>
      </c>
      <c r="R279" s="22">
        <v>0</v>
      </c>
      <c r="S279" s="22">
        <v>209262</v>
      </c>
    </row>
    <row r="280" spans="1:1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123212</v>
      </c>
      <c r="F280" s="22">
        <v>1</v>
      </c>
      <c r="G280" s="22">
        <v>1</v>
      </c>
      <c r="H280" s="22">
        <v>407</v>
      </c>
      <c r="I280" s="22">
        <v>1</v>
      </c>
      <c r="J280" s="22">
        <v>0</v>
      </c>
      <c r="K280" s="22">
        <v>0</v>
      </c>
      <c r="L280" s="22">
        <v>123622</v>
      </c>
      <c r="M280" s="22">
        <v>120777</v>
      </c>
      <c r="N280" s="22">
        <v>1</v>
      </c>
      <c r="O280" s="22">
        <v>0</v>
      </c>
      <c r="P280" s="22">
        <v>0</v>
      </c>
      <c r="Q280" s="22">
        <v>0</v>
      </c>
      <c r="R280" s="22">
        <v>0</v>
      </c>
      <c r="S280" s="22">
        <v>120778</v>
      </c>
    </row>
    <row r="281" spans="1:1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504264</v>
      </c>
      <c r="F281" s="22">
        <v>934</v>
      </c>
      <c r="G281" s="22">
        <v>0</v>
      </c>
      <c r="H281" s="22">
        <v>2424</v>
      </c>
      <c r="I281" s="22">
        <v>0</v>
      </c>
      <c r="J281" s="22">
        <v>0</v>
      </c>
      <c r="K281" s="22">
        <v>0</v>
      </c>
      <c r="L281" s="22">
        <v>507622</v>
      </c>
      <c r="M281" s="22">
        <v>311689</v>
      </c>
      <c r="N281" s="22">
        <v>3037</v>
      </c>
      <c r="O281" s="22">
        <v>0</v>
      </c>
      <c r="P281" s="22">
        <v>0</v>
      </c>
      <c r="Q281" s="22">
        <v>0</v>
      </c>
      <c r="R281" s="22">
        <v>0</v>
      </c>
      <c r="S281" s="22">
        <v>314726</v>
      </c>
    </row>
    <row r="282" spans="1:1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232949</v>
      </c>
      <c r="F282" s="22">
        <v>0</v>
      </c>
      <c r="G282" s="22">
        <v>0</v>
      </c>
      <c r="H282" s="22">
        <v>1664</v>
      </c>
      <c r="I282" s="22">
        <v>0</v>
      </c>
      <c r="J282" s="22">
        <v>0</v>
      </c>
      <c r="K282" s="22">
        <v>0</v>
      </c>
      <c r="L282" s="22">
        <v>234613</v>
      </c>
      <c r="M282" s="22">
        <v>218796</v>
      </c>
      <c r="N282" s="22">
        <v>1048</v>
      </c>
      <c r="O282" s="22">
        <v>0</v>
      </c>
      <c r="P282" s="22">
        <v>0</v>
      </c>
      <c r="Q282" s="22">
        <v>0</v>
      </c>
      <c r="R282" s="22">
        <v>0</v>
      </c>
      <c r="S282" s="22">
        <v>219844</v>
      </c>
    </row>
    <row r="283" spans="1:1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320332</v>
      </c>
      <c r="F283" s="22">
        <v>5129</v>
      </c>
      <c r="G283" s="22">
        <v>0</v>
      </c>
      <c r="H283" s="22">
        <v>1166</v>
      </c>
      <c r="I283" s="22">
        <v>0</v>
      </c>
      <c r="J283" s="22">
        <v>0</v>
      </c>
      <c r="K283" s="22">
        <v>0</v>
      </c>
      <c r="L283" s="22">
        <v>326627</v>
      </c>
      <c r="M283" s="22">
        <v>249454</v>
      </c>
      <c r="N283" s="22">
        <v>3317</v>
      </c>
      <c r="O283" s="22">
        <v>0</v>
      </c>
      <c r="P283" s="22">
        <v>811</v>
      </c>
      <c r="Q283" s="22">
        <v>0</v>
      </c>
      <c r="R283" s="22">
        <v>0</v>
      </c>
      <c r="S283" s="22">
        <v>253582</v>
      </c>
    </row>
    <row r="284" spans="1:1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145187</v>
      </c>
      <c r="F284" s="22">
        <v>135</v>
      </c>
      <c r="G284" s="22">
        <v>0</v>
      </c>
      <c r="H284" s="22">
        <v>3</v>
      </c>
      <c r="I284" s="22">
        <v>0</v>
      </c>
      <c r="J284" s="22">
        <v>0</v>
      </c>
      <c r="K284" s="22">
        <v>0</v>
      </c>
      <c r="L284" s="22">
        <v>145325</v>
      </c>
      <c r="M284" s="22">
        <v>112582</v>
      </c>
      <c r="N284" s="22">
        <v>150</v>
      </c>
      <c r="O284" s="22">
        <v>0</v>
      </c>
      <c r="P284" s="22">
        <v>0</v>
      </c>
      <c r="Q284" s="22">
        <v>0</v>
      </c>
      <c r="R284" s="22">
        <v>0</v>
      </c>
      <c r="S284" s="22">
        <v>112732</v>
      </c>
    </row>
    <row r="285" spans="1:1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84606</v>
      </c>
      <c r="F285" s="22">
        <v>0</v>
      </c>
      <c r="G285" s="22">
        <v>0</v>
      </c>
      <c r="H285" s="22">
        <v>1469</v>
      </c>
      <c r="I285" s="22">
        <v>0</v>
      </c>
      <c r="J285" s="22">
        <v>0</v>
      </c>
      <c r="K285" s="22">
        <v>0</v>
      </c>
      <c r="L285" s="22">
        <v>86075</v>
      </c>
      <c r="M285" s="22">
        <v>43545</v>
      </c>
      <c r="N285" s="22">
        <v>667</v>
      </c>
      <c r="O285" s="22">
        <v>0</v>
      </c>
      <c r="P285" s="22">
        <v>0</v>
      </c>
      <c r="Q285" s="22">
        <v>0</v>
      </c>
      <c r="R285" s="22">
        <v>0</v>
      </c>
      <c r="S285" s="22">
        <v>44212</v>
      </c>
    </row>
    <row r="286" spans="1:1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295883</v>
      </c>
      <c r="F286" s="22">
        <v>0</v>
      </c>
      <c r="G286" s="22">
        <v>0</v>
      </c>
      <c r="H286" s="22">
        <v>4162</v>
      </c>
      <c r="I286" s="22">
        <v>0</v>
      </c>
      <c r="J286" s="22">
        <v>0</v>
      </c>
      <c r="K286" s="22">
        <v>0</v>
      </c>
      <c r="L286" s="22">
        <v>300045</v>
      </c>
      <c r="M286" s="22">
        <v>290343</v>
      </c>
      <c r="N286" s="22">
        <v>2485</v>
      </c>
      <c r="O286" s="22">
        <v>11614</v>
      </c>
      <c r="P286" s="22">
        <v>0</v>
      </c>
      <c r="Q286" s="22">
        <v>0</v>
      </c>
      <c r="R286" s="22">
        <v>0</v>
      </c>
      <c r="S286" s="22">
        <v>304442</v>
      </c>
    </row>
    <row r="287" spans="1:1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75000</v>
      </c>
      <c r="F287" s="22">
        <v>0</v>
      </c>
      <c r="G287" s="22">
        <v>0</v>
      </c>
      <c r="H287" s="22">
        <v>17475</v>
      </c>
      <c r="I287" s="22">
        <v>0</v>
      </c>
      <c r="J287" s="22">
        <v>0</v>
      </c>
      <c r="K287" s="22">
        <v>0</v>
      </c>
      <c r="L287" s="22">
        <v>92475</v>
      </c>
      <c r="M287" s="22">
        <v>66708</v>
      </c>
      <c r="N287" s="22">
        <v>404</v>
      </c>
      <c r="O287" s="22">
        <v>2690</v>
      </c>
      <c r="P287" s="22">
        <v>0</v>
      </c>
      <c r="Q287" s="22">
        <v>0</v>
      </c>
      <c r="R287" s="22">
        <v>0</v>
      </c>
      <c r="S287" s="22">
        <v>69802</v>
      </c>
    </row>
    <row r="288" spans="1:1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179632</v>
      </c>
      <c r="F288" s="22">
        <v>0</v>
      </c>
      <c r="G288" s="22">
        <v>0</v>
      </c>
      <c r="H288" s="22">
        <v>623</v>
      </c>
      <c r="I288" s="22">
        <v>0</v>
      </c>
      <c r="J288" s="22">
        <v>0</v>
      </c>
      <c r="K288" s="22">
        <v>0</v>
      </c>
      <c r="L288" s="22">
        <v>180255</v>
      </c>
      <c r="M288" s="22">
        <v>97823</v>
      </c>
      <c r="N288" s="22">
        <v>568</v>
      </c>
      <c r="O288" s="22">
        <v>0</v>
      </c>
      <c r="P288" s="22">
        <v>0</v>
      </c>
      <c r="Q288" s="22">
        <v>0</v>
      </c>
      <c r="R288" s="22">
        <v>0</v>
      </c>
      <c r="S288" s="22">
        <v>98391</v>
      </c>
    </row>
    <row r="289" spans="1:1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418592</v>
      </c>
      <c r="F289" s="22">
        <v>852</v>
      </c>
      <c r="G289" s="22">
        <v>0</v>
      </c>
      <c r="H289" s="22">
        <v>27</v>
      </c>
      <c r="I289" s="22">
        <v>0</v>
      </c>
      <c r="J289" s="22">
        <v>0</v>
      </c>
      <c r="K289" s="22">
        <v>0</v>
      </c>
      <c r="L289" s="22">
        <v>419471</v>
      </c>
      <c r="M289" s="22">
        <v>452547</v>
      </c>
      <c r="N289" s="22">
        <v>1361</v>
      </c>
      <c r="O289" s="22">
        <v>0</v>
      </c>
      <c r="P289" s="22">
        <v>0</v>
      </c>
      <c r="Q289" s="22">
        <v>0</v>
      </c>
      <c r="R289" s="22">
        <v>0</v>
      </c>
      <c r="S289" s="22">
        <v>453908</v>
      </c>
    </row>
    <row r="290" spans="1:1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88159</v>
      </c>
      <c r="F290" s="22">
        <v>900</v>
      </c>
      <c r="G290" s="22">
        <v>0</v>
      </c>
      <c r="H290" s="22">
        <v>5</v>
      </c>
      <c r="I290" s="22">
        <v>0</v>
      </c>
      <c r="J290" s="22">
        <v>0</v>
      </c>
      <c r="K290" s="22">
        <v>0</v>
      </c>
      <c r="L290" s="22">
        <v>89064</v>
      </c>
      <c r="M290" s="22">
        <v>79097</v>
      </c>
      <c r="N290" s="22">
        <v>312</v>
      </c>
      <c r="O290" s="22">
        <v>0</v>
      </c>
      <c r="P290" s="22">
        <v>0</v>
      </c>
      <c r="Q290" s="22">
        <v>0</v>
      </c>
      <c r="R290" s="22">
        <v>0</v>
      </c>
      <c r="S290" s="22">
        <v>79409</v>
      </c>
    </row>
    <row r="291" spans="1:1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75041</v>
      </c>
      <c r="F291" s="22">
        <v>0</v>
      </c>
      <c r="G291" s="22">
        <v>0</v>
      </c>
      <c r="H291" s="22">
        <v>247</v>
      </c>
      <c r="I291" s="22">
        <v>0</v>
      </c>
      <c r="J291" s="22">
        <v>0</v>
      </c>
      <c r="K291" s="22">
        <v>0</v>
      </c>
      <c r="L291" s="22">
        <v>75288</v>
      </c>
      <c r="M291" s="22">
        <v>45696</v>
      </c>
      <c r="N291" s="22">
        <v>245</v>
      </c>
      <c r="O291" s="22">
        <v>0</v>
      </c>
      <c r="P291" s="22">
        <v>0</v>
      </c>
      <c r="Q291" s="22">
        <v>0</v>
      </c>
      <c r="R291" s="22">
        <v>0</v>
      </c>
      <c r="S291" s="22">
        <v>45941</v>
      </c>
    </row>
    <row r="292" spans="1:1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83456</v>
      </c>
      <c r="F292" s="22">
        <v>0</v>
      </c>
      <c r="G292" s="22">
        <v>0</v>
      </c>
      <c r="H292" s="22">
        <v>228</v>
      </c>
      <c r="I292" s="22">
        <v>0</v>
      </c>
      <c r="J292" s="22">
        <v>0</v>
      </c>
      <c r="K292" s="22">
        <v>0</v>
      </c>
      <c r="L292" s="22">
        <v>83684</v>
      </c>
      <c r="M292" s="22">
        <v>81404</v>
      </c>
      <c r="N292" s="22">
        <v>215</v>
      </c>
      <c r="O292" s="22">
        <v>0</v>
      </c>
      <c r="P292" s="22">
        <v>0</v>
      </c>
      <c r="Q292" s="22">
        <v>0</v>
      </c>
      <c r="R292" s="22">
        <v>0</v>
      </c>
      <c r="S292" s="22">
        <v>81619</v>
      </c>
    </row>
    <row r="293" spans="1:1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466966</v>
      </c>
      <c r="F293" s="22">
        <v>9192</v>
      </c>
      <c r="G293" s="22">
        <v>0</v>
      </c>
      <c r="H293" s="22">
        <v>4201</v>
      </c>
      <c r="I293" s="22">
        <v>0</v>
      </c>
      <c r="J293" s="22">
        <v>0</v>
      </c>
      <c r="K293" s="22">
        <v>0</v>
      </c>
      <c r="L293" s="22">
        <v>480359</v>
      </c>
      <c r="M293" s="22">
        <v>259982</v>
      </c>
      <c r="N293" s="22">
        <v>7534</v>
      </c>
      <c r="O293" s="22">
        <v>0</v>
      </c>
      <c r="P293" s="22">
        <v>0</v>
      </c>
      <c r="Q293" s="22">
        <v>0</v>
      </c>
      <c r="R293" s="22">
        <v>0</v>
      </c>
      <c r="S293" s="22">
        <v>267516</v>
      </c>
    </row>
    <row r="294" spans="1:1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118745</v>
      </c>
      <c r="F294" s="22">
        <v>0</v>
      </c>
      <c r="G294" s="22">
        <v>0</v>
      </c>
      <c r="H294" s="22">
        <v>1414</v>
      </c>
      <c r="I294" s="22">
        <v>0</v>
      </c>
      <c r="J294" s="22">
        <v>0</v>
      </c>
      <c r="K294" s="22">
        <v>0</v>
      </c>
      <c r="L294" s="22">
        <v>120159</v>
      </c>
      <c r="M294" s="22">
        <v>148589</v>
      </c>
      <c r="N294" s="22">
        <v>831</v>
      </c>
      <c r="O294" s="22">
        <v>6189</v>
      </c>
      <c r="P294" s="22">
        <v>0</v>
      </c>
      <c r="Q294" s="22">
        <v>0</v>
      </c>
      <c r="R294" s="22">
        <v>0</v>
      </c>
      <c r="S294" s="22">
        <v>155609</v>
      </c>
    </row>
    <row r="295" spans="1:1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220823</v>
      </c>
      <c r="F295" s="22">
        <v>0</v>
      </c>
      <c r="G295" s="22">
        <v>0</v>
      </c>
      <c r="H295" s="22">
        <v>2765</v>
      </c>
      <c r="I295" s="22">
        <v>0</v>
      </c>
      <c r="J295" s="22">
        <v>0</v>
      </c>
      <c r="K295" s="22">
        <v>0</v>
      </c>
      <c r="L295" s="22">
        <v>223588</v>
      </c>
      <c r="M295" s="22">
        <v>86544</v>
      </c>
      <c r="N295" s="22">
        <v>541</v>
      </c>
      <c r="O295" s="22">
        <v>7310</v>
      </c>
      <c r="P295" s="22">
        <v>0</v>
      </c>
      <c r="Q295" s="22">
        <v>0</v>
      </c>
      <c r="R295" s="22">
        <v>0</v>
      </c>
      <c r="S295" s="22">
        <v>94395</v>
      </c>
    </row>
    <row r="296" spans="1:1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462264</v>
      </c>
      <c r="F296" s="22">
        <v>1135</v>
      </c>
      <c r="G296" s="22">
        <v>0</v>
      </c>
      <c r="H296" s="22">
        <v>41</v>
      </c>
      <c r="I296" s="22">
        <v>0</v>
      </c>
      <c r="J296" s="22">
        <v>0</v>
      </c>
      <c r="K296" s="22">
        <v>0</v>
      </c>
      <c r="L296" s="22">
        <v>463440</v>
      </c>
      <c r="M296" s="22">
        <v>543582</v>
      </c>
      <c r="N296" s="22">
        <v>2048</v>
      </c>
      <c r="O296" s="22">
        <v>0</v>
      </c>
      <c r="P296" s="22">
        <v>0</v>
      </c>
      <c r="Q296" s="22">
        <v>0</v>
      </c>
      <c r="R296" s="22">
        <v>0</v>
      </c>
      <c r="S296" s="22">
        <v>545630</v>
      </c>
    </row>
    <row r="297" spans="1:1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189025</v>
      </c>
      <c r="F297" s="22">
        <v>0</v>
      </c>
      <c r="G297" s="22">
        <v>0</v>
      </c>
      <c r="H297" s="22">
        <v>826</v>
      </c>
      <c r="I297" s="22">
        <v>0</v>
      </c>
      <c r="J297" s="22">
        <v>0</v>
      </c>
      <c r="K297" s="22">
        <v>0</v>
      </c>
      <c r="L297" s="22">
        <v>189851</v>
      </c>
      <c r="M297" s="22">
        <v>87877</v>
      </c>
      <c r="N297" s="22">
        <v>654</v>
      </c>
      <c r="O297" s="22">
        <v>0</v>
      </c>
      <c r="P297" s="22">
        <v>0</v>
      </c>
      <c r="Q297" s="22">
        <v>0</v>
      </c>
      <c r="R297" s="22">
        <v>0</v>
      </c>
      <c r="S297" s="22">
        <v>88531</v>
      </c>
    </row>
    <row r="298" spans="1:1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276128</v>
      </c>
      <c r="F298" s="22">
        <v>14253</v>
      </c>
      <c r="G298" s="22">
        <v>0</v>
      </c>
      <c r="H298" s="22">
        <v>2037</v>
      </c>
      <c r="I298" s="22">
        <v>0</v>
      </c>
      <c r="J298" s="22">
        <v>0</v>
      </c>
      <c r="K298" s="22">
        <v>0</v>
      </c>
      <c r="L298" s="22">
        <v>292418</v>
      </c>
      <c r="M298" s="22">
        <v>197279</v>
      </c>
      <c r="N298" s="22">
        <v>9099</v>
      </c>
      <c r="O298" s="22">
        <v>0</v>
      </c>
      <c r="P298" s="22">
        <v>0</v>
      </c>
      <c r="Q298" s="22">
        <v>0</v>
      </c>
      <c r="R298" s="22">
        <v>0</v>
      </c>
      <c r="S298" s="22">
        <v>206378</v>
      </c>
    </row>
    <row r="299" spans="1:1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307057</v>
      </c>
      <c r="F299" s="22">
        <v>0</v>
      </c>
      <c r="G299" s="22">
        <v>0</v>
      </c>
      <c r="H299" s="22">
        <v>1590</v>
      </c>
      <c r="I299" s="22">
        <v>0</v>
      </c>
      <c r="J299" s="22">
        <v>0</v>
      </c>
      <c r="K299" s="22">
        <v>0</v>
      </c>
      <c r="L299" s="22">
        <v>308647</v>
      </c>
      <c r="M299" s="22">
        <v>148631</v>
      </c>
      <c r="N299" s="22">
        <v>1136</v>
      </c>
      <c r="O299" s="22">
        <v>3916</v>
      </c>
      <c r="P299" s="22">
        <v>0</v>
      </c>
      <c r="Q299" s="22">
        <v>0</v>
      </c>
      <c r="R299" s="22">
        <v>0</v>
      </c>
      <c r="S299" s="22">
        <v>153683</v>
      </c>
    </row>
    <row r="300" spans="1:1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30310</v>
      </c>
      <c r="F300" s="22">
        <v>0</v>
      </c>
      <c r="G300" s="22">
        <v>0</v>
      </c>
      <c r="H300" s="22">
        <v>855</v>
      </c>
      <c r="I300" s="22">
        <v>0</v>
      </c>
      <c r="J300" s="22">
        <v>0</v>
      </c>
      <c r="K300" s="22">
        <v>0</v>
      </c>
      <c r="L300" s="22">
        <v>31165</v>
      </c>
      <c r="M300" s="22">
        <v>61000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61000</v>
      </c>
    </row>
    <row r="301" spans="1:1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294407</v>
      </c>
      <c r="F301" s="22">
        <v>0</v>
      </c>
      <c r="G301" s="22">
        <v>0</v>
      </c>
      <c r="H301" s="22">
        <v>1154</v>
      </c>
      <c r="I301" s="22">
        <v>0</v>
      </c>
      <c r="J301" s="22">
        <v>0</v>
      </c>
      <c r="K301" s="22">
        <v>0</v>
      </c>
      <c r="L301" s="22">
        <v>295561</v>
      </c>
      <c r="M301" s="22">
        <v>231416</v>
      </c>
      <c r="N301" s="22">
        <v>1460</v>
      </c>
      <c r="O301" s="22">
        <v>0</v>
      </c>
      <c r="P301" s="22">
        <v>0</v>
      </c>
      <c r="Q301" s="22">
        <v>0</v>
      </c>
      <c r="R301" s="22">
        <v>0</v>
      </c>
      <c r="S301" s="22">
        <v>232876</v>
      </c>
    </row>
    <row r="302" spans="1:1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247593</v>
      </c>
      <c r="F302" s="22">
        <v>818</v>
      </c>
      <c r="G302" s="22">
        <v>0</v>
      </c>
      <c r="H302" s="22">
        <v>3918</v>
      </c>
      <c r="I302" s="22">
        <v>0</v>
      </c>
      <c r="J302" s="22">
        <v>22</v>
      </c>
      <c r="K302" s="22">
        <v>0</v>
      </c>
      <c r="L302" s="22">
        <v>252351</v>
      </c>
      <c r="M302" s="22">
        <v>161168</v>
      </c>
      <c r="N302" s="22">
        <v>1574</v>
      </c>
      <c r="O302" s="22">
        <v>28886</v>
      </c>
      <c r="P302" s="22">
        <v>0</v>
      </c>
      <c r="Q302" s="22">
        <v>0</v>
      </c>
      <c r="R302" s="22">
        <v>0</v>
      </c>
      <c r="S302" s="22">
        <v>191628</v>
      </c>
    </row>
    <row r="303" spans="1:1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363030</v>
      </c>
      <c r="F303" s="22">
        <v>0</v>
      </c>
      <c r="G303" s="22">
        <v>0</v>
      </c>
      <c r="H303" s="22">
        <v>653</v>
      </c>
      <c r="I303" s="22">
        <v>0</v>
      </c>
      <c r="J303" s="22">
        <v>0</v>
      </c>
      <c r="K303" s="22">
        <v>0</v>
      </c>
      <c r="L303" s="22">
        <v>363683</v>
      </c>
      <c r="M303" s="22">
        <v>157865</v>
      </c>
      <c r="N303" s="22">
        <v>813</v>
      </c>
      <c r="O303" s="22">
        <v>13325</v>
      </c>
      <c r="P303" s="22">
        <v>0</v>
      </c>
      <c r="Q303" s="22">
        <v>0</v>
      </c>
      <c r="R303" s="22">
        <v>0</v>
      </c>
      <c r="S303" s="22">
        <v>172003</v>
      </c>
    </row>
    <row r="304" spans="1:1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384729</v>
      </c>
      <c r="F304" s="22">
        <v>5516</v>
      </c>
      <c r="G304" s="22">
        <v>0</v>
      </c>
      <c r="H304" s="22">
        <v>3557</v>
      </c>
      <c r="I304" s="22">
        <v>0</v>
      </c>
      <c r="J304" s="22">
        <v>0</v>
      </c>
      <c r="K304" s="22">
        <v>0</v>
      </c>
      <c r="L304" s="22">
        <v>393802</v>
      </c>
      <c r="M304" s="22">
        <v>114472</v>
      </c>
      <c r="N304" s="22">
        <v>2208</v>
      </c>
      <c r="O304" s="22">
        <v>9754</v>
      </c>
      <c r="P304" s="22">
        <v>0</v>
      </c>
      <c r="Q304" s="22">
        <v>0</v>
      </c>
      <c r="R304" s="22">
        <v>0</v>
      </c>
      <c r="S304" s="22">
        <v>126434</v>
      </c>
    </row>
    <row r="305" spans="1:1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684721</v>
      </c>
      <c r="F305" s="22">
        <v>0</v>
      </c>
      <c r="G305" s="22">
        <v>0</v>
      </c>
      <c r="H305" s="22">
        <v>6725</v>
      </c>
      <c r="I305" s="22">
        <v>0</v>
      </c>
      <c r="J305" s="22">
        <v>0</v>
      </c>
      <c r="K305" s="22">
        <v>0</v>
      </c>
      <c r="L305" s="22">
        <v>691446</v>
      </c>
      <c r="M305" s="22">
        <v>477518</v>
      </c>
      <c r="N305" s="22">
        <v>14737</v>
      </c>
      <c r="O305" s="22">
        <v>0</v>
      </c>
      <c r="P305" s="22">
        <v>0</v>
      </c>
      <c r="Q305" s="22">
        <v>0</v>
      </c>
      <c r="R305" s="22">
        <v>0</v>
      </c>
      <c r="S305" s="22">
        <v>492255</v>
      </c>
    </row>
    <row r="306" spans="1:1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207964</v>
      </c>
      <c r="F306" s="22">
        <v>0</v>
      </c>
      <c r="G306" s="22">
        <v>0</v>
      </c>
      <c r="H306" s="22">
        <v>462</v>
      </c>
      <c r="I306" s="22">
        <v>0</v>
      </c>
      <c r="J306" s="22">
        <v>0</v>
      </c>
      <c r="K306" s="22">
        <v>0</v>
      </c>
      <c r="L306" s="22">
        <v>208426</v>
      </c>
      <c r="M306" s="22">
        <v>213370</v>
      </c>
      <c r="N306" s="22">
        <v>749</v>
      </c>
      <c r="O306" s="22">
        <v>0</v>
      </c>
      <c r="P306" s="22">
        <v>0</v>
      </c>
      <c r="Q306" s="22">
        <v>0</v>
      </c>
      <c r="R306" s="22">
        <v>0</v>
      </c>
      <c r="S306" s="22">
        <v>214119</v>
      </c>
    </row>
    <row r="307" spans="1:1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381058</v>
      </c>
      <c r="F307" s="22">
        <v>0</v>
      </c>
      <c r="G307" s="22">
        <v>419</v>
      </c>
      <c r="H307" s="22">
        <v>4587</v>
      </c>
      <c r="I307" s="22">
        <v>0</v>
      </c>
      <c r="J307" s="22">
        <v>998</v>
      </c>
      <c r="K307" s="22">
        <v>0</v>
      </c>
      <c r="L307" s="22">
        <v>387062</v>
      </c>
      <c r="M307" s="22">
        <v>139605</v>
      </c>
      <c r="N307" s="22">
        <v>3950</v>
      </c>
      <c r="O307" s="22">
        <v>11968</v>
      </c>
      <c r="P307" s="22">
        <v>0</v>
      </c>
      <c r="Q307" s="22">
        <v>0</v>
      </c>
      <c r="R307" s="22">
        <v>0</v>
      </c>
      <c r="S307" s="22">
        <v>155523</v>
      </c>
    </row>
    <row r="308" spans="1:1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58129</v>
      </c>
      <c r="F308" s="22">
        <v>0</v>
      </c>
      <c r="G308" s="22">
        <v>0</v>
      </c>
      <c r="H308" s="22">
        <v>351</v>
      </c>
      <c r="I308" s="22">
        <v>1647</v>
      </c>
      <c r="J308" s="22">
        <v>0</v>
      </c>
      <c r="K308" s="22">
        <v>0</v>
      </c>
      <c r="L308" s="22">
        <v>60127</v>
      </c>
      <c r="M308" s="22">
        <v>50600</v>
      </c>
      <c r="N308" s="22">
        <v>2704</v>
      </c>
      <c r="O308" s="22">
        <v>2292</v>
      </c>
      <c r="P308" s="22">
        <v>0</v>
      </c>
      <c r="Q308" s="22">
        <v>0</v>
      </c>
      <c r="R308" s="22">
        <v>0</v>
      </c>
      <c r="S308" s="22">
        <v>55596</v>
      </c>
    </row>
    <row r="309" spans="1:1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190718</v>
      </c>
      <c r="F309" s="22">
        <v>0</v>
      </c>
      <c r="G309" s="22">
        <v>0</v>
      </c>
      <c r="H309" s="22">
        <v>2447</v>
      </c>
      <c r="I309" s="22">
        <v>0</v>
      </c>
      <c r="J309" s="22">
        <v>0</v>
      </c>
      <c r="K309" s="22">
        <v>0</v>
      </c>
      <c r="L309" s="22">
        <v>193165</v>
      </c>
      <c r="M309" s="22">
        <v>49675</v>
      </c>
      <c r="N309" s="22">
        <v>477</v>
      </c>
      <c r="O309" s="22">
        <v>4205</v>
      </c>
      <c r="P309" s="22">
        <v>0</v>
      </c>
      <c r="Q309" s="22">
        <v>0</v>
      </c>
      <c r="R309" s="22">
        <v>0</v>
      </c>
      <c r="S309" s="22">
        <v>54357</v>
      </c>
    </row>
    <row r="310" spans="1:1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338732</v>
      </c>
      <c r="F310" s="22">
        <v>355</v>
      </c>
      <c r="G310" s="22">
        <v>0</v>
      </c>
      <c r="H310" s="22">
        <v>12</v>
      </c>
      <c r="I310" s="22">
        <v>0</v>
      </c>
      <c r="J310" s="22">
        <v>0</v>
      </c>
      <c r="K310" s="22">
        <v>0</v>
      </c>
      <c r="L310" s="22">
        <v>339099</v>
      </c>
      <c r="M310" s="22">
        <v>363366</v>
      </c>
      <c r="N310" s="22">
        <v>586</v>
      </c>
      <c r="O310" s="22">
        <v>0</v>
      </c>
      <c r="P310" s="22">
        <v>0</v>
      </c>
      <c r="Q310" s="22">
        <v>0</v>
      </c>
      <c r="R310" s="22">
        <v>0</v>
      </c>
      <c r="S310" s="22">
        <v>363952</v>
      </c>
    </row>
    <row r="311" spans="1:1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210994</v>
      </c>
      <c r="F311" s="22">
        <v>0</v>
      </c>
      <c r="G311" s="22">
        <v>0</v>
      </c>
      <c r="H311" s="22">
        <v>288</v>
      </c>
      <c r="I311" s="22">
        <v>0</v>
      </c>
      <c r="J311" s="22">
        <v>0</v>
      </c>
      <c r="K311" s="22">
        <v>0</v>
      </c>
      <c r="L311" s="22">
        <v>211282</v>
      </c>
      <c r="M311" s="22">
        <v>146055</v>
      </c>
      <c r="N311" s="22">
        <v>297</v>
      </c>
      <c r="O311" s="22">
        <v>0</v>
      </c>
      <c r="P311" s="22">
        <v>0</v>
      </c>
      <c r="Q311" s="22">
        <v>0</v>
      </c>
      <c r="R311" s="22">
        <v>0</v>
      </c>
      <c r="S311" s="22">
        <v>146352</v>
      </c>
    </row>
    <row r="312" spans="1:1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251216</v>
      </c>
      <c r="F312" s="22">
        <v>0</v>
      </c>
      <c r="G312" s="22">
        <v>10</v>
      </c>
      <c r="H312" s="22">
        <v>3713</v>
      </c>
      <c r="I312" s="22">
        <v>0</v>
      </c>
      <c r="J312" s="22">
        <v>205</v>
      </c>
      <c r="K312" s="22">
        <v>0</v>
      </c>
      <c r="L312" s="22">
        <v>255144</v>
      </c>
      <c r="M312" s="22">
        <v>69763</v>
      </c>
      <c r="N312" s="22">
        <v>500</v>
      </c>
      <c r="O312" s="22">
        <v>5896</v>
      </c>
      <c r="P312" s="22">
        <v>0</v>
      </c>
      <c r="Q312" s="22">
        <v>0</v>
      </c>
      <c r="R312" s="22">
        <v>0</v>
      </c>
      <c r="S312" s="22">
        <v>76159</v>
      </c>
    </row>
    <row r="313" spans="1:1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100709</v>
      </c>
      <c r="F313" s="22">
        <v>0</v>
      </c>
      <c r="G313" s="22">
        <v>0</v>
      </c>
      <c r="H313" s="22">
        <v>2431</v>
      </c>
      <c r="I313" s="22">
        <v>0</v>
      </c>
      <c r="J313" s="22">
        <v>0</v>
      </c>
      <c r="K313" s="22">
        <v>0</v>
      </c>
      <c r="L313" s="22">
        <v>103140</v>
      </c>
      <c r="M313" s="22">
        <v>89211</v>
      </c>
      <c r="N313" s="22">
        <v>560</v>
      </c>
      <c r="O313" s="22">
        <v>3605</v>
      </c>
      <c r="P313" s="22">
        <v>0</v>
      </c>
      <c r="Q313" s="22">
        <v>0</v>
      </c>
      <c r="R313" s="22">
        <v>0</v>
      </c>
      <c r="S313" s="22">
        <v>93376</v>
      </c>
    </row>
    <row r="314" spans="1:1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472454</v>
      </c>
      <c r="F314" s="22">
        <v>28311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500765</v>
      </c>
      <c r="M314" s="22">
        <v>178437</v>
      </c>
      <c r="N314" s="22">
        <v>669</v>
      </c>
      <c r="O314" s="22">
        <v>15047</v>
      </c>
      <c r="P314" s="22">
        <v>0</v>
      </c>
      <c r="Q314" s="22">
        <v>0</v>
      </c>
      <c r="R314" s="22">
        <v>0</v>
      </c>
      <c r="S314" s="22">
        <v>194153</v>
      </c>
    </row>
    <row r="315" spans="1:1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393644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393644</v>
      </c>
      <c r="M315" s="22">
        <v>117650</v>
      </c>
      <c r="N315" s="22">
        <v>851</v>
      </c>
      <c r="O315" s="22">
        <v>9944</v>
      </c>
      <c r="P315" s="22">
        <v>0</v>
      </c>
      <c r="Q315" s="22">
        <v>0</v>
      </c>
      <c r="R315" s="22">
        <v>0</v>
      </c>
      <c r="S315" s="22">
        <v>128445</v>
      </c>
    </row>
    <row r="316" spans="1:1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109955</v>
      </c>
      <c r="F316" s="22">
        <v>1</v>
      </c>
      <c r="G316" s="22">
        <v>1</v>
      </c>
      <c r="H316" s="22">
        <v>81</v>
      </c>
      <c r="I316" s="22">
        <v>0</v>
      </c>
      <c r="J316" s="22">
        <v>0</v>
      </c>
      <c r="K316" s="22">
        <v>0</v>
      </c>
      <c r="L316" s="22">
        <v>110038</v>
      </c>
      <c r="M316" s="22">
        <v>80525</v>
      </c>
      <c r="N316" s="22">
        <v>7199</v>
      </c>
      <c r="O316" s="22">
        <v>0</v>
      </c>
      <c r="P316" s="22">
        <v>0</v>
      </c>
      <c r="Q316" s="22">
        <v>0</v>
      </c>
      <c r="R316" s="22">
        <v>0</v>
      </c>
      <c r="S316" s="22">
        <v>87724</v>
      </c>
    </row>
    <row r="317" spans="1:1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80782</v>
      </c>
      <c r="F317" s="22">
        <v>0</v>
      </c>
      <c r="G317" s="22">
        <v>0</v>
      </c>
      <c r="H317" s="22">
        <v>787</v>
      </c>
      <c r="I317" s="22">
        <v>0</v>
      </c>
      <c r="J317" s="22">
        <v>0</v>
      </c>
      <c r="K317" s="22">
        <v>0</v>
      </c>
      <c r="L317" s="22">
        <v>81569</v>
      </c>
      <c r="M317" s="22">
        <v>96596</v>
      </c>
      <c r="N317" s="22">
        <v>486</v>
      </c>
      <c r="O317" s="22">
        <v>3774</v>
      </c>
      <c r="P317" s="22">
        <v>0</v>
      </c>
      <c r="Q317" s="22">
        <v>0</v>
      </c>
      <c r="R317" s="22">
        <v>0</v>
      </c>
      <c r="S317" s="22">
        <v>100856</v>
      </c>
    </row>
    <row r="318" spans="1:1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321402</v>
      </c>
      <c r="F318" s="22">
        <v>0</v>
      </c>
      <c r="G318" s="22">
        <v>0</v>
      </c>
      <c r="H318" s="22">
        <v>2239</v>
      </c>
      <c r="I318" s="22">
        <v>0</v>
      </c>
      <c r="J318" s="22">
        <v>0</v>
      </c>
      <c r="K318" s="22">
        <v>0</v>
      </c>
      <c r="L318" s="22">
        <v>323641</v>
      </c>
      <c r="M318" s="22">
        <v>148143</v>
      </c>
      <c r="N318" s="22">
        <v>748</v>
      </c>
      <c r="O318" s="22">
        <v>12503</v>
      </c>
      <c r="P318" s="22">
        <v>0</v>
      </c>
      <c r="Q318" s="22">
        <v>0</v>
      </c>
      <c r="R318" s="22">
        <v>0</v>
      </c>
      <c r="S318" s="22">
        <v>161394</v>
      </c>
    </row>
    <row r="319" spans="1:1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188399</v>
      </c>
      <c r="F319" s="22">
        <v>0</v>
      </c>
      <c r="G319" s="22">
        <v>0</v>
      </c>
      <c r="H319" s="22">
        <v>1931</v>
      </c>
      <c r="I319" s="22">
        <v>0</v>
      </c>
      <c r="J319" s="22">
        <v>0</v>
      </c>
      <c r="K319" s="22">
        <v>0</v>
      </c>
      <c r="L319" s="22">
        <v>190330</v>
      </c>
      <c r="M319" s="22">
        <v>121739</v>
      </c>
      <c r="N319" s="22">
        <v>1046</v>
      </c>
      <c r="O319" s="22">
        <v>4979</v>
      </c>
      <c r="P319" s="22">
        <v>0</v>
      </c>
      <c r="Q319" s="22">
        <v>0</v>
      </c>
      <c r="R319" s="22">
        <v>0</v>
      </c>
      <c r="S319" s="22">
        <v>127764</v>
      </c>
    </row>
    <row r="320" spans="1:1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401854</v>
      </c>
      <c r="F320" s="22">
        <v>884</v>
      </c>
      <c r="G320" s="22">
        <v>0</v>
      </c>
      <c r="H320" s="22">
        <v>4550</v>
      </c>
      <c r="I320" s="22">
        <v>0</v>
      </c>
      <c r="J320" s="22">
        <v>4</v>
      </c>
      <c r="K320" s="22">
        <v>0</v>
      </c>
      <c r="L320" s="22">
        <v>407292</v>
      </c>
      <c r="M320" s="22">
        <v>297887</v>
      </c>
      <c r="N320" s="22">
        <v>1824</v>
      </c>
      <c r="O320" s="22">
        <v>53134</v>
      </c>
      <c r="P320" s="22">
        <v>0</v>
      </c>
      <c r="Q320" s="22">
        <v>0</v>
      </c>
      <c r="R320" s="22">
        <v>0</v>
      </c>
      <c r="S320" s="22">
        <v>352845</v>
      </c>
    </row>
    <row r="321" spans="1:1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289653</v>
      </c>
      <c r="F321" s="22">
        <v>1</v>
      </c>
      <c r="G321" s="22">
        <v>1</v>
      </c>
      <c r="H321" s="22">
        <v>3299</v>
      </c>
      <c r="I321" s="22">
        <v>0</v>
      </c>
      <c r="J321" s="22">
        <v>0</v>
      </c>
      <c r="K321" s="22">
        <v>0</v>
      </c>
      <c r="L321" s="22">
        <v>292954</v>
      </c>
      <c r="M321" s="22">
        <v>91082</v>
      </c>
      <c r="N321" s="22">
        <v>1</v>
      </c>
      <c r="O321" s="22">
        <v>7645</v>
      </c>
      <c r="P321" s="22">
        <v>12</v>
      </c>
      <c r="Q321" s="22">
        <v>0</v>
      </c>
      <c r="R321" s="22">
        <v>0</v>
      </c>
      <c r="S321" s="22">
        <v>98740</v>
      </c>
    </row>
    <row r="322" spans="1:1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241842</v>
      </c>
      <c r="F322" s="22">
        <v>450099</v>
      </c>
      <c r="G322" s="22">
        <v>0</v>
      </c>
      <c r="H322" s="22">
        <v>4716</v>
      </c>
      <c r="I322" s="22">
        <v>0</v>
      </c>
      <c r="J322" s="22">
        <v>0</v>
      </c>
      <c r="K322" s="22">
        <v>0</v>
      </c>
      <c r="L322" s="22">
        <v>696657</v>
      </c>
      <c r="M322" s="22">
        <v>410378</v>
      </c>
      <c r="N322" s="22">
        <v>242641</v>
      </c>
      <c r="O322" s="22">
        <v>0</v>
      </c>
      <c r="P322" s="22">
        <v>0</v>
      </c>
      <c r="Q322" s="22">
        <v>0</v>
      </c>
      <c r="R322" s="22">
        <v>0</v>
      </c>
      <c r="S322" s="22">
        <v>653019</v>
      </c>
    </row>
    <row r="323" spans="1:1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108871</v>
      </c>
      <c r="F323" s="22">
        <v>2575529</v>
      </c>
      <c r="G323" s="22">
        <v>0</v>
      </c>
      <c r="H323" s="22">
        <v>142841</v>
      </c>
      <c r="I323" s="22">
        <v>740</v>
      </c>
      <c r="J323" s="22">
        <v>0</v>
      </c>
      <c r="K323" s="22">
        <v>0</v>
      </c>
      <c r="L323" s="22">
        <v>2827981</v>
      </c>
      <c r="M323" s="22">
        <v>319681</v>
      </c>
      <c r="N323" s="22">
        <v>2673345</v>
      </c>
      <c r="O323" s="22">
        <v>0</v>
      </c>
      <c r="P323" s="22">
        <v>140181</v>
      </c>
      <c r="Q323" s="22">
        <v>3206</v>
      </c>
      <c r="R323" s="22">
        <v>0</v>
      </c>
      <c r="S323" s="22">
        <v>3136413</v>
      </c>
    </row>
    <row r="324" spans="1:1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3587</v>
      </c>
      <c r="F324" s="22">
        <v>20771</v>
      </c>
      <c r="G324" s="22">
        <v>0</v>
      </c>
      <c r="H324" s="22">
        <v>8705</v>
      </c>
      <c r="I324" s="22">
        <v>3600</v>
      </c>
      <c r="J324" s="22">
        <v>0</v>
      </c>
      <c r="K324" s="22">
        <v>0</v>
      </c>
      <c r="L324" s="22">
        <v>36663</v>
      </c>
      <c r="M324" s="22">
        <v>14956</v>
      </c>
      <c r="N324" s="22">
        <v>198501</v>
      </c>
      <c r="O324" s="22">
        <v>12492</v>
      </c>
      <c r="P324" s="22">
        <v>2646</v>
      </c>
      <c r="Q324" s="22">
        <v>0</v>
      </c>
      <c r="R324" s="22">
        <v>0</v>
      </c>
      <c r="S324" s="22">
        <v>228595</v>
      </c>
    </row>
    <row r="325" spans="1:1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760</v>
      </c>
      <c r="F325" s="22">
        <v>11167</v>
      </c>
      <c r="G325" s="22">
        <v>0</v>
      </c>
      <c r="H325" s="22">
        <v>1719</v>
      </c>
      <c r="I325" s="22">
        <v>0</v>
      </c>
      <c r="J325" s="22">
        <v>0</v>
      </c>
      <c r="K325" s="22">
        <v>0</v>
      </c>
      <c r="L325" s="22">
        <v>13646</v>
      </c>
      <c r="M325" s="22">
        <v>990</v>
      </c>
      <c r="N325" s="22">
        <v>23910</v>
      </c>
      <c r="O325" s="22">
        <v>0</v>
      </c>
      <c r="P325" s="22">
        <v>0</v>
      </c>
      <c r="Q325" s="22">
        <v>0</v>
      </c>
      <c r="R325" s="22">
        <v>0</v>
      </c>
      <c r="S325" s="22">
        <v>24900</v>
      </c>
    </row>
    <row r="326" spans="1:1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24790</v>
      </c>
      <c r="F326" s="22">
        <v>7766</v>
      </c>
      <c r="G326" s="22">
        <v>0</v>
      </c>
      <c r="H326" s="22">
        <v>4861</v>
      </c>
      <c r="I326" s="22">
        <v>0</v>
      </c>
      <c r="J326" s="22">
        <v>0</v>
      </c>
      <c r="K326" s="22">
        <v>0</v>
      </c>
      <c r="L326" s="22">
        <v>37417</v>
      </c>
      <c r="M326" s="22">
        <v>6534</v>
      </c>
      <c r="N326" s="22">
        <v>3918</v>
      </c>
      <c r="O326" s="22">
        <v>0</v>
      </c>
      <c r="P326" s="22">
        <v>0</v>
      </c>
      <c r="Q326" s="22">
        <v>0</v>
      </c>
      <c r="R326" s="22">
        <v>0</v>
      </c>
      <c r="S326" s="22">
        <v>10452</v>
      </c>
    </row>
    <row r="327" spans="1:1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</row>
    <row r="328" spans="1:1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480749</v>
      </c>
      <c r="F328" s="22">
        <v>833087</v>
      </c>
      <c r="G328" s="22">
        <v>114463</v>
      </c>
      <c r="H328" s="22">
        <v>506100</v>
      </c>
      <c r="I328" s="22">
        <v>0</v>
      </c>
      <c r="J328" s="22">
        <v>0</v>
      </c>
      <c r="K328" s="22">
        <v>0</v>
      </c>
      <c r="L328" s="22">
        <v>1934399</v>
      </c>
      <c r="M328" s="22">
        <v>160993</v>
      </c>
      <c r="N328" s="22">
        <v>430044</v>
      </c>
      <c r="O328" s="22">
        <v>35300</v>
      </c>
      <c r="P328" s="22">
        <v>5654</v>
      </c>
      <c r="Q328" s="22">
        <v>0</v>
      </c>
      <c r="R328" s="22">
        <v>0</v>
      </c>
      <c r="S328" s="22">
        <v>631991</v>
      </c>
    </row>
    <row r="329" spans="1:1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1074584</v>
      </c>
      <c r="F329" s="22">
        <v>2137360</v>
      </c>
      <c r="G329" s="22">
        <v>4439130</v>
      </c>
      <c r="H329" s="22">
        <v>23419803</v>
      </c>
      <c r="I329" s="22">
        <v>0</v>
      </c>
      <c r="J329" s="22">
        <v>1981764</v>
      </c>
      <c r="K329" s="22">
        <v>3081252</v>
      </c>
      <c r="L329" s="22">
        <v>36133893</v>
      </c>
      <c r="M329" s="22">
        <v>1633021</v>
      </c>
      <c r="N329" s="22">
        <v>9687466</v>
      </c>
      <c r="O329" s="22">
        <v>1759399</v>
      </c>
      <c r="P329" s="22">
        <v>255406</v>
      </c>
      <c r="Q329" s="22">
        <v>0</v>
      </c>
      <c r="R329" s="22">
        <v>0</v>
      </c>
      <c r="S329" s="22">
        <v>13335292</v>
      </c>
    </row>
    <row r="330" spans="1:1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3A767-F9BF-45EC-A3D4-4B2A0CD2D1E7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1250</v>
      </c>
      <c r="D1" s="20" t="s">
        <v>1251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58</v>
      </c>
      <c r="F2" s="21" t="s">
        <v>59</v>
      </c>
      <c r="G2" s="21" t="s">
        <v>1252</v>
      </c>
      <c r="H2" s="21" t="s">
        <v>57</v>
      </c>
      <c r="I2" s="21" t="s">
        <v>1023</v>
      </c>
    </row>
    <row r="3" spans="1:9" x14ac:dyDescent="0.25">
      <c r="A3" s="21"/>
      <c r="B3" s="21"/>
      <c r="C3" s="21"/>
      <c r="D3" s="21" t="s">
        <v>81</v>
      </c>
      <c r="E3" s="21" t="s">
        <v>1253</v>
      </c>
      <c r="F3" s="21" t="s">
        <v>1254</v>
      </c>
      <c r="G3" s="21" t="s">
        <v>1255</v>
      </c>
      <c r="H3" s="21" t="s">
        <v>1256</v>
      </c>
      <c r="I3" s="21" t="s">
        <v>1257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34510</v>
      </c>
      <c r="F4" s="22">
        <v>59161</v>
      </c>
      <c r="G4" s="22">
        <v>0</v>
      </c>
      <c r="H4" s="22">
        <v>0</v>
      </c>
      <c r="I4" s="22">
        <v>93671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20698</v>
      </c>
      <c r="F6" s="22">
        <v>16455</v>
      </c>
      <c r="G6" s="22">
        <v>0</v>
      </c>
      <c r="H6" s="22">
        <v>0</v>
      </c>
      <c r="I6" s="22">
        <v>37153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3454000</v>
      </c>
      <c r="F7" s="22">
        <v>7104000</v>
      </c>
      <c r="G7" s="22">
        <v>0</v>
      </c>
      <c r="H7" s="22">
        <v>5245000</v>
      </c>
      <c r="I7" s="22">
        <v>15803000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7812</v>
      </c>
      <c r="F8" s="22">
        <v>73756</v>
      </c>
      <c r="G8" s="22">
        <v>0</v>
      </c>
      <c r="H8" s="22">
        <v>0</v>
      </c>
      <c r="I8" s="22">
        <v>81568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5123729</v>
      </c>
      <c r="F10" s="22">
        <v>13497</v>
      </c>
      <c r="G10" s="22">
        <v>0</v>
      </c>
      <c r="H10" s="22">
        <v>0</v>
      </c>
      <c r="I10" s="22">
        <v>5137226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6019000</v>
      </c>
      <c r="F11" s="22">
        <v>19782000</v>
      </c>
      <c r="G11" s="22">
        <v>681000</v>
      </c>
      <c r="H11" s="22">
        <v>0</v>
      </c>
      <c r="I11" s="22">
        <v>26482000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9000</v>
      </c>
      <c r="F12" s="22">
        <v>327000</v>
      </c>
      <c r="G12" s="22">
        <v>0</v>
      </c>
      <c r="H12" s="22">
        <v>0</v>
      </c>
      <c r="I12" s="22">
        <v>336000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65575</v>
      </c>
      <c r="F13" s="22">
        <v>295376</v>
      </c>
      <c r="G13" s="22">
        <v>0</v>
      </c>
      <c r="H13" s="22">
        <v>0</v>
      </c>
      <c r="I13" s="22">
        <v>360951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13826</v>
      </c>
      <c r="F14" s="22">
        <v>102650</v>
      </c>
      <c r="G14" s="22">
        <v>0</v>
      </c>
      <c r="H14" s="22">
        <v>0</v>
      </c>
      <c r="I14" s="22">
        <v>116476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423817</v>
      </c>
      <c r="G15" s="22">
        <v>0</v>
      </c>
      <c r="H15" s="22">
        <v>0</v>
      </c>
      <c r="I15" s="22">
        <v>423817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76000</v>
      </c>
      <c r="F16" s="22">
        <v>1162000</v>
      </c>
      <c r="G16" s="22">
        <v>0</v>
      </c>
      <c r="H16" s="22">
        <v>0</v>
      </c>
      <c r="I16" s="22">
        <v>1238000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9966</v>
      </c>
      <c r="F17" s="22">
        <v>71800</v>
      </c>
      <c r="G17" s="22">
        <v>0</v>
      </c>
      <c r="H17" s="22">
        <v>0</v>
      </c>
      <c r="I17" s="22">
        <v>81766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81000</v>
      </c>
      <c r="F18" s="22">
        <v>653000</v>
      </c>
      <c r="G18" s="22">
        <v>0</v>
      </c>
      <c r="H18" s="22">
        <v>0</v>
      </c>
      <c r="I18" s="22">
        <v>734000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212736</v>
      </c>
      <c r="F19" s="22">
        <v>854347</v>
      </c>
      <c r="G19" s="22">
        <v>0</v>
      </c>
      <c r="H19" s="22">
        <v>0</v>
      </c>
      <c r="I19" s="22">
        <v>1067083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34977</v>
      </c>
      <c r="G20" s="22">
        <v>0</v>
      </c>
      <c r="H20" s="22">
        <v>0</v>
      </c>
      <c r="I20" s="22">
        <v>34977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66479</v>
      </c>
      <c r="F21" s="22">
        <v>148791</v>
      </c>
      <c r="G21" s="22">
        <v>0</v>
      </c>
      <c r="H21" s="22">
        <v>0</v>
      </c>
      <c r="I21" s="22">
        <v>215270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104155</v>
      </c>
      <c r="G22" s="22">
        <v>0</v>
      </c>
      <c r="H22" s="22">
        <v>0</v>
      </c>
      <c r="I22" s="22">
        <v>104155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587250</v>
      </c>
      <c r="F23" s="22">
        <v>58324</v>
      </c>
      <c r="G23" s="22">
        <v>0</v>
      </c>
      <c r="H23" s="22">
        <v>0</v>
      </c>
      <c r="I23" s="22">
        <v>645574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52035</v>
      </c>
      <c r="F24" s="22">
        <v>128484</v>
      </c>
      <c r="G24" s="22">
        <v>0</v>
      </c>
      <c r="H24" s="22">
        <v>0</v>
      </c>
      <c r="I24" s="22">
        <v>180519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36613</v>
      </c>
      <c r="F25" s="22">
        <v>151434</v>
      </c>
      <c r="G25" s="22">
        <v>0</v>
      </c>
      <c r="H25" s="22">
        <v>0</v>
      </c>
      <c r="I25" s="22">
        <v>188047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113012</v>
      </c>
      <c r="F26" s="22">
        <v>103635</v>
      </c>
      <c r="G26" s="22">
        <v>0</v>
      </c>
      <c r="H26" s="22">
        <v>0</v>
      </c>
      <c r="I26" s="22">
        <v>216647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40938</v>
      </c>
      <c r="F27" s="22">
        <v>585218</v>
      </c>
      <c r="G27" s="22">
        <v>0</v>
      </c>
      <c r="H27" s="22">
        <v>0</v>
      </c>
      <c r="I27" s="22">
        <v>626156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1898</v>
      </c>
      <c r="F28" s="22">
        <v>0</v>
      </c>
      <c r="G28" s="22">
        <v>0</v>
      </c>
      <c r="H28" s="22">
        <v>0</v>
      </c>
      <c r="I28" s="22">
        <v>1898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11287</v>
      </c>
      <c r="F29" s="22">
        <v>0</v>
      </c>
      <c r="G29" s="22">
        <v>0</v>
      </c>
      <c r="H29" s="22">
        <v>0</v>
      </c>
      <c r="I29" s="22">
        <v>11287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1068</v>
      </c>
      <c r="F30" s="22">
        <v>13927</v>
      </c>
      <c r="G30" s="22">
        <v>0</v>
      </c>
      <c r="H30" s="22">
        <v>0</v>
      </c>
      <c r="I30" s="22">
        <v>14995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27493</v>
      </c>
      <c r="G31" s="22">
        <v>0</v>
      </c>
      <c r="H31" s="22">
        <v>0</v>
      </c>
      <c r="I31" s="22">
        <v>27493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32931</v>
      </c>
      <c r="F32" s="22">
        <v>1215499</v>
      </c>
      <c r="G32" s="22">
        <v>0</v>
      </c>
      <c r="H32" s="22">
        <v>1950</v>
      </c>
      <c r="I32" s="22">
        <v>1250380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43929</v>
      </c>
      <c r="F33" s="22">
        <v>1378</v>
      </c>
      <c r="G33" s="22">
        <v>0</v>
      </c>
      <c r="H33" s="22">
        <v>0</v>
      </c>
      <c r="I33" s="22">
        <v>45307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1884</v>
      </c>
      <c r="F34" s="22">
        <v>19867</v>
      </c>
      <c r="G34" s="22">
        <v>0</v>
      </c>
      <c r="H34" s="22">
        <v>0</v>
      </c>
      <c r="I34" s="22">
        <v>21751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43234</v>
      </c>
      <c r="F35" s="22">
        <v>26086</v>
      </c>
      <c r="G35" s="22">
        <v>0</v>
      </c>
      <c r="H35" s="22">
        <v>0</v>
      </c>
      <c r="I35" s="22">
        <v>69320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6151</v>
      </c>
      <c r="F36" s="22">
        <v>2457</v>
      </c>
      <c r="G36" s="22">
        <v>0</v>
      </c>
      <c r="H36" s="22">
        <v>0</v>
      </c>
      <c r="I36" s="22">
        <v>8608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1676</v>
      </c>
      <c r="F37" s="22">
        <v>8891</v>
      </c>
      <c r="G37" s="22">
        <v>0</v>
      </c>
      <c r="H37" s="22">
        <v>0</v>
      </c>
      <c r="I37" s="22">
        <v>10567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9910</v>
      </c>
      <c r="G39" s="22">
        <v>0</v>
      </c>
      <c r="H39" s="22">
        <v>0</v>
      </c>
      <c r="I39" s="22">
        <v>9910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13290</v>
      </c>
      <c r="F40" s="22">
        <v>8785</v>
      </c>
      <c r="G40" s="22">
        <v>0</v>
      </c>
      <c r="H40" s="22">
        <v>0</v>
      </c>
      <c r="I40" s="22">
        <v>22075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2245306</v>
      </c>
      <c r="F41" s="22">
        <v>60787</v>
      </c>
      <c r="G41" s="22">
        <v>0</v>
      </c>
      <c r="H41" s="22">
        <v>0</v>
      </c>
      <c r="I41" s="22">
        <v>2306093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229</v>
      </c>
      <c r="F43" s="22">
        <v>0</v>
      </c>
      <c r="G43" s="22">
        <v>0</v>
      </c>
      <c r="H43" s="22">
        <v>0</v>
      </c>
      <c r="I43" s="22">
        <v>229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41474</v>
      </c>
      <c r="F44" s="22">
        <v>712</v>
      </c>
      <c r="G44" s="22">
        <v>0</v>
      </c>
      <c r="H44" s="22">
        <v>0</v>
      </c>
      <c r="I44" s="22">
        <v>42186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43891</v>
      </c>
      <c r="F46" s="22">
        <v>-1032</v>
      </c>
      <c r="G46" s="22">
        <v>0</v>
      </c>
      <c r="H46" s="22">
        <v>0</v>
      </c>
      <c r="I46" s="22">
        <v>42859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727949</v>
      </c>
      <c r="F47" s="22">
        <v>852</v>
      </c>
      <c r="G47" s="22">
        <v>1802</v>
      </c>
      <c r="H47" s="22">
        <v>0</v>
      </c>
      <c r="I47" s="22">
        <v>730603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596</v>
      </c>
      <c r="F48" s="22">
        <v>622</v>
      </c>
      <c r="G48" s="22">
        <v>0</v>
      </c>
      <c r="H48" s="22">
        <v>0</v>
      </c>
      <c r="I48" s="22">
        <v>1218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49756</v>
      </c>
      <c r="F49" s="22">
        <v>0</v>
      </c>
      <c r="G49" s="22">
        <v>0</v>
      </c>
      <c r="H49" s="22">
        <v>0</v>
      </c>
      <c r="I49" s="22">
        <v>49756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85353</v>
      </c>
      <c r="F50" s="22">
        <v>16778</v>
      </c>
      <c r="G50" s="22">
        <v>0</v>
      </c>
      <c r="H50" s="22">
        <v>0</v>
      </c>
      <c r="I50" s="22">
        <v>102131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1679</v>
      </c>
      <c r="F51" s="22">
        <v>8505</v>
      </c>
      <c r="G51" s="22">
        <v>0</v>
      </c>
      <c r="H51" s="22">
        <v>0</v>
      </c>
      <c r="I51" s="22">
        <v>10184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123068</v>
      </c>
      <c r="F52" s="22">
        <v>824</v>
      </c>
      <c r="G52" s="22">
        <v>0</v>
      </c>
      <c r="H52" s="22">
        <v>0</v>
      </c>
      <c r="I52" s="22">
        <v>123892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837755</v>
      </c>
      <c r="F54" s="22">
        <v>300386</v>
      </c>
      <c r="G54" s="22">
        <v>0</v>
      </c>
      <c r="H54" s="22">
        <v>0</v>
      </c>
      <c r="I54" s="22">
        <v>1138141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2158</v>
      </c>
      <c r="F55" s="22">
        <v>22513</v>
      </c>
      <c r="G55" s="22">
        <v>0</v>
      </c>
      <c r="H55" s="22">
        <v>0</v>
      </c>
      <c r="I55" s="22">
        <v>24671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1041</v>
      </c>
      <c r="F56" s="22">
        <v>511</v>
      </c>
      <c r="G56" s="22">
        <v>0</v>
      </c>
      <c r="H56" s="22">
        <v>0</v>
      </c>
      <c r="I56" s="22">
        <v>1552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283105</v>
      </c>
      <c r="F57" s="22">
        <v>23850</v>
      </c>
      <c r="G57" s="22">
        <v>0</v>
      </c>
      <c r="H57" s="22">
        <v>0</v>
      </c>
      <c r="I57" s="22">
        <v>306955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3349</v>
      </c>
      <c r="F58" s="22">
        <v>18915</v>
      </c>
      <c r="G58" s="22">
        <v>0</v>
      </c>
      <c r="H58" s="22">
        <v>0</v>
      </c>
      <c r="I58" s="22">
        <v>22264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5482</v>
      </c>
      <c r="F59" s="22">
        <v>3323</v>
      </c>
      <c r="G59" s="22">
        <v>0</v>
      </c>
      <c r="H59" s="22">
        <v>0</v>
      </c>
      <c r="I59" s="22">
        <v>8805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101494</v>
      </c>
      <c r="F60" s="22">
        <v>141391</v>
      </c>
      <c r="G60" s="22">
        <v>0</v>
      </c>
      <c r="H60" s="22">
        <v>0</v>
      </c>
      <c r="I60" s="22">
        <v>242885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270</v>
      </c>
      <c r="G61" s="22">
        <v>0</v>
      </c>
      <c r="H61" s="22">
        <v>0</v>
      </c>
      <c r="I61" s="22">
        <v>270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12219</v>
      </c>
      <c r="F62" s="22">
        <v>11352</v>
      </c>
      <c r="G62" s="22">
        <v>0</v>
      </c>
      <c r="H62" s="22">
        <v>0</v>
      </c>
      <c r="I62" s="22">
        <v>23571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505500</v>
      </c>
      <c r="G63" s="22">
        <v>0</v>
      </c>
      <c r="H63" s="22">
        <v>0</v>
      </c>
      <c r="I63" s="22">
        <v>505500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549</v>
      </c>
      <c r="F64" s="22">
        <v>17378</v>
      </c>
      <c r="G64" s="22">
        <v>0</v>
      </c>
      <c r="H64" s="22">
        <v>0</v>
      </c>
      <c r="I64" s="22">
        <v>17927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1125</v>
      </c>
      <c r="F65" s="22">
        <v>0</v>
      </c>
      <c r="G65" s="22">
        <v>0</v>
      </c>
      <c r="H65" s="22">
        <v>0</v>
      </c>
      <c r="I65" s="22">
        <v>1125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969</v>
      </c>
      <c r="I66" s="22">
        <v>969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6729</v>
      </c>
      <c r="G67" s="22">
        <v>0</v>
      </c>
      <c r="H67" s="22">
        <v>0</v>
      </c>
      <c r="I67" s="22">
        <v>6729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610628</v>
      </c>
      <c r="F68" s="22">
        <v>13150</v>
      </c>
      <c r="G68" s="22">
        <v>0</v>
      </c>
      <c r="H68" s="22">
        <v>0</v>
      </c>
      <c r="I68" s="22">
        <v>623778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14325</v>
      </c>
      <c r="F69" s="22">
        <v>72963</v>
      </c>
      <c r="G69" s="22">
        <v>0</v>
      </c>
      <c r="H69" s="22">
        <v>0</v>
      </c>
      <c r="I69" s="22">
        <v>87288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332</v>
      </c>
      <c r="F70" s="22">
        <v>6781</v>
      </c>
      <c r="G70" s="22">
        <v>0</v>
      </c>
      <c r="H70" s="22">
        <v>0</v>
      </c>
      <c r="I70" s="22">
        <v>7113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69868</v>
      </c>
      <c r="G71" s="22">
        <v>0</v>
      </c>
      <c r="H71" s="22">
        <v>0</v>
      </c>
      <c r="I71" s="22">
        <v>69868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2029</v>
      </c>
      <c r="F72" s="22">
        <v>1110</v>
      </c>
      <c r="G72" s="22">
        <v>0</v>
      </c>
      <c r="H72" s="22">
        <v>0</v>
      </c>
      <c r="I72" s="22">
        <v>3139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39780</v>
      </c>
      <c r="G74" s="22">
        <v>0</v>
      </c>
      <c r="H74" s="22">
        <v>0</v>
      </c>
      <c r="I74" s="22">
        <v>39780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4411409</v>
      </c>
      <c r="F77" s="22">
        <v>673</v>
      </c>
      <c r="G77" s="22">
        <v>0</v>
      </c>
      <c r="H77" s="22">
        <v>0</v>
      </c>
      <c r="I77" s="22">
        <v>4412082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2204</v>
      </c>
      <c r="F78" s="22">
        <v>6769</v>
      </c>
      <c r="G78" s="22">
        <v>0</v>
      </c>
      <c r="H78" s="22">
        <v>0</v>
      </c>
      <c r="I78" s="22">
        <v>8973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45169</v>
      </c>
      <c r="G80" s="22">
        <v>0</v>
      </c>
      <c r="H80" s="22">
        <v>0</v>
      </c>
      <c r="I80" s="22">
        <v>45169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15569</v>
      </c>
      <c r="F82" s="22">
        <v>3025</v>
      </c>
      <c r="G82" s="22">
        <v>0</v>
      </c>
      <c r="H82" s="22">
        <v>0</v>
      </c>
      <c r="I82" s="22">
        <v>18594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1863624</v>
      </c>
      <c r="F83" s="22">
        <v>0</v>
      </c>
      <c r="G83" s="22">
        <v>0</v>
      </c>
      <c r="H83" s="22">
        <v>0</v>
      </c>
      <c r="I83" s="22">
        <v>1863624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3000</v>
      </c>
      <c r="F84" s="22">
        <v>8333</v>
      </c>
      <c r="G84" s="22">
        <v>0</v>
      </c>
      <c r="H84" s="22">
        <v>0</v>
      </c>
      <c r="I84" s="22">
        <v>11333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12956</v>
      </c>
      <c r="G85" s="22">
        <v>0</v>
      </c>
      <c r="H85" s="22">
        <v>0</v>
      </c>
      <c r="I85" s="22">
        <v>12956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48170</v>
      </c>
      <c r="F86" s="22">
        <v>0</v>
      </c>
      <c r="G86" s="22">
        <v>0</v>
      </c>
      <c r="H86" s="22">
        <v>0</v>
      </c>
      <c r="I86" s="22">
        <v>48170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42316</v>
      </c>
      <c r="F87" s="22">
        <v>2652</v>
      </c>
      <c r="G87" s="22">
        <v>0</v>
      </c>
      <c r="H87" s="22">
        <v>0</v>
      </c>
      <c r="I87" s="22">
        <v>44968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11567</v>
      </c>
      <c r="F88" s="22">
        <v>0</v>
      </c>
      <c r="G88" s="22">
        <v>0</v>
      </c>
      <c r="H88" s="22">
        <v>0</v>
      </c>
      <c r="I88" s="22">
        <v>11567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14010</v>
      </c>
      <c r="G89" s="22">
        <v>0</v>
      </c>
      <c r="H89" s="22">
        <v>0</v>
      </c>
      <c r="I89" s="22">
        <v>14010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17443</v>
      </c>
      <c r="F90" s="22">
        <v>19456</v>
      </c>
      <c r="G90" s="22">
        <v>0</v>
      </c>
      <c r="H90" s="22">
        <v>0</v>
      </c>
      <c r="I90" s="22">
        <v>36899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23686</v>
      </c>
      <c r="F91" s="22">
        <v>27473</v>
      </c>
      <c r="G91" s="22">
        <v>0</v>
      </c>
      <c r="H91" s="22">
        <v>0</v>
      </c>
      <c r="I91" s="22">
        <v>51159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772024</v>
      </c>
      <c r="F92" s="22">
        <v>0</v>
      </c>
      <c r="G92" s="22">
        <v>0</v>
      </c>
      <c r="H92" s="22">
        <v>0</v>
      </c>
      <c r="I92" s="22">
        <v>772024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6343</v>
      </c>
      <c r="F93" s="22">
        <v>35791</v>
      </c>
      <c r="G93" s="22">
        <v>0</v>
      </c>
      <c r="H93" s="22">
        <v>0</v>
      </c>
      <c r="I93" s="22">
        <v>42134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9590</v>
      </c>
      <c r="F94" s="22">
        <v>10272</v>
      </c>
      <c r="G94" s="22">
        <v>0</v>
      </c>
      <c r="H94" s="22">
        <v>0</v>
      </c>
      <c r="I94" s="22">
        <v>19862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10853</v>
      </c>
      <c r="G95" s="22">
        <v>0</v>
      </c>
      <c r="H95" s="22">
        <v>0</v>
      </c>
      <c r="I95" s="22">
        <v>10853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11865</v>
      </c>
      <c r="G96" s="22">
        <v>0</v>
      </c>
      <c r="H96" s="22">
        <v>0</v>
      </c>
      <c r="I96" s="22">
        <v>11865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5626</v>
      </c>
      <c r="G97" s="22">
        <v>0</v>
      </c>
      <c r="H97" s="22">
        <v>0</v>
      </c>
      <c r="I97" s="22">
        <v>5626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30593</v>
      </c>
      <c r="F100" s="22">
        <v>38828</v>
      </c>
      <c r="G100" s="22">
        <v>0</v>
      </c>
      <c r="H100" s="22">
        <v>0</v>
      </c>
      <c r="I100" s="22">
        <v>69421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5322</v>
      </c>
      <c r="F101" s="22">
        <v>10965</v>
      </c>
      <c r="G101" s="22">
        <v>0</v>
      </c>
      <c r="H101" s="22">
        <v>0</v>
      </c>
      <c r="I101" s="22">
        <v>16287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30656</v>
      </c>
      <c r="F106" s="22">
        <v>44248</v>
      </c>
      <c r="G106" s="22">
        <v>0</v>
      </c>
      <c r="H106" s="22">
        <v>0</v>
      </c>
      <c r="I106" s="22">
        <v>74904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23851</v>
      </c>
      <c r="F107" s="22">
        <v>14830</v>
      </c>
      <c r="G107" s="22">
        <v>0</v>
      </c>
      <c r="H107" s="22">
        <v>0</v>
      </c>
      <c r="I107" s="22">
        <v>38681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11965</v>
      </c>
      <c r="G108" s="22">
        <v>0</v>
      </c>
      <c r="H108" s="22">
        <v>0</v>
      </c>
      <c r="I108" s="22">
        <v>11965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2369</v>
      </c>
      <c r="F109" s="22">
        <v>0</v>
      </c>
      <c r="G109" s="22">
        <v>0</v>
      </c>
      <c r="H109" s="22">
        <v>0</v>
      </c>
      <c r="I109" s="22">
        <v>2369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6746</v>
      </c>
      <c r="F110" s="22">
        <v>24282</v>
      </c>
      <c r="G110" s="22">
        <v>0</v>
      </c>
      <c r="H110" s="22">
        <v>0</v>
      </c>
      <c r="I110" s="22">
        <v>31028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75198</v>
      </c>
      <c r="F111" s="22">
        <v>8762</v>
      </c>
      <c r="G111" s="22">
        <v>0</v>
      </c>
      <c r="H111" s="22">
        <v>0</v>
      </c>
      <c r="I111" s="22">
        <v>83960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17957</v>
      </c>
      <c r="F113" s="22">
        <v>72809</v>
      </c>
      <c r="G113" s="22">
        <v>0</v>
      </c>
      <c r="H113" s="22">
        <v>0</v>
      </c>
      <c r="I113" s="22">
        <v>90766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20398</v>
      </c>
      <c r="G114" s="22">
        <v>0</v>
      </c>
      <c r="H114" s="22">
        <v>0</v>
      </c>
      <c r="I114" s="22">
        <v>20398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1753</v>
      </c>
      <c r="F116" s="22">
        <v>0</v>
      </c>
      <c r="G116" s="22">
        <v>0</v>
      </c>
      <c r="H116" s="22">
        <v>0</v>
      </c>
      <c r="I116" s="22">
        <v>1753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5793</v>
      </c>
      <c r="F117" s="22">
        <v>362971</v>
      </c>
      <c r="G117" s="22">
        <v>0</v>
      </c>
      <c r="H117" s="22">
        <v>0</v>
      </c>
      <c r="I117" s="22">
        <v>368764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2730</v>
      </c>
      <c r="F118" s="22">
        <v>11876</v>
      </c>
      <c r="G118" s="22">
        <v>0</v>
      </c>
      <c r="H118" s="22">
        <v>0</v>
      </c>
      <c r="I118" s="22">
        <v>14606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14339</v>
      </c>
      <c r="F119" s="22">
        <v>20200</v>
      </c>
      <c r="G119" s="22">
        <v>0</v>
      </c>
      <c r="H119" s="22">
        <v>0</v>
      </c>
      <c r="I119" s="22">
        <v>34539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402688</v>
      </c>
      <c r="F120" s="22">
        <v>77551</v>
      </c>
      <c r="G120" s="22">
        <v>0</v>
      </c>
      <c r="H120" s="22">
        <v>0</v>
      </c>
      <c r="I120" s="22">
        <v>480239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1696</v>
      </c>
      <c r="F121" s="22">
        <v>0</v>
      </c>
      <c r="G121" s="22">
        <v>0</v>
      </c>
      <c r="H121" s="22">
        <v>0</v>
      </c>
      <c r="I121" s="22">
        <v>1696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33784</v>
      </c>
      <c r="F122" s="22">
        <v>177059</v>
      </c>
      <c r="G122" s="22">
        <v>0</v>
      </c>
      <c r="H122" s="22">
        <v>0</v>
      </c>
      <c r="I122" s="22">
        <v>210843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52126</v>
      </c>
      <c r="F123" s="22">
        <v>997</v>
      </c>
      <c r="G123" s="22">
        <v>0</v>
      </c>
      <c r="H123" s="22">
        <v>0</v>
      </c>
      <c r="I123" s="22">
        <v>53123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13246</v>
      </c>
      <c r="F124" s="22">
        <v>19503</v>
      </c>
      <c r="G124" s="22">
        <v>0</v>
      </c>
      <c r="H124" s="22">
        <v>0</v>
      </c>
      <c r="I124" s="22">
        <v>32749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11474</v>
      </c>
      <c r="G125" s="22">
        <v>0</v>
      </c>
      <c r="H125" s="22">
        <v>0</v>
      </c>
      <c r="I125" s="22">
        <v>11474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20876</v>
      </c>
      <c r="F126" s="22">
        <v>39490</v>
      </c>
      <c r="G126" s="22">
        <v>0</v>
      </c>
      <c r="H126" s="22">
        <v>0</v>
      </c>
      <c r="I126" s="22">
        <v>60366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3841</v>
      </c>
      <c r="F127" s="22">
        <v>0</v>
      </c>
      <c r="G127" s="22">
        <v>0</v>
      </c>
      <c r="H127" s="22">
        <v>0</v>
      </c>
      <c r="I127" s="22">
        <v>3841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66055</v>
      </c>
      <c r="G129" s="22">
        <v>0</v>
      </c>
      <c r="H129" s="22">
        <v>0</v>
      </c>
      <c r="I129" s="22">
        <v>66055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15965</v>
      </c>
      <c r="F131" s="22">
        <v>125518</v>
      </c>
      <c r="G131" s="22">
        <v>0</v>
      </c>
      <c r="H131" s="22">
        <v>0</v>
      </c>
      <c r="I131" s="22">
        <v>141483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9662</v>
      </c>
      <c r="F132" s="22">
        <v>82521</v>
      </c>
      <c r="G132" s="22">
        <v>0</v>
      </c>
      <c r="H132" s="22">
        <v>2973</v>
      </c>
      <c r="I132" s="22">
        <v>95156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24099</v>
      </c>
      <c r="H133" s="22">
        <v>0</v>
      </c>
      <c r="I133" s="22">
        <v>24099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1992</v>
      </c>
      <c r="H134" s="22">
        <v>0</v>
      </c>
      <c r="I134" s="22">
        <v>1992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6413</v>
      </c>
      <c r="F136" s="22">
        <v>16389</v>
      </c>
      <c r="G136" s="22">
        <v>0</v>
      </c>
      <c r="H136" s="22">
        <v>0</v>
      </c>
      <c r="I136" s="22">
        <v>22802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4657</v>
      </c>
      <c r="F137" s="22">
        <v>0</v>
      </c>
      <c r="G137" s="22">
        <v>0</v>
      </c>
      <c r="H137" s="22">
        <v>0</v>
      </c>
      <c r="I137" s="22">
        <v>4657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4492</v>
      </c>
      <c r="G139" s="22">
        <v>0</v>
      </c>
      <c r="H139" s="22">
        <v>2470</v>
      </c>
      <c r="I139" s="22">
        <v>6962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34284</v>
      </c>
      <c r="F140" s="22">
        <v>5712</v>
      </c>
      <c r="G140" s="22">
        <v>0</v>
      </c>
      <c r="H140" s="22">
        <v>0</v>
      </c>
      <c r="I140" s="22">
        <v>39996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17206</v>
      </c>
      <c r="F141" s="22">
        <v>4573</v>
      </c>
      <c r="G141" s="22">
        <v>0</v>
      </c>
      <c r="H141" s="22">
        <v>0</v>
      </c>
      <c r="I141" s="22">
        <v>21779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24624</v>
      </c>
      <c r="F142" s="22">
        <v>0</v>
      </c>
      <c r="G142" s="22">
        <v>0</v>
      </c>
      <c r="H142" s="22">
        <v>0</v>
      </c>
      <c r="I142" s="22">
        <v>24624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20954</v>
      </c>
      <c r="G143" s="22">
        <v>0</v>
      </c>
      <c r="H143" s="22">
        <v>0</v>
      </c>
      <c r="I143" s="22">
        <v>20954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1911</v>
      </c>
      <c r="G144" s="22">
        <v>0</v>
      </c>
      <c r="H144" s="22">
        <v>0</v>
      </c>
      <c r="I144" s="22">
        <v>1911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14491</v>
      </c>
      <c r="F145" s="22">
        <v>16709</v>
      </c>
      <c r="G145" s="22">
        <v>0</v>
      </c>
      <c r="H145" s="22">
        <v>0</v>
      </c>
      <c r="I145" s="22">
        <v>31200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13461</v>
      </c>
      <c r="G147" s="22">
        <v>0</v>
      </c>
      <c r="H147" s="22">
        <v>0</v>
      </c>
      <c r="I147" s="22">
        <v>13461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4724</v>
      </c>
      <c r="G149" s="22">
        <v>0</v>
      </c>
      <c r="H149" s="22">
        <v>0</v>
      </c>
      <c r="I149" s="22">
        <v>4724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4065</v>
      </c>
      <c r="F150" s="22">
        <v>25894</v>
      </c>
      <c r="G150" s="22">
        <v>0</v>
      </c>
      <c r="H150" s="22">
        <v>0</v>
      </c>
      <c r="I150" s="22">
        <v>29959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52209</v>
      </c>
      <c r="F153" s="22">
        <v>254877</v>
      </c>
      <c r="G153" s="22">
        <v>0</v>
      </c>
      <c r="H153" s="22">
        <v>0</v>
      </c>
      <c r="I153" s="22">
        <v>307086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3677</v>
      </c>
      <c r="G155" s="22">
        <v>3450</v>
      </c>
      <c r="H155" s="22">
        <v>0</v>
      </c>
      <c r="I155" s="22">
        <v>7127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6103</v>
      </c>
      <c r="F156" s="22">
        <v>47179</v>
      </c>
      <c r="G156" s="22">
        <v>0</v>
      </c>
      <c r="H156" s="22">
        <v>0</v>
      </c>
      <c r="I156" s="22">
        <v>53282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5188</v>
      </c>
      <c r="F157" s="22">
        <v>35912</v>
      </c>
      <c r="G157" s="22">
        <v>55988</v>
      </c>
      <c r="H157" s="22">
        <v>0</v>
      </c>
      <c r="I157" s="22">
        <v>97088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21430</v>
      </c>
      <c r="F158" s="22">
        <v>40338</v>
      </c>
      <c r="G158" s="22">
        <v>0</v>
      </c>
      <c r="H158" s="22">
        <v>0</v>
      </c>
      <c r="I158" s="22">
        <v>61768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10410</v>
      </c>
      <c r="G159" s="22">
        <v>0</v>
      </c>
      <c r="H159" s="22">
        <v>0</v>
      </c>
      <c r="I159" s="22">
        <v>10410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3366</v>
      </c>
      <c r="F160" s="22">
        <v>0</v>
      </c>
      <c r="G160" s="22">
        <v>0</v>
      </c>
      <c r="H160" s="22">
        <v>0</v>
      </c>
      <c r="I160" s="22">
        <v>3366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18420</v>
      </c>
      <c r="F162" s="22">
        <v>0</v>
      </c>
      <c r="G162" s="22">
        <v>0</v>
      </c>
      <c r="H162" s="22">
        <v>0</v>
      </c>
      <c r="I162" s="22">
        <v>18420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29659</v>
      </c>
      <c r="F163" s="22">
        <v>0</v>
      </c>
      <c r="G163" s="22">
        <v>0</v>
      </c>
      <c r="H163" s="22">
        <v>0</v>
      </c>
      <c r="I163" s="22">
        <v>29659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17954</v>
      </c>
      <c r="F164" s="22">
        <v>53924</v>
      </c>
      <c r="G164" s="22">
        <v>0</v>
      </c>
      <c r="H164" s="22">
        <v>0</v>
      </c>
      <c r="I164" s="22">
        <v>71878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1039</v>
      </c>
      <c r="F165" s="22">
        <v>0</v>
      </c>
      <c r="G165" s="22">
        <v>0</v>
      </c>
      <c r="H165" s="22">
        <v>0</v>
      </c>
      <c r="I165" s="22">
        <v>1039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2884</v>
      </c>
      <c r="G166" s="22">
        <v>0</v>
      </c>
      <c r="H166" s="22">
        <v>0</v>
      </c>
      <c r="I166" s="22">
        <v>2884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15773</v>
      </c>
      <c r="F167" s="22">
        <v>264422</v>
      </c>
      <c r="G167" s="22">
        <v>0</v>
      </c>
      <c r="H167" s="22">
        <v>0</v>
      </c>
      <c r="I167" s="22">
        <v>280195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20835</v>
      </c>
      <c r="G168" s="22">
        <v>0</v>
      </c>
      <c r="H168" s="22">
        <v>0</v>
      </c>
      <c r="I168" s="22">
        <v>20835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15024</v>
      </c>
      <c r="F169" s="22">
        <v>0</v>
      </c>
      <c r="G169" s="22">
        <v>0</v>
      </c>
      <c r="H169" s="22">
        <v>0</v>
      </c>
      <c r="I169" s="22">
        <v>15024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58108</v>
      </c>
      <c r="F170" s="22">
        <v>213305</v>
      </c>
      <c r="G170" s="22">
        <v>0</v>
      </c>
      <c r="H170" s="22">
        <v>0</v>
      </c>
      <c r="I170" s="22">
        <v>271413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7181</v>
      </c>
      <c r="F172" s="22">
        <v>21316</v>
      </c>
      <c r="G172" s="22">
        <v>0</v>
      </c>
      <c r="H172" s="22">
        <v>0</v>
      </c>
      <c r="I172" s="22">
        <v>28497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31741</v>
      </c>
      <c r="F173" s="22">
        <v>63004</v>
      </c>
      <c r="G173" s="22">
        <v>0</v>
      </c>
      <c r="H173" s="22">
        <v>0</v>
      </c>
      <c r="I173" s="22">
        <v>94745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11772</v>
      </c>
      <c r="F174" s="22">
        <v>223</v>
      </c>
      <c r="G174" s="22">
        <v>0</v>
      </c>
      <c r="H174" s="22">
        <v>0</v>
      </c>
      <c r="I174" s="22">
        <v>11995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16476</v>
      </c>
      <c r="F176" s="22">
        <v>16538</v>
      </c>
      <c r="G176" s="22">
        <v>0</v>
      </c>
      <c r="H176" s="22">
        <v>0</v>
      </c>
      <c r="I176" s="22">
        <v>33014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5509</v>
      </c>
      <c r="F177" s="22">
        <v>0</v>
      </c>
      <c r="G177" s="22">
        <v>0</v>
      </c>
      <c r="H177" s="22">
        <v>0</v>
      </c>
      <c r="I177" s="22">
        <v>5509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10586</v>
      </c>
      <c r="F178" s="22">
        <v>37529</v>
      </c>
      <c r="G178" s="22">
        <v>0</v>
      </c>
      <c r="H178" s="22">
        <v>0</v>
      </c>
      <c r="I178" s="22">
        <v>48115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9327</v>
      </c>
      <c r="F179" s="22">
        <v>0</v>
      </c>
      <c r="G179" s="22">
        <v>0</v>
      </c>
      <c r="H179" s="22">
        <v>0</v>
      </c>
      <c r="I179" s="22">
        <v>9327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12594</v>
      </c>
      <c r="G180" s="22">
        <v>0</v>
      </c>
      <c r="H180" s="22">
        <v>0</v>
      </c>
      <c r="I180" s="22">
        <v>12594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7178</v>
      </c>
      <c r="F181" s="22">
        <v>5992</v>
      </c>
      <c r="G181" s="22">
        <v>0</v>
      </c>
      <c r="H181" s="22">
        <v>0</v>
      </c>
      <c r="I181" s="22">
        <v>13170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3868</v>
      </c>
      <c r="F182" s="22">
        <v>5948</v>
      </c>
      <c r="G182" s="22">
        <v>0</v>
      </c>
      <c r="H182" s="22">
        <v>0</v>
      </c>
      <c r="I182" s="22">
        <v>9816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14461</v>
      </c>
      <c r="F183" s="22">
        <v>10150</v>
      </c>
      <c r="G183" s="22">
        <v>0</v>
      </c>
      <c r="H183" s="22">
        <v>0</v>
      </c>
      <c r="I183" s="22">
        <v>24611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15452</v>
      </c>
      <c r="F184" s="22">
        <v>6444</v>
      </c>
      <c r="G184" s="22">
        <v>0</v>
      </c>
      <c r="H184" s="22">
        <v>0</v>
      </c>
      <c r="I184" s="22">
        <v>21896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16584</v>
      </c>
      <c r="F185" s="22">
        <v>12558</v>
      </c>
      <c r="G185" s="22">
        <v>0</v>
      </c>
      <c r="H185" s="22">
        <v>0</v>
      </c>
      <c r="I185" s="22">
        <v>29142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6561</v>
      </c>
      <c r="F186" s="22">
        <v>0</v>
      </c>
      <c r="G186" s="22">
        <v>0</v>
      </c>
      <c r="H186" s="22">
        <v>0</v>
      </c>
      <c r="I186" s="22">
        <v>6561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988037</v>
      </c>
      <c r="G187" s="22">
        <v>0</v>
      </c>
      <c r="H187" s="22">
        <v>0</v>
      </c>
      <c r="I187" s="22">
        <v>988037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19725</v>
      </c>
      <c r="F188" s="22">
        <v>44303</v>
      </c>
      <c r="G188" s="22">
        <v>0</v>
      </c>
      <c r="H188" s="22">
        <v>0</v>
      </c>
      <c r="I188" s="22">
        <v>64028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2157</v>
      </c>
      <c r="F189" s="22">
        <v>12744</v>
      </c>
      <c r="G189" s="22">
        <v>0</v>
      </c>
      <c r="H189" s="22">
        <v>0</v>
      </c>
      <c r="I189" s="22">
        <v>14901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2918</v>
      </c>
      <c r="F190" s="22">
        <v>32070</v>
      </c>
      <c r="G190" s="22">
        <v>0</v>
      </c>
      <c r="H190" s="22">
        <v>0</v>
      </c>
      <c r="I190" s="22">
        <v>34988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6307</v>
      </c>
      <c r="F191" s="22">
        <v>32755</v>
      </c>
      <c r="G191" s="22">
        <v>0</v>
      </c>
      <c r="H191" s="22">
        <v>0</v>
      </c>
      <c r="I191" s="22">
        <v>39062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36368</v>
      </c>
      <c r="F193" s="22">
        <v>32423</v>
      </c>
      <c r="G193" s="22">
        <v>0</v>
      </c>
      <c r="H193" s="22">
        <v>0</v>
      </c>
      <c r="I193" s="22">
        <v>68791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10367</v>
      </c>
      <c r="F194" s="22">
        <v>124560</v>
      </c>
      <c r="G194" s="22">
        <v>0</v>
      </c>
      <c r="H194" s="22">
        <v>0</v>
      </c>
      <c r="I194" s="22">
        <v>134927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1777</v>
      </c>
      <c r="F197" s="22">
        <v>0</v>
      </c>
      <c r="G197" s="22">
        <v>0</v>
      </c>
      <c r="H197" s="22">
        <v>0</v>
      </c>
      <c r="I197" s="22">
        <v>1777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6839</v>
      </c>
      <c r="F203" s="22">
        <v>2686</v>
      </c>
      <c r="G203" s="22">
        <v>0</v>
      </c>
      <c r="H203" s="22">
        <v>2294</v>
      </c>
      <c r="I203" s="22">
        <v>11819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7241</v>
      </c>
      <c r="F206" s="22">
        <v>13807</v>
      </c>
      <c r="G206" s="22">
        <v>0</v>
      </c>
      <c r="H206" s="22">
        <v>0</v>
      </c>
      <c r="I206" s="22">
        <v>21048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6181</v>
      </c>
      <c r="F207" s="22">
        <v>7895</v>
      </c>
      <c r="G207" s="22">
        <v>0</v>
      </c>
      <c r="H207" s="22">
        <v>0</v>
      </c>
      <c r="I207" s="22">
        <v>14076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4532</v>
      </c>
      <c r="F210" s="22">
        <v>0</v>
      </c>
      <c r="G210" s="22">
        <v>0</v>
      </c>
      <c r="H210" s="22">
        <v>0</v>
      </c>
      <c r="I210" s="22">
        <v>4532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1561</v>
      </c>
      <c r="F215" s="22">
        <v>0</v>
      </c>
      <c r="G215" s="22">
        <v>0</v>
      </c>
      <c r="H215" s="22">
        <v>0</v>
      </c>
      <c r="I215" s="22">
        <v>1561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11356</v>
      </c>
      <c r="F216" s="22">
        <v>28778</v>
      </c>
      <c r="G216" s="22">
        <v>0</v>
      </c>
      <c r="H216" s="22">
        <v>0</v>
      </c>
      <c r="I216" s="22">
        <v>40134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121338</v>
      </c>
      <c r="F217" s="22">
        <v>0</v>
      </c>
      <c r="G217" s="22">
        <v>0</v>
      </c>
      <c r="H217" s="22">
        <v>0</v>
      </c>
      <c r="I217" s="22">
        <v>121338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1711</v>
      </c>
      <c r="F221" s="22">
        <v>0</v>
      </c>
      <c r="G221" s="22">
        <v>0</v>
      </c>
      <c r="H221" s="22">
        <v>0</v>
      </c>
      <c r="I221" s="22">
        <v>1711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1288</v>
      </c>
      <c r="F222" s="22">
        <v>0</v>
      </c>
      <c r="G222" s="22">
        <v>0</v>
      </c>
      <c r="H222" s="22">
        <v>0</v>
      </c>
      <c r="I222" s="22">
        <v>1288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650</v>
      </c>
      <c r="F226" s="22">
        <v>0</v>
      </c>
      <c r="G226" s="22">
        <v>0</v>
      </c>
      <c r="H226" s="22">
        <v>0</v>
      </c>
      <c r="I226" s="22">
        <v>650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1102</v>
      </c>
      <c r="F227" s="22">
        <v>0</v>
      </c>
      <c r="G227" s="22">
        <v>0</v>
      </c>
      <c r="H227" s="22">
        <v>0</v>
      </c>
      <c r="I227" s="22">
        <v>1102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806</v>
      </c>
      <c r="F228" s="22">
        <v>4705</v>
      </c>
      <c r="G228" s="22">
        <v>3478</v>
      </c>
      <c r="H228" s="22">
        <v>0</v>
      </c>
      <c r="I228" s="22">
        <v>8989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5014</v>
      </c>
      <c r="F229" s="22">
        <v>0</v>
      </c>
      <c r="G229" s="22">
        <v>0</v>
      </c>
      <c r="H229" s="22">
        <v>0</v>
      </c>
      <c r="I229" s="22">
        <v>5014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2136</v>
      </c>
      <c r="G231" s="22">
        <v>0</v>
      </c>
      <c r="H231" s="22">
        <v>0</v>
      </c>
      <c r="I231" s="22">
        <v>2136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73917</v>
      </c>
      <c r="I238" s="22">
        <v>73917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1789</v>
      </c>
      <c r="F239" s="22">
        <v>0</v>
      </c>
      <c r="G239" s="22">
        <v>0</v>
      </c>
      <c r="H239" s="22">
        <v>0</v>
      </c>
      <c r="I239" s="22">
        <v>1789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1383</v>
      </c>
      <c r="F242" s="22">
        <v>0</v>
      </c>
      <c r="G242" s="22">
        <v>0</v>
      </c>
      <c r="H242" s="22">
        <v>0</v>
      </c>
      <c r="I242" s="22">
        <v>1383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985</v>
      </c>
      <c r="F243" s="22">
        <v>0</v>
      </c>
      <c r="G243" s="22">
        <v>0</v>
      </c>
      <c r="H243" s="22">
        <v>0</v>
      </c>
      <c r="I243" s="22">
        <v>985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3656</v>
      </c>
      <c r="F244" s="22">
        <v>537</v>
      </c>
      <c r="G244" s="22">
        <v>0</v>
      </c>
      <c r="H244" s="22">
        <v>0</v>
      </c>
      <c r="I244" s="22">
        <v>4193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26629</v>
      </c>
      <c r="G245" s="22">
        <v>0</v>
      </c>
      <c r="H245" s="22">
        <v>0</v>
      </c>
      <c r="I245" s="22">
        <v>26629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1617</v>
      </c>
      <c r="G246" s="22">
        <v>0</v>
      </c>
      <c r="H246" s="22">
        <v>0</v>
      </c>
      <c r="I246" s="22">
        <v>1617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616</v>
      </c>
      <c r="F249" s="22">
        <v>0</v>
      </c>
      <c r="G249" s="22">
        <v>0</v>
      </c>
      <c r="H249" s="22">
        <v>0</v>
      </c>
      <c r="I249" s="22">
        <v>616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1095</v>
      </c>
      <c r="G250" s="22">
        <v>0</v>
      </c>
      <c r="H250" s="22">
        <v>0</v>
      </c>
      <c r="I250" s="22">
        <v>1095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2683</v>
      </c>
      <c r="G260" s="22">
        <v>0</v>
      </c>
      <c r="H260" s="22">
        <v>0</v>
      </c>
      <c r="I260" s="22">
        <v>2683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1604</v>
      </c>
      <c r="F263" s="22">
        <v>0</v>
      </c>
      <c r="G263" s="22">
        <v>0</v>
      </c>
      <c r="H263" s="22">
        <v>0</v>
      </c>
      <c r="I263" s="22">
        <v>1604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823</v>
      </c>
      <c r="F265" s="22">
        <v>1558</v>
      </c>
      <c r="G265" s="22">
        <v>0</v>
      </c>
      <c r="H265" s="22">
        <v>0</v>
      </c>
      <c r="I265" s="22">
        <v>2381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3203</v>
      </c>
      <c r="F267" s="22">
        <v>0</v>
      </c>
      <c r="G267" s="22">
        <v>0</v>
      </c>
      <c r="H267" s="22">
        <v>0</v>
      </c>
      <c r="I267" s="22">
        <v>3203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372</v>
      </c>
      <c r="F270" s="22">
        <v>0</v>
      </c>
      <c r="G270" s="22">
        <v>0</v>
      </c>
      <c r="H270" s="22">
        <v>0</v>
      </c>
      <c r="I270" s="22">
        <v>372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178844</v>
      </c>
      <c r="F322" s="22">
        <v>0</v>
      </c>
      <c r="G322" s="22">
        <v>0</v>
      </c>
      <c r="H322" s="22">
        <v>0</v>
      </c>
      <c r="I322" s="22">
        <v>178844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959557</v>
      </c>
      <c r="F323" s="22">
        <v>0</v>
      </c>
      <c r="G323" s="22">
        <v>0</v>
      </c>
      <c r="H323" s="22">
        <v>0</v>
      </c>
      <c r="I323" s="22">
        <v>959557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16052</v>
      </c>
      <c r="F324" s="22">
        <v>0</v>
      </c>
      <c r="G324" s="22">
        <v>0</v>
      </c>
      <c r="H324" s="22">
        <v>0</v>
      </c>
      <c r="I324" s="22">
        <v>16052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10463</v>
      </c>
      <c r="F325" s="22">
        <v>0</v>
      </c>
      <c r="G325" s="22">
        <v>0</v>
      </c>
      <c r="H325" s="22">
        <v>0</v>
      </c>
      <c r="I325" s="22">
        <v>10463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21543</v>
      </c>
      <c r="F326" s="22">
        <v>0</v>
      </c>
      <c r="G326" s="22">
        <v>0</v>
      </c>
      <c r="H326" s="22">
        <v>0</v>
      </c>
      <c r="I326" s="22">
        <v>21543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11578</v>
      </c>
      <c r="F328" s="22">
        <v>72122</v>
      </c>
      <c r="G328" s="22">
        <v>0</v>
      </c>
      <c r="H328" s="22">
        <v>0</v>
      </c>
      <c r="I328" s="22">
        <v>83700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3290</v>
      </c>
      <c r="G329" s="22">
        <v>0</v>
      </c>
      <c r="H329" s="22">
        <v>0</v>
      </c>
      <c r="I329" s="22">
        <v>3290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6E602-94F9-445F-8979-E9DC391F3951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1250</v>
      </c>
      <c r="D1" s="20" t="s">
        <v>1258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58</v>
      </c>
      <c r="F2" s="21" t="s">
        <v>59</v>
      </c>
      <c r="G2" s="21" t="s">
        <v>1252</v>
      </c>
      <c r="H2" s="21" t="s">
        <v>57</v>
      </c>
      <c r="I2" s="21" t="s">
        <v>1023</v>
      </c>
    </row>
    <row r="3" spans="1:9" x14ac:dyDescent="0.25">
      <c r="A3" s="21"/>
      <c r="B3" s="21"/>
      <c r="C3" s="21"/>
      <c r="D3" s="21" t="s">
        <v>81</v>
      </c>
      <c r="E3" s="21" t="s">
        <v>1253</v>
      </c>
      <c r="F3" s="21" t="s">
        <v>1254</v>
      </c>
      <c r="G3" s="21" t="s">
        <v>1255</v>
      </c>
      <c r="H3" s="21" t="s">
        <v>1256</v>
      </c>
      <c r="I3" s="21" t="s">
        <v>1257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1000</v>
      </c>
      <c r="G16" s="22">
        <v>0</v>
      </c>
      <c r="H16" s="22">
        <v>0</v>
      </c>
      <c r="I16" s="22">
        <v>1000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0A3BF-D79D-4DB9-90A9-209D20117FB0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1250</v>
      </c>
      <c r="D1" s="20" t="s">
        <v>1259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58</v>
      </c>
      <c r="F2" s="21" t="s">
        <v>59</v>
      </c>
      <c r="G2" s="21" t="s">
        <v>1252</v>
      </c>
      <c r="H2" s="21" t="s">
        <v>57</v>
      </c>
      <c r="I2" s="21" t="s">
        <v>1023</v>
      </c>
    </row>
    <row r="3" spans="1:9" x14ac:dyDescent="0.25">
      <c r="A3" s="21"/>
      <c r="B3" s="21"/>
      <c r="C3" s="21"/>
      <c r="D3" s="21" t="s">
        <v>81</v>
      </c>
      <c r="E3" s="21" t="s">
        <v>1253</v>
      </c>
      <c r="F3" s="21" t="s">
        <v>1254</v>
      </c>
      <c r="G3" s="21" t="s">
        <v>1255</v>
      </c>
      <c r="H3" s="21" t="s">
        <v>1256</v>
      </c>
      <c r="I3" s="21" t="s">
        <v>1257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0</v>
      </c>
      <c r="G7" s="22">
        <v>7699000</v>
      </c>
      <c r="H7" s="22">
        <v>0</v>
      </c>
      <c r="I7" s="22">
        <v>7699000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1000</v>
      </c>
      <c r="F11" s="22">
        <v>16000</v>
      </c>
      <c r="G11" s="22">
        <v>0</v>
      </c>
      <c r="H11" s="22">
        <v>0</v>
      </c>
      <c r="I11" s="22">
        <v>17000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3568</v>
      </c>
      <c r="F17" s="22">
        <v>21184</v>
      </c>
      <c r="G17" s="22">
        <v>0</v>
      </c>
      <c r="H17" s="22">
        <v>0</v>
      </c>
      <c r="I17" s="22">
        <v>24752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13764</v>
      </c>
      <c r="F170" s="22">
        <v>0</v>
      </c>
      <c r="G170" s="22">
        <v>0</v>
      </c>
      <c r="H170" s="22">
        <v>0</v>
      </c>
      <c r="I170" s="22">
        <v>13764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1896</v>
      </c>
      <c r="F195" s="22">
        <v>0</v>
      </c>
      <c r="G195" s="22">
        <v>0</v>
      </c>
      <c r="H195" s="22">
        <v>0</v>
      </c>
      <c r="I195" s="22">
        <v>1896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68A7B-0853-4DE0-9982-641053AD3782}">
  <dimension ref="A1:I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9" width="15.7109375" customWidth="1"/>
  </cols>
  <sheetData>
    <row r="1" spans="1:9" ht="24" customHeight="1" x14ac:dyDescent="0.3">
      <c r="A1" s="4" t="str">
        <f>HYPERLINK("#'Index'!A1", "&lt;&lt; Index")</f>
        <v>&lt;&lt; Index</v>
      </c>
      <c r="B1" s="20" t="s">
        <v>1250</v>
      </c>
      <c r="D1" s="20" t="s">
        <v>1260</v>
      </c>
    </row>
    <row r="2" spans="1: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58</v>
      </c>
      <c r="F2" s="21" t="s">
        <v>59</v>
      </c>
      <c r="G2" s="21" t="s">
        <v>1252</v>
      </c>
      <c r="H2" s="21" t="s">
        <v>57</v>
      </c>
      <c r="I2" s="21" t="s">
        <v>1023</v>
      </c>
    </row>
    <row r="3" spans="1:9" x14ac:dyDescent="0.25">
      <c r="A3" s="21"/>
      <c r="B3" s="21"/>
      <c r="C3" s="21"/>
      <c r="D3" s="21" t="s">
        <v>81</v>
      </c>
      <c r="E3" s="21" t="s">
        <v>1253</v>
      </c>
      <c r="F3" s="21" t="s">
        <v>1254</v>
      </c>
      <c r="G3" s="21" t="s">
        <v>1255</v>
      </c>
      <c r="H3" s="21" t="s">
        <v>1256</v>
      </c>
      <c r="I3" s="21" t="s">
        <v>1257</v>
      </c>
    </row>
    <row r="4" spans="1: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34510</v>
      </c>
      <c r="F4" s="22">
        <v>59161</v>
      </c>
      <c r="G4" s="22">
        <v>0</v>
      </c>
      <c r="H4" s="22">
        <v>0</v>
      </c>
      <c r="I4" s="22">
        <v>93671</v>
      </c>
    </row>
    <row r="5" spans="1: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20698</v>
      </c>
      <c r="F6" s="22">
        <v>16455</v>
      </c>
      <c r="G6" s="22">
        <v>0</v>
      </c>
      <c r="H6" s="22">
        <v>0</v>
      </c>
      <c r="I6" s="22">
        <v>37153</v>
      </c>
    </row>
    <row r="7" spans="1: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3454000</v>
      </c>
      <c r="F7" s="22">
        <v>7104000</v>
      </c>
      <c r="G7" s="22">
        <v>7699000</v>
      </c>
      <c r="H7" s="22">
        <v>5245000</v>
      </c>
      <c r="I7" s="22">
        <v>23502000</v>
      </c>
    </row>
    <row r="8" spans="1: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7812</v>
      </c>
      <c r="F8" s="22">
        <v>73756</v>
      </c>
      <c r="G8" s="22">
        <v>0</v>
      </c>
      <c r="H8" s="22">
        <v>0</v>
      </c>
      <c r="I8" s="22">
        <v>81568</v>
      </c>
    </row>
    <row r="9" spans="1: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</row>
    <row r="10" spans="1: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5123729</v>
      </c>
      <c r="F10" s="22">
        <v>13497</v>
      </c>
      <c r="G10" s="22">
        <v>0</v>
      </c>
      <c r="H10" s="22">
        <v>0</v>
      </c>
      <c r="I10" s="22">
        <v>5137226</v>
      </c>
    </row>
    <row r="11" spans="1: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6020000</v>
      </c>
      <c r="F11" s="22">
        <v>19798000</v>
      </c>
      <c r="G11" s="22">
        <v>681000</v>
      </c>
      <c r="H11" s="22">
        <v>0</v>
      </c>
      <c r="I11" s="22">
        <v>26499000</v>
      </c>
    </row>
    <row r="12" spans="1: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9000</v>
      </c>
      <c r="F12" s="22">
        <v>327000</v>
      </c>
      <c r="G12" s="22">
        <v>0</v>
      </c>
      <c r="H12" s="22">
        <v>0</v>
      </c>
      <c r="I12" s="22">
        <v>336000</v>
      </c>
    </row>
    <row r="13" spans="1: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65575</v>
      </c>
      <c r="F13" s="22">
        <v>295376</v>
      </c>
      <c r="G13" s="22">
        <v>0</v>
      </c>
      <c r="H13" s="22">
        <v>0</v>
      </c>
      <c r="I13" s="22">
        <v>360951</v>
      </c>
    </row>
    <row r="14" spans="1: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13826</v>
      </c>
      <c r="F14" s="22">
        <v>102650</v>
      </c>
      <c r="G14" s="22">
        <v>0</v>
      </c>
      <c r="H14" s="22">
        <v>0</v>
      </c>
      <c r="I14" s="22">
        <v>116476</v>
      </c>
    </row>
    <row r="15" spans="1: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423817</v>
      </c>
      <c r="G15" s="22">
        <v>0</v>
      </c>
      <c r="H15" s="22">
        <v>0</v>
      </c>
      <c r="I15" s="22">
        <v>423817</v>
      </c>
    </row>
    <row r="16" spans="1: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76000</v>
      </c>
      <c r="F16" s="22">
        <v>1163000</v>
      </c>
      <c r="G16" s="22">
        <v>0</v>
      </c>
      <c r="H16" s="22">
        <v>0</v>
      </c>
      <c r="I16" s="22">
        <v>1239000</v>
      </c>
    </row>
    <row r="17" spans="1: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13534</v>
      </c>
      <c r="F17" s="22">
        <v>92984</v>
      </c>
      <c r="G17" s="22">
        <v>0</v>
      </c>
      <c r="H17" s="22">
        <v>0</v>
      </c>
      <c r="I17" s="22">
        <v>106518</v>
      </c>
    </row>
    <row r="18" spans="1: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81000</v>
      </c>
      <c r="F18" s="22">
        <v>653000</v>
      </c>
      <c r="G18" s="22">
        <v>0</v>
      </c>
      <c r="H18" s="22">
        <v>0</v>
      </c>
      <c r="I18" s="22">
        <v>734000</v>
      </c>
    </row>
    <row r="19" spans="1: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212736</v>
      </c>
      <c r="F19" s="22">
        <v>854347</v>
      </c>
      <c r="G19" s="22">
        <v>0</v>
      </c>
      <c r="H19" s="22">
        <v>0</v>
      </c>
      <c r="I19" s="22">
        <v>1067083</v>
      </c>
    </row>
    <row r="20" spans="1: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34977</v>
      </c>
      <c r="G20" s="22">
        <v>0</v>
      </c>
      <c r="H20" s="22">
        <v>0</v>
      </c>
      <c r="I20" s="22">
        <v>34977</v>
      </c>
    </row>
    <row r="21" spans="1: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66479</v>
      </c>
      <c r="F21" s="22">
        <v>148791</v>
      </c>
      <c r="G21" s="22">
        <v>0</v>
      </c>
      <c r="H21" s="22">
        <v>0</v>
      </c>
      <c r="I21" s="22">
        <v>215270</v>
      </c>
    </row>
    <row r="22" spans="1: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104155</v>
      </c>
      <c r="G22" s="22">
        <v>0</v>
      </c>
      <c r="H22" s="22">
        <v>0</v>
      </c>
      <c r="I22" s="22">
        <v>104155</v>
      </c>
    </row>
    <row r="23" spans="1: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587250</v>
      </c>
      <c r="F23" s="22">
        <v>58324</v>
      </c>
      <c r="G23" s="22">
        <v>0</v>
      </c>
      <c r="H23" s="22">
        <v>0</v>
      </c>
      <c r="I23" s="22">
        <v>645574</v>
      </c>
    </row>
    <row r="24" spans="1: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52035</v>
      </c>
      <c r="F24" s="22">
        <v>128484</v>
      </c>
      <c r="G24" s="22">
        <v>0</v>
      </c>
      <c r="H24" s="22">
        <v>0</v>
      </c>
      <c r="I24" s="22">
        <v>180519</v>
      </c>
    </row>
    <row r="25" spans="1: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36613</v>
      </c>
      <c r="F25" s="22">
        <v>151434</v>
      </c>
      <c r="G25" s="22">
        <v>0</v>
      </c>
      <c r="H25" s="22">
        <v>0</v>
      </c>
      <c r="I25" s="22">
        <v>188047</v>
      </c>
    </row>
    <row r="26" spans="1: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113012</v>
      </c>
      <c r="F26" s="22">
        <v>103635</v>
      </c>
      <c r="G26" s="22">
        <v>0</v>
      </c>
      <c r="H26" s="22">
        <v>0</v>
      </c>
      <c r="I26" s="22">
        <v>216647</v>
      </c>
    </row>
    <row r="27" spans="1: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40938</v>
      </c>
      <c r="F27" s="22">
        <v>585218</v>
      </c>
      <c r="G27" s="22">
        <v>0</v>
      </c>
      <c r="H27" s="22">
        <v>0</v>
      </c>
      <c r="I27" s="22">
        <v>626156</v>
      </c>
    </row>
    <row r="28" spans="1: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1898</v>
      </c>
      <c r="F28" s="22">
        <v>0</v>
      </c>
      <c r="G28" s="22">
        <v>0</v>
      </c>
      <c r="H28" s="22">
        <v>0</v>
      </c>
      <c r="I28" s="22">
        <v>1898</v>
      </c>
    </row>
    <row r="29" spans="1: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11287</v>
      </c>
      <c r="F29" s="22">
        <v>0</v>
      </c>
      <c r="G29" s="22">
        <v>0</v>
      </c>
      <c r="H29" s="22">
        <v>0</v>
      </c>
      <c r="I29" s="22">
        <v>11287</v>
      </c>
    </row>
    <row r="30" spans="1: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1068</v>
      </c>
      <c r="F30" s="22">
        <v>13927</v>
      </c>
      <c r="G30" s="22">
        <v>0</v>
      </c>
      <c r="H30" s="22">
        <v>0</v>
      </c>
      <c r="I30" s="22">
        <v>14995</v>
      </c>
    </row>
    <row r="31" spans="1: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27493</v>
      </c>
      <c r="G31" s="22">
        <v>0</v>
      </c>
      <c r="H31" s="22">
        <v>0</v>
      </c>
      <c r="I31" s="22">
        <v>27493</v>
      </c>
    </row>
    <row r="32" spans="1: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32931</v>
      </c>
      <c r="F32" s="22">
        <v>1215499</v>
      </c>
      <c r="G32" s="22">
        <v>0</v>
      </c>
      <c r="H32" s="22">
        <v>1950</v>
      </c>
      <c r="I32" s="22">
        <v>1250380</v>
      </c>
    </row>
    <row r="33" spans="1: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43929</v>
      </c>
      <c r="F33" s="22">
        <v>1378</v>
      </c>
      <c r="G33" s="22">
        <v>0</v>
      </c>
      <c r="H33" s="22">
        <v>0</v>
      </c>
      <c r="I33" s="22">
        <v>45307</v>
      </c>
    </row>
    <row r="34" spans="1: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1884</v>
      </c>
      <c r="F34" s="22">
        <v>19867</v>
      </c>
      <c r="G34" s="22">
        <v>0</v>
      </c>
      <c r="H34" s="22">
        <v>0</v>
      </c>
      <c r="I34" s="22">
        <v>21751</v>
      </c>
    </row>
    <row r="35" spans="1: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43234</v>
      </c>
      <c r="F35" s="22">
        <v>26086</v>
      </c>
      <c r="G35" s="22">
        <v>0</v>
      </c>
      <c r="H35" s="22">
        <v>0</v>
      </c>
      <c r="I35" s="22">
        <v>69320</v>
      </c>
    </row>
    <row r="36" spans="1: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6151</v>
      </c>
      <c r="F36" s="22">
        <v>2457</v>
      </c>
      <c r="G36" s="22">
        <v>0</v>
      </c>
      <c r="H36" s="22">
        <v>0</v>
      </c>
      <c r="I36" s="22">
        <v>8608</v>
      </c>
    </row>
    <row r="37" spans="1: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1676</v>
      </c>
      <c r="F37" s="22">
        <v>8891</v>
      </c>
      <c r="G37" s="22">
        <v>0</v>
      </c>
      <c r="H37" s="22">
        <v>0</v>
      </c>
      <c r="I37" s="22">
        <v>10567</v>
      </c>
    </row>
    <row r="38" spans="1: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</row>
    <row r="39" spans="1: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9910</v>
      </c>
      <c r="G39" s="22">
        <v>0</v>
      </c>
      <c r="H39" s="22">
        <v>0</v>
      </c>
      <c r="I39" s="22">
        <v>9910</v>
      </c>
    </row>
    <row r="40" spans="1: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13290</v>
      </c>
      <c r="F40" s="22">
        <v>8785</v>
      </c>
      <c r="G40" s="22">
        <v>0</v>
      </c>
      <c r="H40" s="22">
        <v>0</v>
      </c>
      <c r="I40" s="22">
        <v>22075</v>
      </c>
    </row>
    <row r="41" spans="1: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2245306</v>
      </c>
      <c r="F41" s="22">
        <v>60787</v>
      </c>
      <c r="G41" s="22">
        <v>0</v>
      </c>
      <c r="H41" s="22">
        <v>0</v>
      </c>
      <c r="I41" s="22">
        <v>2306093</v>
      </c>
    </row>
    <row r="42" spans="1: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229</v>
      </c>
      <c r="F43" s="22">
        <v>0</v>
      </c>
      <c r="G43" s="22">
        <v>0</v>
      </c>
      <c r="H43" s="22">
        <v>0</v>
      </c>
      <c r="I43" s="22">
        <v>229</v>
      </c>
    </row>
    <row r="44" spans="1: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41474</v>
      </c>
      <c r="F44" s="22">
        <v>712</v>
      </c>
      <c r="G44" s="22">
        <v>0</v>
      </c>
      <c r="H44" s="22">
        <v>0</v>
      </c>
      <c r="I44" s="22">
        <v>42186</v>
      </c>
    </row>
    <row r="45" spans="1: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43891</v>
      </c>
      <c r="F46" s="22">
        <v>-1032</v>
      </c>
      <c r="G46" s="22">
        <v>0</v>
      </c>
      <c r="H46" s="22">
        <v>0</v>
      </c>
      <c r="I46" s="22">
        <v>42859</v>
      </c>
    </row>
    <row r="47" spans="1: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727949</v>
      </c>
      <c r="F47" s="22">
        <v>852</v>
      </c>
      <c r="G47" s="22">
        <v>1802</v>
      </c>
      <c r="H47" s="22">
        <v>0</v>
      </c>
      <c r="I47" s="22">
        <v>730603</v>
      </c>
    </row>
    <row r="48" spans="1: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596</v>
      </c>
      <c r="F48" s="22">
        <v>622</v>
      </c>
      <c r="G48" s="22">
        <v>0</v>
      </c>
      <c r="H48" s="22">
        <v>0</v>
      </c>
      <c r="I48" s="22">
        <v>1218</v>
      </c>
    </row>
    <row r="49" spans="1: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49756</v>
      </c>
      <c r="F49" s="22">
        <v>0</v>
      </c>
      <c r="G49" s="22">
        <v>0</v>
      </c>
      <c r="H49" s="22">
        <v>0</v>
      </c>
      <c r="I49" s="22">
        <v>49756</v>
      </c>
    </row>
    <row r="50" spans="1: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85353</v>
      </c>
      <c r="F50" s="22">
        <v>16778</v>
      </c>
      <c r="G50" s="22">
        <v>0</v>
      </c>
      <c r="H50" s="22">
        <v>0</v>
      </c>
      <c r="I50" s="22">
        <v>102131</v>
      </c>
    </row>
    <row r="51" spans="1: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1679</v>
      </c>
      <c r="F51" s="22">
        <v>8505</v>
      </c>
      <c r="G51" s="22">
        <v>0</v>
      </c>
      <c r="H51" s="22">
        <v>0</v>
      </c>
      <c r="I51" s="22">
        <v>10184</v>
      </c>
    </row>
    <row r="52" spans="1: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123068</v>
      </c>
      <c r="F52" s="22">
        <v>824</v>
      </c>
      <c r="G52" s="22">
        <v>0</v>
      </c>
      <c r="H52" s="22">
        <v>0</v>
      </c>
      <c r="I52" s="22">
        <v>123892</v>
      </c>
    </row>
    <row r="53" spans="1: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</row>
    <row r="54" spans="1: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837755</v>
      </c>
      <c r="F54" s="22">
        <v>300386</v>
      </c>
      <c r="G54" s="22">
        <v>0</v>
      </c>
      <c r="H54" s="22">
        <v>0</v>
      </c>
      <c r="I54" s="22">
        <v>1138141</v>
      </c>
    </row>
    <row r="55" spans="1: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2158</v>
      </c>
      <c r="F55" s="22">
        <v>22513</v>
      </c>
      <c r="G55" s="22">
        <v>0</v>
      </c>
      <c r="H55" s="22">
        <v>0</v>
      </c>
      <c r="I55" s="22">
        <v>24671</v>
      </c>
    </row>
    <row r="56" spans="1: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1041</v>
      </c>
      <c r="F56" s="22">
        <v>511</v>
      </c>
      <c r="G56" s="22">
        <v>0</v>
      </c>
      <c r="H56" s="22">
        <v>0</v>
      </c>
      <c r="I56" s="22">
        <v>1552</v>
      </c>
    </row>
    <row r="57" spans="1: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283105</v>
      </c>
      <c r="F57" s="22">
        <v>23850</v>
      </c>
      <c r="G57" s="22">
        <v>0</v>
      </c>
      <c r="H57" s="22">
        <v>0</v>
      </c>
      <c r="I57" s="22">
        <v>306955</v>
      </c>
    </row>
    <row r="58" spans="1: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3349</v>
      </c>
      <c r="F58" s="22">
        <v>18915</v>
      </c>
      <c r="G58" s="22">
        <v>0</v>
      </c>
      <c r="H58" s="22">
        <v>0</v>
      </c>
      <c r="I58" s="22">
        <v>22264</v>
      </c>
    </row>
    <row r="59" spans="1: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5482</v>
      </c>
      <c r="F59" s="22">
        <v>3323</v>
      </c>
      <c r="G59" s="22">
        <v>0</v>
      </c>
      <c r="H59" s="22">
        <v>0</v>
      </c>
      <c r="I59" s="22">
        <v>8805</v>
      </c>
    </row>
    <row r="60" spans="1: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101494</v>
      </c>
      <c r="F60" s="22">
        <v>141391</v>
      </c>
      <c r="G60" s="22">
        <v>0</v>
      </c>
      <c r="H60" s="22">
        <v>0</v>
      </c>
      <c r="I60" s="22">
        <v>242885</v>
      </c>
    </row>
    <row r="61" spans="1: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270</v>
      </c>
      <c r="G61" s="22">
        <v>0</v>
      </c>
      <c r="H61" s="22">
        <v>0</v>
      </c>
      <c r="I61" s="22">
        <v>270</v>
      </c>
    </row>
    <row r="62" spans="1: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12219</v>
      </c>
      <c r="F62" s="22">
        <v>11352</v>
      </c>
      <c r="G62" s="22">
        <v>0</v>
      </c>
      <c r="H62" s="22">
        <v>0</v>
      </c>
      <c r="I62" s="22">
        <v>23571</v>
      </c>
    </row>
    <row r="63" spans="1: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505500</v>
      </c>
      <c r="G63" s="22">
        <v>0</v>
      </c>
      <c r="H63" s="22">
        <v>0</v>
      </c>
      <c r="I63" s="22">
        <v>505500</v>
      </c>
    </row>
    <row r="64" spans="1: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549</v>
      </c>
      <c r="F64" s="22">
        <v>17378</v>
      </c>
      <c r="G64" s="22">
        <v>0</v>
      </c>
      <c r="H64" s="22">
        <v>0</v>
      </c>
      <c r="I64" s="22">
        <v>17927</v>
      </c>
    </row>
    <row r="65" spans="1: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1125</v>
      </c>
      <c r="F65" s="22">
        <v>0</v>
      </c>
      <c r="G65" s="22">
        <v>0</v>
      </c>
      <c r="H65" s="22">
        <v>0</v>
      </c>
      <c r="I65" s="22">
        <v>1125</v>
      </c>
    </row>
    <row r="66" spans="1: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969</v>
      </c>
      <c r="I66" s="22">
        <v>969</v>
      </c>
    </row>
    <row r="67" spans="1: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6729</v>
      </c>
      <c r="G67" s="22">
        <v>0</v>
      </c>
      <c r="H67" s="22">
        <v>0</v>
      </c>
      <c r="I67" s="22">
        <v>6729</v>
      </c>
    </row>
    <row r="68" spans="1: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610628</v>
      </c>
      <c r="F68" s="22">
        <v>13150</v>
      </c>
      <c r="G68" s="22">
        <v>0</v>
      </c>
      <c r="H68" s="22">
        <v>0</v>
      </c>
      <c r="I68" s="22">
        <v>623778</v>
      </c>
    </row>
    <row r="69" spans="1: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14325</v>
      </c>
      <c r="F69" s="22">
        <v>72963</v>
      </c>
      <c r="G69" s="22">
        <v>0</v>
      </c>
      <c r="H69" s="22">
        <v>0</v>
      </c>
      <c r="I69" s="22">
        <v>87288</v>
      </c>
    </row>
    <row r="70" spans="1: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332</v>
      </c>
      <c r="F70" s="22">
        <v>6781</v>
      </c>
      <c r="G70" s="22">
        <v>0</v>
      </c>
      <c r="H70" s="22">
        <v>0</v>
      </c>
      <c r="I70" s="22">
        <v>7113</v>
      </c>
    </row>
    <row r="71" spans="1: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69868</v>
      </c>
      <c r="G71" s="22">
        <v>0</v>
      </c>
      <c r="H71" s="22">
        <v>0</v>
      </c>
      <c r="I71" s="22">
        <v>69868</v>
      </c>
    </row>
    <row r="72" spans="1: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2029</v>
      </c>
      <c r="F72" s="22">
        <v>1110</v>
      </c>
      <c r="G72" s="22">
        <v>0</v>
      </c>
      <c r="H72" s="22">
        <v>0</v>
      </c>
      <c r="I72" s="22">
        <v>3139</v>
      </c>
    </row>
    <row r="73" spans="1: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39780</v>
      </c>
      <c r="G74" s="22">
        <v>0</v>
      </c>
      <c r="H74" s="22">
        <v>0</v>
      </c>
      <c r="I74" s="22">
        <v>39780</v>
      </c>
    </row>
    <row r="75" spans="1: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</row>
    <row r="76" spans="1: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4411409</v>
      </c>
      <c r="F77" s="22">
        <v>673</v>
      </c>
      <c r="G77" s="22">
        <v>0</v>
      </c>
      <c r="H77" s="22">
        <v>0</v>
      </c>
      <c r="I77" s="22">
        <v>4412082</v>
      </c>
    </row>
    <row r="78" spans="1: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2204</v>
      </c>
      <c r="F78" s="22">
        <v>6769</v>
      </c>
      <c r="G78" s="22">
        <v>0</v>
      </c>
      <c r="H78" s="22">
        <v>0</v>
      </c>
      <c r="I78" s="22">
        <v>8973</v>
      </c>
    </row>
    <row r="79" spans="1: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45169</v>
      </c>
      <c r="G80" s="22">
        <v>0</v>
      </c>
      <c r="H80" s="22">
        <v>0</v>
      </c>
      <c r="I80" s="22">
        <v>45169</v>
      </c>
    </row>
    <row r="81" spans="1: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</row>
    <row r="82" spans="1: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15569</v>
      </c>
      <c r="F82" s="22">
        <v>3025</v>
      </c>
      <c r="G82" s="22">
        <v>0</v>
      </c>
      <c r="H82" s="22">
        <v>0</v>
      </c>
      <c r="I82" s="22">
        <v>18594</v>
      </c>
    </row>
    <row r="83" spans="1: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1863624</v>
      </c>
      <c r="F83" s="22">
        <v>0</v>
      </c>
      <c r="G83" s="22">
        <v>0</v>
      </c>
      <c r="H83" s="22">
        <v>0</v>
      </c>
      <c r="I83" s="22">
        <v>1863624</v>
      </c>
    </row>
    <row r="84" spans="1: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3000</v>
      </c>
      <c r="F84" s="22">
        <v>8333</v>
      </c>
      <c r="G84" s="22">
        <v>0</v>
      </c>
      <c r="H84" s="22">
        <v>0</v>
      </c>
      <c r="I84" s="22">
        <v>11333</v>
      </c>
    </row>
    <row r="85" spans="1: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12956</v>
      </c>
      <c r="G85" s="22">
        <v>0</v>
      </c>
      <c r="H85" s="22">
        <v>0</v>
      </c>
      <c r="I85" s="22">
        <v>12956</v>
      </c>
    </row>
    <row r="86" spans="1: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48170</v>
      </c>
      <c r="F86" s="22">
        <v>0</v>
      </c>
      <c r="G86" s="22">
        <v>0</v>
      </c>
      <c r="H86" s="22">
        <v>0</v>
      </c>
      <c r="I86" s="22">
        <v>48170</v>
      </c>
    </row>
    <row r="87" spans="1: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42316</v>
      </c>
      <c r="F87" s="22">
        <v>2652</v>
      </c>
      <c r="G87" s="22">
        <v>0</v>
      </c>
      <c r="H87" s="22">
        <v>0</v>
      </c>
      <c r="I87" s="22">
        <v>44968</v>
      </c>
    </row>
    <row r="88" spans="1: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11567</v>
      </c>
      <c r="F88" s="22">
        <v>0</v>
      </c>
      <c r="G88" s="22">
        <v>0</v>
      </c>
      <c r="H88" s="22">
        <v>0</v>
      </c>
      <c r="I88" s="22">
        <v>11567</v>
      </c>
    </row>
    <row r="89" spans="1: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14010</v>
      </c>
      <c r="G89" s="22">
        <v>0</v>
      </c>
      <c r="H89" s="22">
        <v>0</v>
      </c>
      <c r="I89" s="22">
        <v>14010</v>
      </c>
    </row>
    <row r="90" spans="1: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17443</v>
      </c>
      <c r="F90" s="22">
        <v>19456</v>
      </c>
      <c r="G90" s="22">
        <v>0</v>
      </c>
      <c r="H90" s="22">
        <v>0</v>
      </c>
      <c r="I90" s="22">
        <v>36899</v>
      </c>
    </row>
    <row r="91" spans="1: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23686</v>
      </c>
      <c r="F91" s="22">
        <v>27473</v>
      </c>
      <c r="G91" s="22">
        <v>0</v>
      </c>
      <c r="H91" s="22">
        <v>0</v>
      </c>
      <c r="I91" s="22">
        <v>51159</v>
      </c>
    </row>
    <row r="92" spans="1: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772024</v>
      </c>
      <c r="F92" s="22">
        <v>0</v>
      </c>
      <c r="G92" s="22">
        <v>0</v>
      </c>
      <c r="H92" s="22">
        <v>0</v>
      </c>
      <c r="I92" s="22">
        <v>772024</v>
      </c>
    </row>
    <row r="93" spans="1: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6343</v>
      </c>
      <c r="F93" s="22">
        <v>35791</v>
      </c>
      <c r="G93" s="22">
        <v>0</v>
      </c>
      <c r="H93" s="22">
        <v>0</v>
      </c>
      <c r="I93" s="22">
        <v>42134</v>
      </c>
    </row>
    <row r="94" spans="1: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9590</v>
      </c>
      <c r="F94" s="22">
        <v>10272</v>
      </c>
      <c r="G94" s="22">
        <v>0</v>
      </c>
      <c r="H94" s="22">
        <v>0</v>
      </c>
      <c r="I94" s="22">
        <v>19862</v>
      </c>
    </row>
    <row r="95" spans="1: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10853</v>
      </c>
      <c r="G95" s="22">
        <v>0</v>
      </c>
      <c r="H95" s="22">
        <v>0</v>
      </c>
      <c r="I95" s="22">
        <v>10853</v>
      </c>
    </row>
    <row r="96" spans="1: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11865</v>
      </c>
      <c r="G96" s="22">
        <v>0</v>
      </c>
      <c r="H96" s="22">
        <v>0</v>
      </c>
      <c r="I96" s="22">
        <v>11865</v>
      </c>
    </row>
    <row r="97" spans="1: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5626</v>
      </c>
      <c r="G97" s="22">
        <v>0</v>
      </c>
      <c r="H97" s="22">
        <v>0</v>
      </c>
      <c r="I97" s="22">
        <v>5626</v>
      </c>
    </row>
    <row r="98" spans="1: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</row>
    <row r="99" spans="1: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30593</v>
      </c>
      <c r="F100" s="22">
        <v>38828</v>
      </c>
      <c r="G100" s="22">
        <v>0</v>
      </c>
      <c r="H100" s="22">
        <v>0</v>
      </c>
      <c r="I100" s="22">
        <v>69421</v>
      </c>
    </row>
    <row r="101" spans="1: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5322</v>
      </c>
      <c r="F101" s="22">
        <v>10965</v>
      </c>
      <c r="G101" s="22">
        <v>0</v>
      </c>
      <c r="H101" s="22">
        <v>0</v>
      </c>
      <c r="I101" s="22">
        <v>16287</v>
      </c>
    </row>
    <row r="102" spans="1: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30656</v>
      </c>
      <c r="F106" s="22">
        <v>44248</v>
      </c>
      <c r="G106" s="22">
        <v>0</v>
      </c>
      <c r="H106" s="22">
        <v>0</v>
      </c>
      <c r="I106" s="22">
        <v>74904</v>
      </c>
    </row>
    <row r="107" spans="1: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23851</v>
      </c>
      <c r="F107" s="22">
        <v>14830</v>
      </c>
      <c r="G107" s="22">
        <v>0</v>
      </c>
      <c r="H107" s="22">
        <v>0</v>
      </c>
      <c r="I107" s="22">
        <v>38681</v>
      </c>
    </row>
    <row r="108" spans="1: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11965</v>
      </c>
      <c r="G108" s="22">
        <v>0</v>
      </c>
      <c r="H108" s="22">
        <v>0</v>
      </c>
      <c r="I108" s="22">
        <v>11965</v>
      </c>
    </row>
    <row r="109" spans="1: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2369</v>
      </c>
      <c r="F109" s="22">
        <v>0</v>
      </c>
      <c r="G109" s="22">
        <v>0</v>
      </c>
      <c r="H109" s="22">
        <v>0</v>
      </c>
      <c r="I109" s="22">
        <v>2369</v>
      </c>
    </row>
    <row r="110" spans="1: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6746</v>
      </c>
      <c r="F110" s="22">
        <v>24282</v>
      </c>
      <c r="G110" s="22">
        <v>0</v>
      </c>
      <c r="H110" s="22">
        <v>0</v>
      </c>
      <c r="I110" s="22">
        <v>31028</v>
      </c>
    </row>
    <row r="111" spans="1: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75198</v>
      </c>
      <c r="F111" s="22">
        <v>8762</v>
      </c>
      <c r="G111" s="22">
        <v>0</v>
      </c>
      <c r="H111" s="22">
        <v>0</v>
      </c>
      <c r="I111" s="22">
        <v>83960</v>
      </c>
    </row>
    <row r="112" spans="1: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</row>
    <row r="113" spans="1: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17957</v>
      </c>
      <c r="F113" s="22">
        <v>72809</v>
      </c>
      <c r="G113" s="22">
        <v>0</v>
      </c>
      <c r="H113" s="22">
        <v>0</v>
      </c>
      <c r="I113" s="22">
        <v>90766</v>
      </c>
    </row>
    <row r="114" spans="1: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20398</v>
      </c>
      <c r="G114" s="22">
        <v>0</v>
      </c>
      <c r="H114" s="22">
        <v>0</v>
      </c>
      <c r="I114" s="22">
        <v>20398</v>
      </c>
    </row>
    <row r="115" spans="1: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1753</v>
      </c>
      <c r="F116" s="22">
        <v>0</v>
      </c>
      <c r="G116" s="22">
        <v>0</v>
      </c>
      <c r="H116" s="22">
        <v>0</v>
      </c>
      <c r="I116" s="22">
        <v>1753</v>
      </c>
    </row>
    <row r="117" spans="1: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5793</v>
      </c>
      <c r="F117" s="22">
        <v>362971</v>
      </c>
      <c r="G117" s="22">
        <v>0</v>
      </c>
      <c r="H117" s="22">
        <v>0</v>
      </c>
      <c r="I117" s="22">
        <v>368764</v>
      </c>
    </row>
    <row r="118" spans="1: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2730</v>
      </c>
      <c r="F118" s="22">
        <v>11876</v>
      </c>
      <c r="G118" s="22">
        <v>0</v>
      </c>
      <c r="H118" s="22">
        <v>0</v>
      </c>
      <c r="I118" s="22">
        <v>14606</v>
      </c>
    </row>
    <row r="119" spans="1: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14339</v>
      </c>
      <c r="F119" s="22">
        <v>20200</v>
      </c>
      <c r="G119" s="22">
        <v>0</v>
      </c>
      <c r="H119" s="22">
        <v>0</v>
      </c>
      <c r="I119" s="22">
        <v>34539</v>
      </c>
    </row>
    <row r="120" spans="1: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402688</v>
      </c>
      <c r="F120" s="22">
        <v>77551</v>
      </c>
      <c r="G120" s="22">
        <v>0</v>
      </c>
      <c r="H120" s="22">
        <v>0</v>
      </c>
      <c r="I120" s="22">
        <v>480239</v>
      </c>
    </row>
    <row r="121" spans="1: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1696</v>
      </c>
      <c r="F121" s="22">
        <v>0</v>
      </c>
      <c r="G121" s="22">
        <v>0</v>
      </c>
      <c r="H121" s="22">
        <v>0</v>
      </c>
      <c r="I121" s="22">
        <v>1696</v>
      </c>
    </row>
    <row r="122" spans="1: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33784</v>
      </c>
      <c r="F122" s="22">
        <v>177059</v>
      </c>
      <c r="G122" s="22">
        <v>0</v>
      </c>
      <c r="H122" s="22">
        <v>0</v>
      </c>
      <c r="I122" s="22">
        <v>210843</v>
      </c>
    </row>
    <row r="123" spans="1: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52126</v>
      </c>
      <c r="F123" s="22">
        <v>997</v>
      </c>
      <c r="G123" s="22">
        <v>0</v>
      </c>
      <c r="H123" s="22">
        <v>0</v>
      </c>
      <c r="I123" s="22">
        <v>53123</v>
      </c>
    </row>
    <row r="124" spans="1: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13246</v>
      </c>
      <c r="F124" s="22">
        <v>19503</v>
      </c>
      <c r="G124" s="22">
        <v>0</v>
      </c>
      <c r="H124" s="22">
        <v>0</v>
      </c>
      <c r="I124" s="22">
        <v>32749</v>
      </c>
    </row>
    <row r="125" spans="1: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11474</v>
      </c>
      <c r="G125" s="22">
        <v>0</v>
      </c>
      <c r="H125" s="22">
        <v>0</v>
      </c>
      <c r="I125" s="22">
        <v>11474</v>
      </c>
    </row>
    <row r="126" spans="1: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20876</v>
      </c>
      <c r="F126" s="22">
        <v>39490</v>
      </c>
      <c r="G126" s="22">
        <v>0</v>
      </c>
      <c r="H126" s="22">
        <v>0</v>
      </c>
      <c r="I126" s="22">
        <v>60366</v>
      </c>
    </row>
    <row r="127" spans="1: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3841</v>
      </c>
      <c r="F127" s="22">
        <v>0</v>
      </c>
      <c r="G127" s="22">
        <v>0</v>
      </c>
      <c r="H127" s="22">
        <v>0</v>
      </c>
      <c r="I127" s="22">
        <v>3841</v>
      </c>
    </row>
    <row r="128" spans="1: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66055</v>
      </c>
      <c r="G129" s="22">
        <v>0</v>
      </c>
      <c r="H129" s="22">
        <v>0</v>
      </c>
      <c r="I129" s="22">
        <v>66055</v>
      </c>
    </row>
    <row r="130" spans="1: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15965</v>
      </c>
      <c r="F131" s="22">
        <v>125518</v>
      </c>
      <c r="G131" s="22">
        <v>0</v>
      </c>
      <c r="H131" s="22">
        <v>0</v>
      </c>
      <c r="I131" s="22">
        <v>141483</v>
      </c>
    </row>
    <row r="132" spans="1: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9662</v>
      </c>
      <c r="F132" s="22">
        <v>82521</v>
      </c>
      <c r="G132" s="22">
        <v>0</v>
      </c>
      <c r="H132" s="22">
        <v>2973</v>
      </c>
      <c r="I132" s="22">
        <v>95156</v>
      </c>
    </row>
    <row r="133" spans="1: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24099</v>
      </c>
      <c r="H133" s="22">
        <v>0</v>
      </c>
      <c r="I133" s="22">
        <v>24099</v>
      </c>
    </row>
    <row r="134" spans="1: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1992</v>
      </c>
      <c r="H134" s="22">
        <v>0</v>
      </c>
      <c r="I134" s="22">
        <v>1992</v>
      </c>
    </row>
    <row r="135" spans="1: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6413</v>
      </c>
      <c r="F136" s="22">
        <v>16389</v>
      </c>
      <c r="G136" s="22">
        <v>0</v>
      </c>
      <c r="H136" s="22">
        <v>0</v>
      </c>
      <c r="I136" s="22">
        <v>22802</v>
      </c>
    </row>
    <row r="137" spans="1: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4657</v>
      </c>
      <c r="F137" s="22">
        <v>0</v>
      </c>
      <c r="G137" s="22">
        <v>0</v>
      </c>
      <c r="H137" s="22">
        <v>0</v>
      </c>
      <c r="I137" s="22">
        <v>4657</v>
      </c>
    </row>
    <row r="138" spans="1: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4492</v>
      </c>
      <c r="G139" s="22">
        <v>0</v>
      </c>
      <c r="H139" s="22">
        <v>2470</v>
      </c>
      <c r="I139" s="22">
        <v>6962</v>
      </c>
    </row>
    <row r="140" spans="1: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34284</v>
      </c>
      <c r="F140" s="22">
        <v>5712</v>
      </c>
      <c r="G140" s="22">
        <v>0</v>
      </c>
      <c r="H140" s="22">
        <v>0</v>
      </c>
      <c r="I140" s="22">
        <v>39996</v>
      </c>
    </row>
    <row r="141" spans="1: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17206</v>
      </c>
      <c r="F141" s="22">
        <v>4573</v>
      </c>
      <c r="G141" s="22">
        <v>0</v>
      </c>
      <c r="H141" s="22">
        <v>0</v>
      </c>
      <c r="I141" s="22">
        <v>21779</v>
      </c>
    </row>
    <row r="142" spans="1: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24624</v>
      </c>
      <c r="F142" s="22">
        <v>0</v>
      </c>
      <c r="G142" s="22">
        <v>0</v>
      </c>
      <c r="H142" s="22">
        <v>0</v>
      </c>
      <c r="I142" s="22">
        <v>24624</v>
      </c>
    </row>
    <row r="143" spans="1: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20954</v>
      </c>
      <c r="G143" s="22">
        <v>0</v>
      </c>
      <c r="H143" s="22">
        <v>0</v>
      </c>
      <c r="I143" s="22">
        <v>20954</v>
      </c>
    </row>
    <row r="144" spans="1: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1911</v>
      </c>
      <c r="G144" s="22">
        <v>0</v>
      </c>
      <c r="H144" s="22">
        <v>0</v>
      </c>
      <c r="I144" s="22">
        <v>1911</v>
      </c>
    </row>
    <row r="145" spans="1: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14491</v>
      </c>
      <c r="F145" s="22">
        <v>16709</v>
      </c>
      <c r="G145" s="22">
        <v>0</v>
      </c>
      <c r="H145" s="22">
        <v>0</v>
      </c>
      <c r="I145" s="22">
        <v>31200</v>
      </c>
    </row>
    <row r="146" spans="1: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13461</v>
      </c>
      <c r="G147" s="22">
        <v>0</v>
      </c>
      <c r="H147" s="22">
        <v>0</v>
      </c>
      <c r="I147" s="22">
        <v>13461</v>
      </c>
    </row>
    <row r="148" spans="1: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4724</v>
      </c>
      <c r="G149" s="22">
        <v>0</v>
      </c>
      <c r="H149" s="22">
        <v>0</v>
      </c>
      <c r="I149" s="22">
        <v>4724</v>
      </c>
    </row>
    <row r="150" spans="1: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4065</v>
      </c>
      <c r="F150" s="22">
        <v>25894</v>
      </c>
      <c r="G150" s="22">
        <v>0</v>
      </c>
      <c r="H150" s="22">
        <v>0</v>
      </c>
      <c r="I150" s="22">
        <v>29959</v>
      </c>
    </row>
    <row r="151" spans="1: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</row>
    <row r="153" spans="1: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52209</v>
      </c>
      <c r="F153" s="22">
        <v>254877</v>
      </c>
      <c r="G153" s="22">
        <v>0</v>
      </c>
      <c r="H153" s="22">
        <v>0</v>
      </c>
      <c r="I153" s="22">
        <v>307086</v>
      </c>
    </row>
    <row r="154" spans="1: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3677</v>
      </c>
      <c r="G155" s="22">
        <v>3450</v>
      </c>
      <c r="H155" s="22">
        <v>0</v>
      </c>
      <c r="I155" s="22">
        <v>7127</v>
      </c>
    </row>
    <row r="156" spans="1: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6103</v>
      </c>
      <c r="F156" s="22">
        <v>47179</v>
      </c>
      <c r="G156" s="22">
        <v>0</v>
      </c>
      <c r="H156" s="22">
        <v>0</v>
      </c>
      <c r="I156" s="22">
        <v>53282</v>
      </c>
    </row>
    <row r="157" spans="1: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5188</v>
      </c>
      <c r="F157" s="22">
        <v>35912</v>
      </c>
      <c r="G157" s="22">
        <v>55988</v>
      </c>
      <c r="H157" s="22">
        <v>0</v>
      </c>
      <c r="I157" s="22">
        <v>97088</v>
      </c>
    </row>
    <row r="158" spans="1: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21430</v>
      </c>
      <c r="F158" s="22">
        <v>40338</v>
      </c>
      <c r="G158" s="22">
        <v>0</v>
      </c>
      <c r="H158" s="22">
        <v>0</v>
      </c>
      <c r="I158" s="22">
        <v>61768</v>
      </c>
    </row>
    <row r="159" spans="1: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10410</v>
      </c>
      <c r="G159" s="22">
        <v>0</v>
      </c>
      <c r="H159" s="22">
        <v>0</v>
      </c>
      <c r="I159" s="22">
        <v>10410</v>
      </c>
    </row>
    <row r="160" spans="1: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3366</v>
      </c>
      <c r="F160" s="22">
        <v>0</v>
      </c>
      <c r="G160" s="22">
        <v>0</v>
      </c>
      <c r="H160" s="22">
        <v>0</v>
      </c>
      <c r="I160" s="22">
        <v>3366</v>
      </c>
    </row>
    <row r="161" spans="1: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</row>
    <row r="162" spans="1: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18420</v>
      </c>
      <c r="F162" s="22">
        <v>0</v>
      </c>
      <c r="G162" s="22">
        <v>0</v>
      </c>
      <c r="H162" s="22">
        <v>0</v>
      </c>
      <c r="I162" s="22">
        <v>18420</v>
      </c>
    </row>
    <row r="163" spans="1: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29659</v>
      </c>
      <c r="F163" s="22">
        <v>0</v>
      </c>
      <c r="G163" s="22">
        <v>0</v>
      </c>
      <c r="H163" s="22">
        <v>0</v>
      </c>
      <c r="I163" s="22">
        <v>29659</v>
      </c>
    </row>
    <row r="164" spans="1: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17954</v>
      </c>
      <c r="F164" s="22">
        <v>53924</v>
      </c>
      <c r="G164" s="22">
        <v>0</v>
      </c>
      <c r="H164" s="22">
        <v>0</v>
      </c>
      <c r="I164" s="22">
        <v>71878</v>
      </c>
    </row>
    <row r="165" spans="1: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1039</v>
      </c>
      <c r="F165" s="22">
        <v>0</v>
      </c>
      <c r="G165" s="22">
        <v>0</v>
      </c>
      <c r="H165" s="22">
        <v>0</v>
      </c>
      <c r="I165" s="22">
        <v>1039</v>
      </c>
    </row>
    <row r="166" spans="1: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2884</v>
      </c>
      <c r="G166" s="22">
        <v>0</v>
      </c>
      <c r="H166" s="22">
        <v>0</v>
      </c>
      <c r="I166" s="22">
        <v>2884</v>
      </c>
    </row>
    <row r="167" spans="1: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15773</v>
      </c>
      <c r="F167" s="22">
        <v>264422</v>
      </c>
      <c r="G167" s="22">
        <v>0</v>
      </c>
      <c r="H167" s="22">
        <v>0</v>
      </c>
      <c r="I167" s="22">
        <v>280195</v>
      </c>
    </row>
    <row r="168" spans="1: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20835</v>
      </c>
      <c r="G168" s="22">
        <v>0</v>
      </c>
      <c r="H168" s="22">
        <v>0</v>
      </c>
      <c r="I168" s="22">
        <v>20835</v>
      </c>
    </row>
    <row r="169" spans="1: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15024</v>
      </c>
      <c r="F169" s="22">
        <v>0</v>
      </c>
      <c r="G169" s="22">
        <v>0</v>
      </c>
      <c r="H169" s="22">
        <v>0</v>
      </c>
      <c r="I169" s="22">
        <v>15024</v>
      </c>
    </row>
    <row r="170" spans="1: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71872</v>
      </c>
      <c r="F170" s="22">
        <v>213305</v>
      </c>
      <c r="G170" s="22">
        <v>0</v>
      </c>
      <c r="H170" s="22">
        <v>0</v>
      </c>
      <c r="I170" s="22">
        <v>285177</v>
      </c>
    </row>
    <row r="171" spans="1: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</row>
    <row r="172" spans="1: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7181</v>
      </c>
      <c r="F172" s="22">
        <v>21316</v>
      </c>
      <c r="G172" s="22">
        <v>0</v>
      </c>
      <c r="H172" s="22">
        <v>0</v>
      </c>
      <c r="I172" s="22">
        <v>28497</v>
      </c>
    </row>
    <row r="173" spans="1: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31741</v>
      </c>
      <c r="F173" s="22">
        <v>63004</v>
      </c>
      <c r="G173" s="22">
        <v>0</v>
      </c>
      <c r="H173" s="22">
        <v>0</v>
      </c>
      <c r="I173" s="22">
        <v>94745</v>
      </c>
    </row>
    <row r="174" spans="1: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11772</v>
      </c>
      <c r="F174" s="22">
        <v>223</v>
      </c>
      <c r="G174" s="22">
        <v>0</v>
      </c>
      <c r="H174" s="22">
        <v>0</v>
      </c>
      <c r="I174" s="22">
        <v>11995</v>
      </c>
    </row>
    <row r="175" spans="1: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16476</v>
      </c>
      <c r="F176" s="22">
        <v>16538</v>
      </c>
      <c r="G176" s="22">
        <v>0</v>
      </c>
      <c r="H176" s="22">
        <v>0</v>
      </c>
      <c r="I176" s="22">
        <v>33014</v>
      </c>
    </row>
    <row r="177" spans="1: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5509</v>
      </c>
      <c r="F177" s="22">
        <v>0</v>
      </c>
      <c r="G177" s="22">
        <v>0</v>
      </c>
      <c r="H177" s="22">
        <v>0</v>
      </c>
      <c r="I177" s="22">
        <v>5509</v>
      </c>
    </row>
    <row r="178" spans="1: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10586</v>
      </c>
      <c r="F178" s="22">
        <v>37529</v>
      </c>
      <c r="G178" s="22">
        <v>0</v>
      </c>
      <c r="H178" s="22">
        <v>0</v>
      </c>
      <c r="I178" s="22">
        <v>48115</v>
      </c>
    </row>
    <row r="179" spans="1: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9327</v>
      </c>
      <c r="F179" s="22">
        <v>0</v>
      </c>
      <c r="G179" s="22">
        <v>0</v>
      </c>
      <c r="H179" s="22">
        <v>0</v>
      </c>
      <c r="I179" s="22">
        <v>9327</v>
      </c>
    </row>
    <row r="180" spans="1: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12594</v>
      </c>
      <c r="G180" s="22">
        <v>0</v>
      </c>
      <c r="H180" s="22">
        <v>0</v>
      </c>
      <c r="I180" s="22">
        <v>12594</v>
      </c>
    </row>
    <row r="181" spans="1: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7178</v>
      </c>
      <c r="F181" s="22">
        <v>5992</v>
      </c>
      <c r="G181" s="22">
        <v>0</v>
      </c>
      <c r="H181" s="22">
        <v>0</v>
      </c>
      <c r="I181" s="22">
        <v>13170</v>
      </c>
    </row>
    <row r="182" spans="1: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3868</v>
      </c>
      <c r="F182" s="22">
        <v>5948</v>
      </c>
      <c r="G182" s="22">
        <v>0</v>
      </c>
      <c r="H182" s="22">
        <v>0</v>
      </c>
      <c r="I182" s="22">
        <v>9816</v>
      </c>
    </row>
    <row r="183" spans="1: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14461</v>
      </c>
      <c r="F183" s="22">
        <v>10150</v>
      </c>
      <c r="G183" s="22">
        <v>0</v>
      </c>
      <c r="H183" s="22">
        <v>0</v>
      </c>
      <c r="I183" s="22">
        <v>24611</v>
      </c>
    </row>
    <row r="184" spans="1: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15452</v>
      </c>
      <c r="F184" s="22">
        <v>6444</v>
      </c>
      <c r="G184" s="22">
        <v>0</v>
      </c>
      <c r="H184" s="22">
        <v>0</v>
      </c>
      <c r="I184" s="22">
        <v>21896</v>
      </c>
    </row>
    <row r="185" spans="1: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16584</v>
      </c>
      <c r="F185" s="22">
        <v>12558</v>
      </c>
      <c r="G185" s="22">
        <v>0</v>
      </c>
      <c r="H185" s="22">
        <v>0</v>
      </c>
      <c r="I185" s="22">
        <v>29142</v>
      </c>
    </row>
    <row r="186" spans="1: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6561</v>
      </c>
      <c r="F186" s="22">
        <v>0</v>
      </c>
      <c r="G186" s="22">
        <v>0</v>
      </c>
      <c r="H186" s="22">
        <v>0</v>
      </c>
      <c r="I186" s="22">
        <v>6561</v>
      </c>
    </row>
    <row r="187" spans="1: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988037</v>
      </c>
      <c r="G187" s="22">
        <v>0</v>
      </c>
      <c r="H187" s="22">
        <v>0</v>
      </c>
      <c r="I187" s="22">
        <v>988037</v>
      </c>
    </row>
    <row r="188" spans="1: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19725</v>
      </c>
      <c r="F188" s="22">
        <v>44303</v>
      </c>
      <c r="G188" s="22">
        <v>0</v>
      </c>
      <c r="H188" s="22">
        <v>0</v>
      </c>
      <c r="I188" s="22">
        <v>64028</v>
      </c>
    </row>
    <row r="189" spans="1: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2157</v>
      </c>
      <c r="F189" s="22">
        <v>12744</v>
      </c>
      <c r="G189" s="22">
        <v>0</v>
      </c>
      <c r="H189" s="22">
        <v>0</v>
      </c>
      <c r="I189" s="22">
        <v>14901</v>
      </c>
    </row>
    <row r="190" spans="1: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2918</v>
      </c>
      <c r="F190" s="22">
        <v>32070</v>
      </c>
      <c r="G190" s="22">
        <v>0</v>
      </c>
      <c r="H190" s="22">
        <v>0</v>
      </c>
      <c r="I190" s="22">
        <v>34988</v>
      </c>
    </row>
    <row r="191" spans="1: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6307</v>
      </c>
      <c r="F191" s="22">
        <v>32755</v>
      </c>
      <c r="G191" s="22">
        <v>0</v>
      </c>
      <c r="H191" s="22">
        <v>0</v>
      </c>
      <c r="I191" s="22">
        <v>39062</v>
      </c>
    </row>
    <row r="192" spans="1: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36368</v>
      </c>
      <c r="F193" s="22">
        <v>32423</v>
      </c>
      <c r="G193" s="22">
        <v>0</v>
      </c>
      <c r="H193" s="22">
        <v>0</v>
      </c>
      <c r="I193" s="22">
        <v>68791</v>
      </c>
    </row>
    <row r="194" spans="1: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10367</v>
      </c>
      <c r="F194" s="22">
        <v>124560</v>
      </c>
      <c r="G194" s="22">
        <v>0</v>
      </c>
      <c r="H194" s="22">
        <v>0</v>
      </c>
      <c r="I194" s="22">
        <v>134927</v>
      </c>
    </row>
    <row r="195" spans="1: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1896</v>
      </c>
      <c r="F195" s="22">
        <v>0</v>
      </c>
      <c r="G195" s="22">
        <v>0</v>
      </c>
      <c r="H195" s="22">
        <v>0</v>
      </c>
      <c r="I195" s="22">
        <v>1896</v>
      </c>
    </row>
    <row r="196" spans="1: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1777</v>
      </c>
      <c r="F197" s="22">
        <v>0</v>
      </c>
      <c r="G197" s="22">
        <v>0</v>
      </c>
      <c r="H197" s="22">
        <v>0</v>
      </c>
      <c r="I197" s="22">
        <v>1777</v>
      </c>
    </row>
    <row r="198" spans="1: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6839</v>
      </c>
      <c r="F203" s="22">
        <v>2686</v>
      </c>
      <c r="G203" s="22">
        <v>0</v>
      </c>
      <c r="H203" s="22">
        <v>2294</v>
      </c>
      <c r="I203" s="22">
        <v>11819</v>
      </c>
    </row>
    <row r="204" spans="1: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7241</v>
      </c>
      <c r="F206" s="22">
        <v>13807</v>
      </c>
      <c r="G206" s="22">
        <v>0</v>
      </c>
      <c r="H206" s="22">
        <v>0</v>
      </c>
      <c r="I206" s="22">
        <v>21048</v>
      </c>
    </row>
    <row r="207" spans="1: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6181</v>
      </c>
      <c r="F207" s="22">
        <v>7895</v>
      </c>
      <c r="G207" s="22">
        <v>0</v>
      </c>
      <c r="H207" s="22">
        <v>0</v>
      </c>
      <c r="I207" s="22">
        <v>14076</v>
      </c>
    </row>
    <row r="208" spans="1: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4532</v>
      </c>
      <c r="F210" s="22">
        <v>0</v>
      </c>
      <c r="G210" s="22">
        <v>0</v>
      </c>
      <c r="H210" s="22">
        <v>0</v>
      </c>
      <c r="I210" s="22">
        <v>4532</v>
      </c>
    </row>
    <row r="211" spans="1: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1561</v>
      </c>
      <c r="F215" s="22">
        <v>0</v>
      </c>
      <c r="G215" s="22">
        <v>0</v>
      </c>
      <c r="H215" s="22">
        <v>0</v>
      </c>
      <c r="I215" s="22">
        <v>1561</v>
      </c>
    </row>
    <row r="216" spans="1: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11356</v>
      </c>
      <c r="F216" s="22">
        <v>28778</v>
      </c>
      <c r="G216" s="22">
        <v>0</v>
      </c>
      <c r="H216" s="22">
        <v>0</v>
      </c>
      <c r="I216" s="22">
        <v>40134</v>
      </c>
    </row>
    <row r="217" spans="1: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121338</v>
      </c>
      <c r="F217" s="22">
        <v>0</v>
      </c>
      <c r="G217" s="22">
        <v>0</v>
      </c>
      <c r="H217" s="22">
        <v>0</v>
      </c>
      <c r="I217" s="22">
        <v>121338</v>
      </c>
    </row>
    <row r="218" spans="1: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1711</v>
      </c>
      <c r="F221" s="22">
        <v>0</v>
      </c>
      <c r="G221" s="22">
        <v>0</v>
      </c>
      <c r="H221" s="22">
        <v>0</v>
      </c>
      <c r="I221" s="22">
        <v>1711</v>
      </c>
    </row>
    <row r="222" spans="1: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1288</v>
      </c>
      <c r="F222" s="22">
        <v>0</v>
      </c>
      <c r="G222" s="22">
        <v>0</v>
      </c>
      <c r="H222" s="22">
        <v>0</v>
      </c>
      <c r="I222" s="22">
        <v>1288</v>
      </c>
    </row>
    <row r="223" spans="1: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650</v>
      </c>
      <c r="F226" s="22">
        <v>0</v>
      </c>
      <c r="G226" s="22">
        <v>0</v>
      </c>
      <c r="H226" s="22">
        <v>0</v>
      </c>
      <c r="I226" s="22">
        <v>650</v>
      </c>
    </row>
    <row r="227" spans="1: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1102</v>
      </c>
      <c r="F227" s="22">
        <v>0</v>
      </c>
      <c r="G227" s="22">
        <v>0</v>
      </c>
      <c r="H227" s="22">
        <v>0</v>
      </c>
      <c r="I227" s="22">
        <v>1102</v>
      </c>
    </row>
    <row r="228" spans="1: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806</v>
      </c>
      <c r="F228" s="22">
        <v>4705</v>
      </c>
      <c r="G228" s="22">
        <v>3478</v>
      </c>
      <c r="H228" s="22">
        <v>0</v>
      </c>
      <c r="I228" s="22">
        <v>8989</v>
      </c>
    </row>
    <row r="229" spans="1: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5014</v>
      </c>
      <c r="F229" s="22">
        <v>0</v>
      </c>
      <c r="G229" s="22">
        <v>0</v>
      </c>
      <c r="H229" s="22">
        <v>0</v>
      </c>
      <c r="I229" s="22">
        <v>5014</v>
      </c>
    </row>
    <row r="230" spans="1: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2136</v>
      </c>
      <c r="G231" s="22">
        <v>0</v>
      </c>
      <c r="H231" s="22">
        <v>0</v>
      </c>
      <c r="I231" s="22">
        <v>2136</v>
      </c>
    </row>
    <row r="232" spans="1: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73917</v>
      </c>
      <c r="I238" s="22">
        <v>73917</v>
      </c>
    </row>
    <row r="239" spans="1: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1789</v>
      </c>
      <c r="F239" s="22">
        <v>0</v>
      </c>
      <c r="G239" s="22">
        <v>0</v>
      </c>
      <c r="H239" s="22">
        <v>0</v>
      </c>
      <c r="I239" s="22">
        <v>1789</v>
      </c>
    </row>
    <row r="240" spans="1: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1383</v>
      </c>
      <c r="F242" s="22">
        <v>0</v>
      </c>
      <c r="G242" s="22">
        <v>0</v>
      </c>
      <c r="H242" s="22">
        <v>0</v>
      </c>
      <c r="I242" s="22">
        <v>1383</v>
      </c>
    </row>
    <row r="243" spans="1: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985</v>
      </c>
      <c r="F243" s="22">
        <v>0</v>
      </c>
      <c r="G243" s="22">
        <v>0</v>
      </c>
      <c r="H243" s="22">
        <v>0</v>
      </c>
      <c r="I243" s="22">
        <v>985</v>
      </c>
    </row>
    <row r="244" spans="1: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3656</v>
      </c>
      <c r="F244" s="22">
        <v>537</v>
      </c>
      <c r="G244" s="22">
        <v>0</v>
      </c>
      <c r="H244" s="22">
        <v>0</v>
      </c>
      <c r="I244" s="22">
        <v>4193</v>
      </c>
    </row>
    <row r="245" spans="1: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26629</v>
      </c>
      <c r="G245" s="22">
        <v>0</v>
      </c>
      <c r="H245" s="22">
        <v>0</v>
      </c>
      <c r="I245" s="22">
        <v>26629</v>
      </c>
    </row>
    <row r="246" spans="1: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1617</v>
      </c>
      <c r="G246" s="22">
        <v>0</v>
      </c>
      <c r="H246" s="22">
        <v>0</v>
      </c>
      <c r="I246" s="22">
        <v>1617</v>
      </c>
    </row>
    <row r="247" spans="1: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616</v>
      </c>
      <c r="F249" s="22">
        <v>0</v>
      </c>
      <c r="G249" s="22">
        <v>0</v>
      </c>
      <c r="H249" s="22">
        <v>0</v>
      </c>
      <c r="I249" s="22">
        <v>616</v>
      </c>
    </row>
    <row r="250" spans="1: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1095</v>
      </c>
      <c r="G250" s="22">
        <v>0</v>
      </c>
      <c r="H250" s="22">
        <v>0</v>
      </c>
      <c r="I250" s="22">
        <v>1095</v>
      </c>
    </row>
    <row r="251" spans="1: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</row>
    <row r="254" spans="1: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2683</v>
      </c>
      <c r="G260" s="22">
        <v>0</v>
      </c>
      <c r="H260" s="22">
        <v>0</v>
      </c>
      <c r="I260" s="22">
        <v>2683</v>
      </c>
    </row>
    <row r="261" spans="1: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</row>
    <row r="262" spans="1: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1604</v>
      </c>
      <c r="F263" s="22">
        <v>0</v>
      </c>
      <c r="G263" s="22">
        <v>0</v>
      </c>
      <c r="H263" s="22">
        <v>0</v>
      </c>
      <c r="I263" s="22">
        <v>1604</v>
      </c>
    </row>
    <row r="264" spans="1: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823</v>
      </c>
      <c r="F265" s="22">
        <v>1558</v>
      </c>
      <c r="G265" s="22">
        <v>0</v>
      </c>
      <c r="H265" s="22">
        <v>0</v>
      </c>
      <c r="I265" s="22">
        <v>2381</v>
      </c>
    </row>
    <row r="266" spans="1: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3203</v>
      </c>
      <c r="F267" s="22">
        <v>0</v>
      </c>
      <c r="G267" s="22">
        <v>0</v>
      </c>
      <c r="H267" s="22">
        <v>0</v>
      </c>
      <c r="I267" s="22">
        <v>3203</v>
      </c>
    </row>
    <row r="268" spans="1: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372</v>
      </c>
      <c r="F270" s="22">
        <v>0</v>
      </c>
      <c r="G270" s="22">
        <v>0</v>
      </c>
      <c r="H270" s="22">
        <v>0</v>
      </c>
      <c r="I270" s="22">
        <v>372</v>
      </c>
    </row>
    <row r="271" spans="1: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178844</v>
      </c>
      <c r="F322" s="22">
        <v>0</v>
      </c>
      <c r="G322" s="22">
        <v>0</v>
      </c>
      <c r="H322" s="22">
        <v>0</v>
      </c>
      <c r="I322" s="22">
        <v>178844</v>
      </c>
    </row>
    <row r="323" spans="1: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959557</v>
      </c>
      <c r="F323" s="22">
        <v>0</v>
      </c>
      <c r="G323" s="22">
        <v>0</v>
      </c>
      <c r="H323" s="22">
        <v>0</v>
      </c>
      <c r="I323" s="22">
        <v>959557</v>
      </c>
    </row>
    <row r="324" spans="1: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16052</v>
      </c>
      <c r="F324" s="22">
        <v>0</v>
      </c>
      <c r="G324" s="22">
        <v>0</v>
      </c>
      <c r="H324" s="22">
        <v>0</v>
      </c>
      <c r="I324" s="22">
        <v>16052</v>
      </c>
    </row>
    <row r="325" spans="1: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10463</v>
      </c>
      <c r="F325" s="22">
        <v>0</v>
      </c>
      <c r="G325" s="22">
        <v>0</v>
      </c>
      <c r="H325" s="22">
        <v>0</v>
      </c>
      <c r="I325" s="22">
        <v>10463</v>
      </c>
    </row>
    <row r="326" spans="1: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21543</v>
      </c>
      <c r="F326" s="22">
        <v>0</v>
      </c>
      <c r="G326" s="22">
        <v>0</v>
      </c>
      <c r="H326" s="22">
        <v>0</v>
      </c>
      <c r="I326" s="22">
        <v>21543</v>
      </c>
    </row>
    <row r="327" spans="1: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11578</v>
      </c>
      <c r="F328" s="22">
        <v>72122</v>
      </c>
      <c r="G328" s="22">
        <v>0</v>
      </c>
      <c r="H328" s="22">
        <v>0</v>
      </c>
      <c r="I328" s="22">
        <v>83700</v>
      </c>
    </row>
    <row r="329" spans="1: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3290</v>
      </c>
      <c r="G329" s="22">
        <v>0</v>
      </c>
      <c r="H329" s="22">
        <v>0</v>
      </c>
      <c r="I329" s="22">
        <v>3290</v>
      </c>
    </row>
    <row r="330" spans="1: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03FC4-2131-4376-A460-40E2CECC8218}">
  <dimension ref="A1:AG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33" width="15.7109375" customWidth="1"/>
  </cols>
  <sheetData>
    <row r="1" spans="1:33" ht="24" customHeight="1" x14ac:dyDescent="0.3">
      <c r="A1" s="4" t="str">
        <f>HYPERLINK("#'Index'!A1", "&lt;&lt; Index")</f>
        <v>&lt;&lt; Index</v>
      </c>
      <c r="B1" s="20" t="s">
        <v>1261</v>
      </c>
      <c r="D1" s="20" t="s">
        <v>1262</v>
      </c>
    </row>
    <row r="2" spans="1:33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48</v>
      </c>
      <c r="F2" s="21" t="s">
        <v>1263</v>
      </c>
      <c r="G2" s="21" t="s">
        <v>1264</v>
      </c>
      <c r="H2" s="21" t="s">
        <v>1265</v>
      </c>
      <c r="I2" s="21" t="s">
        <v>1266</v>
      </c>
      <c r="J2" s="21" t="s">
        <v>1267</v>
      </c>
      <c r="K2" s="21" t="s">
        <v>1268</v>
      </c>
      <c r="L2" s="21" t="s">
        <v>1269</v>
      </c>
      <c r="M2" s="21" t="s">
        <v>1270</v>
      </c>
      <c r="N2" s="21" t="s">
        <v>1271</v>
      </c>
      <c r="O2" s="21" t="s">
        <v>1272</v>
      </c>
      <c r="P2" s="21" t="s">
        <v>1273</v>
      </c>
      <c r="Q2" s="21" t="s">
        <v>1274</v>
      </c>
      <c r="R2" s="21" t="s">
        <v>1275</v>
      </c>
      <c r="S2" s="21" t="s">
        <v>1276</v>
      </c>
      <c r="T2" s="21" t="s">
        <v>68</v>
      </c>
      <c r="U2" s="21" t="s">
        <v>1263</v>
      </c>
      <c r="V2" s="21" t="s">
        <v>1264</v>
      </c>
      <c r="W2" s="21" t="s">
        <v>1265</v>
      </c>
      <c r="X2" s="21" t="s">
        <v>1266</v>
      </c>
      <c r="Y2" s="21" t="s">
        <v>1267</v>
      </c>
      <c r="Z2" s="21" t="s">
        <v>1268</v>
      </c>
      <c r="AA2" s="21" t="s">
        <v>1269</v>
      </c>
      <c r="AB2" s="21" t="s">
        <v>1270</v>
      </c>
      <c r="AC2" s="21" t="s">
        <v>1271</v>
      </c>
      <c r="AD2" s="21" t="s">
        <v>1272</v>
      </c>
      <c r="AE2" s="21" t="s">
        <v>1273</v>
      </c>
      <c r="AF2" s="21" t="s">
        <v>1277</v>
      </c>
      <c r="AG2" s="21" t="s">
        <v>1278</v>
      </c>
    </row>
    <row r="3" spans="1:33" x14ac:dyDescent="0.25">
      <c r="A3" s="21"/>
      <c r="B3" s="21"/>
      <c r="C3" s="21"/>
      <c r="D3" s="21" t="s">
        <v>81</v>
      </c>
      <c r="E3" s="21" t="s">
        <v>1279</v>
      </c>
      <c r="F3" s="21" t="s">
        <v>1280</v>
      </c>
      <c r="G3" s="21" t="s">
        <v>1281</v>
      </c>
      <c r="H3" s="21" t="s">
        <v>1282</v>
      </c>
      <c r="I3" s="21" t="s">
        <v>1283</v>
      </c>
      <c r="J3" s="21" t="s">
        <v>1284</v>
      </c>
      <c r="K3" s="21" t="s">
        <v>1285</v>
      </c>
      <c r="L3" s="21" t="s">
        <v>1286</v>
      </c>
      <c r="M3" s="21" t="s">
        <v>1287</v>
      </c>
      <c r="N3" s="21" t="s">
        <v>1288</v>
      </c>
      <c r="O3" s="21" t="s">
        <v>1289</v>
      </c>
      <c r="P3" s="21" t="s">
        <v>1290</v>
      </c>
      <c r="Q3" s="21" t="s">
        <v>1291</v>
      </c>
      <c r="R3" s="21" t="s">
        <v>1292</v>
      </c>
      <c r="S3" s="21" t="s">
        <v>1293</v>
      </c>
      <c r="T3" s="21" t="s">
        <v>1294</v>
      </c>
      <c r="U3" s="21" t="s">
        <v>1295</v>
      </c>
      <c r="V3" s="21" t="s">
        <v>1296</v>
      </c>
      <c r="W3" s="21" t="s">
        <v>1297</v>
      </c>
      <c r="X3" s="21" t="s">
        <v>1298</v>
      </c>
      <c r="Y3" s="21" t="s">
        <v>1299</v>
      </c>
      <c r="Z3" s="21" t="s">
        <v>1300</v>
      </c>
      <c r="AA3" s="21" t="s">
        <v>1301</v>
      </c>
      <c r="AB3" s="21" t="s">
        <v>1302</v>
      </c>
      <c r="AC3" s="21" t="s">
        <v>1303</v>
      </c>
      <c r="AD3" s="21" t="s">
        <v>1304</v>
      </c>
      <c r="AE3" s="21" t="s">
        <v>1305</v>
      </c>
      <c r="AF3" s="21" t="s">
        <v>1306</v>
      </c>
      <c r="AG3" s="21" t="s">
        <v>1307</v>
      </c>
    </row>
    <row r="4" spans="1:33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61868930</v>
      </c>
      <c r="F4" s="22">
        <v>60636465</v>
      </c>
      <c r="G4" s="22">
        <v>0</v>
      </c>
      <c r="H4" s="22">
        <v>15187030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10155087</v>
      </c>
      <c r="Q4" s="22">
        <v>85978582</v>
      </c>
      <c r="R4" s="22">
        <v>-24109652</v>
      </c>
      <c r="S4" s="22">
        <v>0</v>
      </c>
      <c r="T4" s="22">
        <v>87550622</v>
      </c>
      <c r="U4" s="22">
        <v>60636465</v>
      </c>
      <c r="V4" s="22">
        <v>0</v>
      </c>
      <c r="W4" s="22">
        <v>15187030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10155087</v>
      </c>
      <c r="AF4" s="22">
        <v>85978582</v>
      </c>
      <c r="AG4" s="22">
        <v>1572040</v>
      </c>
    </row>
    <row r="5" spans="1:33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36882146</v>
      </c>
      <c r="F5" s="22">
        <v>0</v>
      </c>
      <c r="G5" s="22">
        <v>0</v>
      </c>
      <c r="H5" s="22">
        <v>5247127</v>
      </c>
      <c r="I5" s="22">
        <v>330588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813099</v>
      </c>
      <c r="Q5" s="22">
        <v>6390814</v>
      </c>
      <c r="R5" s="22">
        <v>30491332</v>
      </c>
      <c r="S5" s="22">
        <v>3169135</v>
      </c>
      <c r="T5" s="22">
        <v>15790411</v>
      </c>
      <c r="U5" s="22">
        <v>1754948</v>
      </c>
      <c r="V5" s="22">
        <v>0</v>
      </c>
      <c r="W5" s="22">
        <v>6399863</v>
      </c>
      <c r="X5" s="22">
        <v>330588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1074550</v>
      </c>
      <c r="AF5" s="22">
        <v>9559949</v>
      </c>
      <c r="AG5" s="22">
        <v>6230462</v>
      </c>
    </row>
    <row r="6" spans="1:33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18504890</v>
      </c>
      <c r="F6" s="22">
        <v>390779</v>
      </c>
      <c r="G6" s="22">
        <v>0</v>
      </c>
      <c r="H6" s="22">
        <v>4626770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72439</v>
      </c>
      <c r="Q6" s="22">
        <v>5089988</v>
      </c>
      <c r="R6" s="22">
        <v>13414902</v>
      </c>
      <c r="S6" s="22">
        <v>0</v>
      </c>
      <c r="T6" s="22">
        <v>5815209</v>
      </c>
      <c r="U6" s="22">
        <v>390779</v>
      </c>
      <c r="V6" s="22">
        <v>0</v>
      </c>
      <c r="W6" s="22">
        <v>4626770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72439</v>
      </c>
      <c r="AF6" s="22">
        <v>5089988</v>
      </c>
      <c r="AG6" s="22">
        <v>725221</v>
      </c>
    </row>
    <row r="7" spans="1:33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1661375000</v>
      </c>
      <c r="F7" s="22">
        <v>395903000</v>
      </c>
      <c r="G7" s="22">
        <v>0</v>
      </c>
      <c r="H7" s="22">
        <v>220337000</v>
      </c>
      <c r="I7" s="22">
        <v>0</v>
      </c>
      <c r="J7" s="22">
        <v>0</v>
      </c>
      <c r="K7" s="22">
        <v>296000</v>
      </c>
      <c r="L7" s="22">
        <v>0</v>
      </c>
      <c r="M7" s="22">
        <v>0</v>
      </c>
      <c r="N7" s="22">
        <v>20658000</v>
      </c>
      <c r="O7" s="22">
        <v>33722000</v>
      </c>
      <c r="P7" s="22">
        <v>5702000</v>
      </c>
      <c r="Q7" s="22">
        <v>676618000</v>
      </c>
      <c r="R7" s="22">
        <v>984757000</v>
      </c>
      <c r="S7" s="22">
        <v>15066000</v>
      </c>
      <c r="T7" s="22">
        <v>1292524000</v>
      </c>
      <c r="U7" s="22">
        <v>395903000</v>
      </c>
      <c r="V7" s="22">
        <v>0</v>
      </c>
      <c r="W7" s="22">
        <v>220337000</v>
      </c>
      <c r="X7" s="22">
        <v>0</v>
      </c>
      <c r="Y7" s="22">
        <v>296000</v>
      </c>
      <c r="Z7" s="22">
        <v>0</v>
      </c>
      <c r="AA7" s="22">
        <v>0</v>
      </c>
      <c r="AB7" s="22">
        <v>0</v>
      </c>
      <c r="AC7" s="22">
        <v>30593000</v>
      </c>
      <c r="AD7" s="22">
        <v>35033000</v>
      </c>
      <c r="AE7" s="22">
        <v>9522000</v>
      </c>
      <c r="AF7" s="22">
        <v>691684000</v>
      </c>
      <c r="AG7" s="22">
        <v>600840000</v>
      </c>
    </row>
    <row r="8" spans="1:33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102617490</v>
      </c>
      <c r="F8" s="22">
        <v>3500236</v>
      </c>
      <c r="G8" s="22">
        <v>0</v>
      </c>
      <c r="H8" s="22">
        <v>33959</v>
      </c>
      <c r="I8" s="22">
        <v>34915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4666365</v>
      </c>
      <c r="Q8" s="22">
        <v>8235475</v>
      </c>
      <c r="R8" s="22">
        <v>94382015</v>
      </c>
      <c r="S8" s="22">
        <v>0</v>
      </c>
      <c r="T8" s="22">
        <v>17366403</v>
      </c>
      <c r="U8" s="22">
        <v>3500236</v>
      </c>
      <c r="V8" s="22">
        <v>0</v>
      </c>
      <c r="W8" s="22">
        <v>33959</v>
      </c>
      <c r="X8" s="22">
        <v>34915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4666365</v>
      </c>
      <c r="AF8" s="22">
        <v>8235475</v>
      </c>
      <c r="AG8" s="22">
        <v>9130928</v>
      </c>
    </row>
    <row r="9" spans="1:33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6517836</v>
      </c>
      <c r="F9" s="22">
        <v>14561357</v>
      </c>
      <c r="G9" s="22">
        <v>0</v>
      </c>
      <c r="H9" s="22">
        <v>7387296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292358</v>
      </c>
      <c r="Q9" s="22">
        <v>22241011</v>
      </c>
      <c r="R9" s="22">
        <v>-15723175</v>
      </c>
      <c r="S9" s="22">
        <v>0</v>
      </c>
      <c r="T9" s="22">
        <v>36627894</v>
      </c>
      <c r="U9" s="22">
        <v>14561357</v>
      </c>
      <c r="V9" s="22">
        <v>0</v>
      </c>
      <c r="W9" s="22">
        <v>7387296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292358</v>
      </c>
      <c r="AF9" s="22">
        <v>22241011</v>
      </c>
      <c r="AG9" s="22">
        <v>14386883</v>
      </c>
    </row>
    <row r="10" spans="1:33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11856318</v>
      </c>
      <c r="F10" s="22">
        <v>290325</v>
      </c>
      <c r="G10" s="22">
        <v>0</v>
      </c>
      <c r="H10" s="22">
        <v>1001261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443627</v>
      </c>
      <c r="Q10" s="22">
        <v>1735213</v>
      </c>
      <c r="R10" s="22">
        <v>10121105</v>
      </c>
      <c r="S10" s="22">
        <v>0</v>
      </c>
      <c r="T10" s="22">
        <v>7136998</v>
      </c>
      <c r="U10" s="22">
        <v>290325</v>
      </c>
      <c r="V10" s="22">
        <v>0</v>
      </c>
      <c r="W10" s="22">
        <v>1001261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443627</v>
      </c>
      <c r="AF10" s="22">
        <v>1735213</v>
      </c>
      <c r="AG10" s="22">
        <v>5401785</v>
      </c>
    </row>
    <row r="11" spans="1:33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442200000</v>
      </c>
      <c r="F11" s="22">
        <v>0</v>
      </c>
      <c r="G11" s="22">
        <v>0</v>
      </c>
      <c r="H11" s="22">
        <v>51087000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29219000</v>
      </c>
      <c r="Q11" s="22">
        <v>80306000</v>
      </c>
      <c r="R11" s="22">
        <v>361894000</v>
      </c>
      <c r="S11" s="22">
        <v>93269000</v>
      </c>
      <c r="T11" s="22">
        <v>240451000</v>
      </c>
      <c r="U11" s="22">
        <v>93269000</v>
      </c>
      <c r="V11" s="22">
        <v>0</v>
      </c>
      <c r="W11" s="22">
        <v>51087000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29219000</v>
      </c>
      <c r="AF11" s="22">
        <v>173575000</v>
      </c>
      <c r="AG11" s="22">
        <v>66876000</v>
      </c>
    </row>
    <row r="12" spans="1:33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6635000</v>
      </c>
      <c r="F12" s="22">
        <v>4199000</v>
      </c>
      <c r="G12" s="22">
        <v>170000</v>
      </c>
      <c r="H12" s="22">
        <v>3086000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24000</v>
      </c>
      <c r="Q12" s="22">
        <v>7479000</v>
      </c>
      <c r="R12" s="22">
        <v>-844000</v>
      </c>
      <c r="S12" s="22">
        <v>0</v>
      </c>
      <c r="T12" s="22">
        <v>8273000</v>
      </c>
      <c r="U12" s="22">
        <v>4199000</v>
      </c>
      <c r="V12" s="22">
        <v>170000</v>
      </c>
      <c r="W12" s="22">
        <v>3086000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24000</v>
      </c>
      <c r="AF12" s="22">
        <v>7479000</v>
      </c>
      <c r="AG12" s="22">
        <v>794000</v>
      </c>
    </row>
    <row r="13" spans="1:33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153272473</v>
      </c>
      <c r="F13" s="22">
        <v>4878387</v>
      </c>
      <c r="G13" s="22">
        <v>0</v>
      </c>
      <c r="H13" s="22">
        <v>5245994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6677909</v>
      </c>
      <c r="Q13" s="22">
        <v>16802290</v>
      </c>
      <c r="R13" s="22">
        <v>136470183</v>
      </c>
      <c r="S13" s="22">
        <v>0</v>
      </c>
      <c r="T13" s="22">
        <v>20310952</v>
      </c>
      <c r="U13" s="22">
        <v>4878387</v>
      </c>
      <c r="V13" s="22">
        <v>0</v>
      </c>
      <c r="W13" s="22">
        <v>5245994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6677909</v>
      </c>
      <c r="AF13" s="22">
        <v>16802290</v>
      </c>
      <c r="AG13" s="22">
        <v>3508662</v>
      </c>
    </row>
    <row r="14" spans="1:33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24334682</v>
      </c>
      <c r="F14" s="22">
        <v>1451330</v>
      </c>
      <c r="G14" s="22">
        <v>0</v>
      </c>
      <c r="H14" s="22">
        <v>2475550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430140</v>
      </c>
      <c r="Q14" s="22">
        <v>4357020</v>
      </c>
      <c r="R14" s="22">
        <v>19977662</v>
      </c>
      <c r="S14" s="22">
        <v>3142795</v>
      </c>
      <c r="T14" s="22">
        <v>8415483</v>
      </c>
      <c r="U14" s="22">
        <v>4888047</v>
      </c>
      <c r="V14" s="22">
        <v>0</v>
      </c>
      <c r="W14" s="22">
        <v>2611768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7499815</v>
      </c>
      <c r="AG14" s="22">
        <v>915668</v>
      </c>
    </row>
    <row r="15" spans="1:33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23716694</v>
      </c>
      <c r="F15" s="22">
        <v>7581716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411983</v>
      </c>
      <c r="Q15" s="22">
        <v>7993699</v>
      </c>
      <c r="R15" s="22">
        <v>15722995</v>
      </c>
      <c r="S15" s="22">
        <v>0</v>
      </c>
      <c r="T15" s="22">
        <v>8693326</v>
      </c>
      <c r="U15" s="22">
        <v>7581716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411983</v>
      </c>
      <c r="AF15" s="22">
        <v>7993699</v>
      </c>
      <c r="AG15" s="22">
        <v>699627</v>
      </c>
    </row>
    <row r="16" spans="1:33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44103000</v>
      </c>
      <c r="F16" s="22">
        <v>21752000</v>
      </c>
      <c r="G16" s="22">
        <v>0</v>
      </c>
      <c r="H16" s="22">
        <v>17090000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12453000</v>
      </c>
      <c r="Q16" s="22">
        <v>51295000</v>
      </c>
      <c r="R16" s="22">
        <v>-7192000</v>
      </c>
      <c r="S16" s="22">
        <v>0</v>
      </c>
      <c r="T16" s="22">
        <v>100077000</v>
      </c>
      <c r="U16" s="22">
        <v>21752000</v>
      </c>
      <c r="V16" s="22">
        <v>0</v>
      </c>
      <c r="W16" s="22">
        <v>17090000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12453000</v>
      </c>
      <c r="AF16" s="22">
        <v>51295000</v>
      </c>
      <c r="AG16" s="22">
        <v>48782000</v>
      </c>
    </row>
    <row r="17" spans="1:33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100092388</v>
      </c>
      <c r="F17" s="22">
        <v>558677</v>
      </c>
      <c r="G17" s="22">
        <v>0</v>
      </c>
      <c r="H17" s="22">
        <v>1922658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2647482</v>
      </c>
      <c r="Q17" s="22">
        <v>5128817</v>
      </c>
      <c r="R17" s="22">
        <v>94963571</v>
      </c>
      <c r="S17" s="22">
        <v>0</v>
      </c>
      <c r="T17" s="22">
        <v>8777822</v>
      </c>
      <c r="U17" s="22">
        <v>558677</v>
      </c>
      <c r="V17" s="22">
        <v>0</v>
      </c>
      <c r="W17" s="22">
        <v>1922658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2647482</v>
      </c>
      <c r="AF17" s="22">
        <v>5128817</v>
      </c>
      <c r="AG17" s="22">
        <v>3649005</v>
      </c>
    </row>
    <row r="18" spans="1:33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44188000</v>
      </c>
      <c r="F18" s="22">
        <v>22451000</v>
      </c>
      <c r="G18" s="22">
        <v>312000</v>
      </c>
      <c r="H18" s="22">
        <v>8677000</v>
      </c>
      <c r="I18" s="22">
        <v>0</v>
      </c>
      <c r="J18" s="22">
        <v>0</v>
      </c>
      <c r="K18" s="22">
        <v>0</v>
      </c>
      <c r="L18" s="22">
        <v>6500</v>
      </c>
      <c r="M18" s="22">
        <v>0</v>
      </c>
      <c r="N18" s="22">
        <v>0</v>
      </c>
      <c r="O18" s="22">
        <v>0</v>
      </c>
      <c r="P18" s="22">
        <v>861500</v>
      </c>
      <c r="Q18" s="22">
        <v>32308000</v>
      </c>
      <c r="R18" s="22">
        <v>11880000</v>
      </c>
      <c r="S18" s="22">
        <v>6436000</v>
      </c>
      <c r="T18" s="22">
        <v>55896000</v>
      </c>
      <c r="U18" s="22">
        <v>28887000</v>
      </c>
      <c r="V18" s="22">
        <v>312000</v>
      </c>
      <c r="W18" s="22">
        <v>8677000</v>
      </c>
      <c r="X18" s="22">
        <v>0</v>
      </c>
      <c r="Y18" s="22">
        <v>0</v>
      </c>
      <c r="Z18" s="22">
        <v>0</v>
      </c>
      <c r="AA18" s="22">
        <v>6500</v>
      </c>
      <c r="AB18" s="22">
        <v>0</v>
      </c>
      <c r="AC18" s="22">
        <v>0</v>
      </c>
      <c r="AD18" s="22">
        <v>0</v>
      </c>
      <c r="AE18" s="22">
        <v>861500</v>
      </c>
      <c r="AF18" s="22">
        <v>38744000</v>
      </c>
      <c r="AG18" s="22">
        <v>17152000</v>
      </c>
    </row>
    <row r="19" spans="1:33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77508648</v>
      </c>
      <c r="F19" s="22">
        <v>41776083</v>
      </c>
      <c r="G19" s="22">
        <v>0</v>
      </c>
      <c r="H19" s="22">
        <v>12509704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2628435</v>
      </c>
      <c r="Q19" s="22">
        <v>56914222</v>
      </c>
      <c r="R19" s="22">
        <v>20594426</v>
      </c>
      <c r="S19" s="22">
        <v>32027915</v>
      </c>
      <c r="T19" s="22">
        <v>112021855</v>
      </c>
      <c r="U19" s="22">
        <v>52556279</v>
      </c>
      <c r="V19" s="22">
        <v>0</v>
      </c>
      <c r="W19" s="22">
        <v>12509704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23876154</v>
      </c>
      <c r="AF19" s="22">
        <v>88942137</v>
      </c>
      <c r="AG19" s="22">
        <v>23079718</v>
      </c>
    </row>
    <row r="20" spans="1:33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8408079</v>
      </c>
      <c r="F20" s="22">
        <v>23981119</v>
      </c>
      <c r="G20" s="22">
        <v>0</v>
      </c>
      <c r="H20" s="22">
        <v>3503060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422992</v>
      </c>
      <c r="Q20" s="22">
        <v>27907171</v>
      </c>
      <c r="R20" s="22">
        <v>-19499092</v>
      </c>
      <c r="S20" s="22">
        <v>0</v>
      </c>
      <c r="T20" s="22">
        <v>33814516</v>
      </c>
      <c r="U20" s="22">
        <v>23981119</v>
      </c>
      <c r="V20" s="22">
        <v>0</v>
      </c>
      <c r="W20" s="22">
        <v>3503060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422992</v>
      </c>
      <c r="AF20" s="22">
        <v>27907171</v>
      </c>
      <c r="AG20" s="22">
        <v>5907345</v>
      </c>
    </row>
    <row r="21" spans="1:33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112752833</v>
      </c>
      <c r="F21" s="22">
        <v>15448064</v>
      </c>
      <c r="G21" s="22">
        <v>0</v>
      </c>
      <c r="H21" s="22">
        <v>7684248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4974728</v>
      </c>
      <c r="Q21" s="22">
        <v>28107040</v>
      </c>
      <c r="R21" s="22">
        <v>84645793</v>
      </c>
      <c r="S21" s="22">
        <v>0</v>
      </c>
      <c r="T21" s="22">
        <v>55675325</v>
      </c>
      <c r="U21" s="22">
        <v>15448064</v>
      </c>
      <c r="V21" s="22">
        <v>0</v>
      </c>
      <c r="W21" s="22">
        <v>7684248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4974728</v>
      </c>
      <c r="AF21" s="22">
        <v>28107040</v>
      </c>
      <c r="AG21" s="22">
        <v>27568285</v>
      </c>
    </row>
    <row r="22" spans="1:33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17576557</v>
      </c>
      <c r="F22" s="22">
        <v>3852818</v>
      </c>
      <c r="G22" s="22">
        <v>0</v>
      </c>
      <c r="H22" s="22">
        <v>1337962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696180</v>
      </c>
      <c r="Q22" s="22">
        <v>5886960</v>
      </c>
      <c r="R22" s="22">
        <v>11689597</v>
      </c>
      <c r="S22" s="22">
        <v>0</v>
      </c>
      <c r="T22" s="22">
        <v>5886960</v>
      </c>
      <c r="U22" s="22">
        <v>3852818</v>
      </c>
      <c r="V22" s="22">
        <v>0</v>
      </c>
      <c r="W22" s="22">
        <v>1337962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696180</v>
      </c>
      <c r="AF22" s="22">
        <v>5886960</v>
      </c>
      <c r="AG22" s="22">
        <v>0</v>
      </c>
    </row>
    <row r="23" spans="1:33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17098131</v>
      </c>
      <c r="F23" s="22">
        <v>3441493</v>
      </c>
      <c r="G23" s="22">
        <v>0</v>
      </c>
      <c r="H23" s="22">
        <v>810399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752112</v>
      </c>
      <c r="Q23" s="22">
        <v>5004004</v>
      </c>
      <c r="R23" s="22">
        <v>12094127</v>
      </c>
      <c r="S23" s="22">
        <v>3338160</v>
      </c>
      <c r="T23" s="22">
        <v>8909165</v>
      </c>
      <c r="U23" s="22">
        <v>5967156</v>
      </c>
      <c r="V23" s="22">
        <v>0</v>
      </c>
      <c r="W23" s="22">
        <v>1622896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752112</v>
      </c>
      <c r="AF23" s="22">
        <v>8342164</v>
      </c>
      <c r="AG23" s="22">
        <v>567001</v>
      </c>
    </row>
    <row r="24" spans="1:33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3557558</v>
      </c>
      <c r="F24" s="22">
        <v>8327335</v>
      </c>
      <c r="G24" s="22">
        <v>0</v>
      </c>
      <c r="H24" s="22">
        <v>1069185</v>
      </c>
      <c r="I24" s="22">
        <v>58131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754657</v>
      </c>
      <c r="Q24" s="22">
        <v>10209308</v>
      </c>
      <c r="R24" s="22">
        <v>-6651750</v>
      </c>
      <c r="S24" s="22">
        <v>0</v>
      </c>
      <c r="T24" s="22">
        <v>10693147</v>
      </c>
      <c r="U24" s="22">
        <v>8327335</v>
      </c>
      <c r="V24" s="22">
        <v>0</v>
      </c>
      <c r="W24" s="22">
        <v>1069185</v>
      </c>
      <c r="X24" s="22">
        <v>58131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754657</v>
      </c>
      <c r="AF24" s="22">
        <v>10209308</v>
      </c>
      <c r="AG24" s="22">
        <v>483839</v>
      </c>
    </row>
    <row r="25" spans="1:33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28331462</v>
      </c>
      <c r="F25" s="22">
        <v>2653745</v>
      </c>
      <c r="G25" s="22">
        <v>0</v>
      </c>
      <c r="H25" s="22">
        <v>0</v>
      </c>
      <c r="I25" s="22">
        <v>1218382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2701917</v>
      </c>
      <c r="Q25" s="22">
        <v>6574044</v>
      </c>
      <c r="R25" s="22">
        <v>21757418</v>
      </c>
      <c r="S25" s="22">
        <v>0</v>
      </c>
      <c r="T25" s="22">
        <v>6801215</v>
      </c>
      <c r="U25" s="22">
        <v>2653745</v>
      </c>
      <c r="V25" s="22">
        <v>0</v>
      </c>
      <c r="W25" s="22">
        <v>0</v>
      </c>
      <c r="X25" s="22">
        <v>1218382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2701917</v>
      </c>
      <c r="AF25" s="22">
        <v>6574044</v>
      </c>
      <c r="AG25" s="22">
        <v>227171</v>
      </c>
    </row>
    <row r="26" spans="1:33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15810398</v>
      </c>
      <c r="F26" s="22">
        <v>32012241</v>
      </c>
      <c r="G26" s="22">
        <v>0</v>
      </c>
      <c r="H26" s="22">
        <v>9713873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41726114</v>
      </c>
      <c r="R26" s="22">
        <v>-25915716</v>
      </c>
      <c r="S26" s="22">
        <v>17912444</v>
      </c>
      <c r="T26" s="22">
        <v>108527246</v>
      </c>
      <c r="U26" s="22">
        <v>44029110</v>
      </c>
      <c r="V26" s="22">
        <v>0</v>
      </c>
      <c r="W26" s="22">
        <v>15609448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59638558</v>
      </c>
      <c r="AG26" s="22">
        <v>47897165</v>
      </c>
    </row>
    <row r="27" spans="1:33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279328190</v>
      </c>
      <c r="F27" s="22">
        <v>11367443</v>
      </c>
      <c r="G27" s="22">
        <v>0</v>
      </c>
      <c r="H27" s="22">
        <v>16159315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14536982</v>
      </c>
      <c r="Q27" s="22">
        <v>42063740</v>
      </c>
      <c r="R27" s="22">
        <v>237264450</v>
      </c>
      <c r="S27" s="22">
        <v>0</v>
      </c>
      <c r="T27" s="22">
        <v>64279339</v>
      </c>
      <c r="U27" s="22">
        <v>11367443</v>
      </c>
      <c r="V27" s="22">
        <v>0</v>
      </c>
      <c r="W27" s="22">
        <v>16159315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14536982</v>
      </c>
      <c r="AF27" s="22">
        <v>42063740</v>
      </c>
      <c r="AG27" s="22">
        <v>22215599</v>
      </c>
    </row>
    <row r="28" spans="1:33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3798116</v>
      </c>
      <c r="F28" s="22">
        <v>241974</v>
      </c>
      <c r="G28" s="22">
        <v>0</v>
      </c>
      <c r="H28" s="22">
        <v>59819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301793</v>
      </c>
      <c r="R28" s="22">
        <v>3496323</v>
      </c>
      <c r="S28" s="22">
        <v>0</v>
      </c>
      <c r="T28" s="22">
        <v>305693</v>
      </c>
      <c r="U28" s="22">
        <v>241974</v>
      </c>
      <c r="V28" s="22">
        <v>0</v>
      </c>
      <c r="W28" s="22">
        <v>59819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301793</v>
      </c>
      <c r="AG28" s="22">
        <v>3900</v>
      </c>
    </row>
    <row r="29" spans="1:33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27056471</v>
      </c>
      <c r="F29" s="22">
        <v>0</v>
      </c>
      <c r="G29" s="22">
        <v>0</v>
      </c>
      <c r="H29" s="22">
        <v>0</v>
      </c>
      <c r="I29" s="22">
        <v>21431</v>
      </c>
      <c r="J29" s="22">
        <v>0</v>
      </c>
      <c r="K29" s="22">
        <v>10000</v>
      </c>
      <c r="L29" s="22">
        <v>0</v>
      </c>
      <c r="M29" s="22">
        <v>0</v>
      </c>
      <c r="N29" s="22">
        <v>252186</v>
      </c>
      <c r="O29" s="22">
        <v>0</v>
      </c>
      <c r="P29" s="22">
        <v>1088000</v>
      </c>
      <c r="Q29" s="22">
        <v>1371617</v>
      </c>
      <c r="R29" s="22">
        <v>25684854</v>
      </c>
      <c r="S29" s="22">
        <v>0</v>
      </c>
      <c r="T29" s="22">
        <v>1371617</v>
      </c>
      <c r="U29" s="22">
        <v>0</v>
      </c>
      <c r="V29" s="22">
        <v>0</v>
      </c>
      <c r="W29" s="22">
        <v>0</v>
      </c>
      <c r="X29" s="22">
        <v>21431</v>
      </c>
      <c r="Y29" s="22">
        <v>0</v>
      </c>
      <c r="Z29" s="22">
        <v>10000</v>
      </c>
      <c r="AA29" s="22">
        <v>0</v>
      </c>
      <c r="AB29" s="22">
        <v>0</v>
      </c>
      <c r="AC29" s="22">
        <v>252186</v>
      </c>
      <c r="AD29" s="22">
        <v>0</v>
      </c>
      <c r="AE29" s="22">
        <v>1088000</v>
      </c>
      <c r="AF29" s="22">
        <v>1371617</v>
      </c>
      <c r="AG29" s="22">
        <v>0</v>
      </c>
    </row>
    <row r="30" spans="1:33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20265455</v>
      </c>
      <c r="F30" s="22">
        <v>4593043</v>
      </c>
      <c r="G30" s="22">
        <v>0</v>
      </c>
      <c r="H30" s="22">
        <v>2153510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200</v>
      </c>
      <c r="Q30" s="22">
        <v>6746753</v>
      </c>
      <c r="R30" s="22">
        <v>13518702</v>
      </c>
      <c r="S30" s="22">
        <v>0</v>
      </c>
      <c r="T30" s="22">
        <v>6746753</v>
      </c>
      <c r="U30" s="22">
        <v>4593043</v>
      </c>
      <c r="V30" s="22">
        <v>0</v>
      </c>
      <c r="W30" s="22">
        <v>2153510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200</v>
      </c>
      <c r="AF30" s="22">
        <v>6746753</v>
      </c>
      <c r="AG30" s="22">
        <v>0</v>
      </c>
    </row>
    <row r="31" spans="1:33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33839087</v>
      </c>
      <c r="F31" s="22">
        <v>595307</v>
      </c>
      <c r="G31" s="22">
        <v>0</v>
      </c>
      <c r="H31" s="22">
        <v>0</v>
      </c>
      <c r="I31" s="22">
        <v>5000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244292</v>
      </c>
      <c r="Q31" s="22">
        <v>844599</v>
      </c>
      <c r="R31" s="22">
        <v>32994488</v>
      </c>
      <c r="S31" s="22">
        <v>0</v>
      </c>
      <c r="T31" s="22">
        <v>844599</v>
      </c>
      <c r="U31" s="22">
        <v>595307</v>
      </c>
      <c r="V31" s="22">
        <v>0</v>
      </c>
      <c r="W31" s="22">
        <v>0</v>
      </c>
      <c r="X31" s="22">
        <v>5000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244292</v>
      </c>
      <c r="AF31" s="22">
        <v>844599</v>
      </c>
      <c r="AG31" s="22">
        <v>0</v>
      </c>
    </row>
    <row r="32" spans="1:33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520791</v>
      </c>
      <c r="F32" s="22">
        <v>3213510</v>
      </c>
      <c r="G32" s="22">
        <v>0</v>
      </c>
      <c r="H32" s="22">
        <v>1311540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741962</v>
      </c>
      <c r="Q32" s="22">
        <v>5267012</v>
      </c>
      <c r="R32" s="22">
        <v>-4746221</v>
      </c>
      <c r="S32" s="22">
        <v>0</v>
      </c>
      <c r="T32" s="22">
        <v>5267012</v>
      </c>
      <c r="U32" s="22">
        <v>3213510</v>
      </c>
      <c r="V32" s="22">
        <v>0</v>
      </c>
      <c r="W32" s="22">
        <v>1311540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741962</v>
      </c>
      <c r="AF32" s="22">
        <v>5267012</v>
      </c>
      <c r="AG32" s="22">
        <v>0</v>
      </c>
    </row>
    <row r="33" spans="1:33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13968372</v>
      </c>
      <c r="F33" s="22">
        <v>326509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2780534</v>
      </c>
      <c r="Q33" s="22">
        <v>3107043</v>
      </c>
      <c r="R33" s="22">
        <v>10861329</v>
      </c>
      <c r="S33" s="22">
        <v>1813523</v>
      </c>
      <c r="T33" s="22">
        <v>4951154</v>
      </c>
      <c r="U33" s="22">
        <v>676795</v>
      </c>
      <c r="V33" s="22">
        <v>0</v>
      </c>
      <c r="W33" s="22">
        <v>629455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3614316</v>
      </c>
      <c r="AF33" s="22">
        <v>4920566</v>
      </c>
      <c r="AG33" s="22">
        <v>30588</v>
      </c>
    </row>
    <row r="34" spans="1:33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3223318</v>
      </c>
      <c r="F34" s="22">
        <v>483072</v>
      </c>
      <c r="G34" s="22">
        <v>0</v>
      </c>
      <c r="H34" s="22">
        <v>210488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693560</v>
      </c>
      <c r="R34" s="22">
        <v>2529758</v>
      </c>
      <c r="S34" s="22">
        <v>363738</v>
      </c>
      <c r="T34" s="22">
        <v>1057298</v>
      </c>
      <c r="U34" s="22">
        <v>483072</v>
      </c>
      <c r="V34" s="22">
        <v>0</v>
      </c>
      <c r="W34" s="22">
        <v>574226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1057298</v>
      </c>
      <c r="AG34" s="22">
        <v>0</v>
      </c>
    </row>
    <row r="35" spans="1:33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19868211</v>
      </c>
      <c r="F35" s="22">
        <v>3242550</v>
      </c>
      <c r="G35" s="22">
        <v>0</v>
      </c>
      <c r="H35" s="22">
        <v>1255899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4498449</v>
      </c>
      <c r="R35" s="22">
        <v>15369762</v>
      </c>
      <c r="S35" s="22">
        <v>3270741</v>
      </c>
      <c r="T35" s="22">
        <v>7769190</v>
      </c>
      <c r="U35" s="22">
        <v>5300137</v>
      </c>
      <c r="V35" s="22">
        <v>0</v>
      </c>
      <c r="W35" s="22">
        <v>2020554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448499</v>
      </c>
      <c r="AF35" s="22">
        <v>7769190</v>
      </c>
      <c r="AG35" s="22">
        <v>0</v>
      </c>
    </row>
    <row r="36" spans="1:33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25030976</v>
      </c>
      <c r="F36" s="22">
        <v>2161974</v>
      </c>
      <c r="G36" s="22">
        <v>0</v>
      </c>
      <c r="H36" s="22">
        <v>488627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656963</v>
      </c>
      <c r="Q36" s="22">
        <v>3307564</v>
      </c>
      <c r="R36" s="22">
        <v>21723412</v>
      </c>
      <c r="S36" s="22">
        <v>1376840</v>
      </c>
      <c r="T36" s="22">
        <v>4684404</v>
      </c>
      <c r="U36" s="22">
        <v>3538814</v>
      </c>
      <c r="V36" s="22">
        <v>0</v>
      </c>
      <c r="W36" s="22">
        <v>488627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656963</v>
      </c>
      <c r="AF36" s="22">
        <v>4684404</v>
      </c>
      <c r="AG36" s="22">
        <v>0</v>
      </c>
    </row>
    <row r="37" spans="1:33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626498</v>
      </c>
      <c r="F37" s="22">
        <v>1004734</v>
      </c>
      <c r="G37" s="22">
        <v>44022</v>
      </c>
      <c r="H37" s="22">
        <v>1549598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73685</v>
      </c>
      <c r="Q37" s="22">
        <v>2672039</v>
      </c>
      <c r="R37" s="22">
        <v>-2045541</v>
      </c>
      <c r="S37" s="22">
        <v>1554771</v>
      </c>
      <c r="T37" s="22">
        <v>4555521</v>
      </c>
      <c r="U37" s="22">
        <v>2559505</v>
      </c>
      <c r="V37" s="22">
        <v>44022</v>
      </c>
      <c r="W37" s="22">
        <v>1549598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73685</v>
      </c>
      <c r="AF37" s="22">
        <v>4226810</v>
      </c>
      <c r="AG37" s="22">
        <v>328711</v>
      </c>
    </row>
    <row r="38" spans="1:33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10068292</v>
      </c>
      <c r="F38" s="22">
        <v>503728</v>
      </c>
      <c r="G38" s="22">
        <v>0</v>
      </c>
      <c r="H38" s="22">
        <v>645353</v>
      </c>
      <c r="I38" s="22">
        <v>40630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1189711</v>
      </c>
      <c r="R38" s="22">
        <v>8878581</v>
      </c>
      <c r="S38" s="22">
        <v>0</v>
      </c>
      <c r="T38" s="22">
        <v>1579811</v>
      </c>
      <c r="U38" s="22">
        <v>503728</v>
      </c>
      <c r="V38" s="22">
        <v>0</v>
      </c>
      <c r="W38" s="22">
        <v>645353</v>
      </c>
      <c r="X38" s="22">
        <v>40630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1189711</v>
      </c>
      <c r="AG38" s="22">
        <v>390100</v>
      </c>
    </row>
    <row r="39" spans="1:33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4056429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4056429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</row>
    <row r="40" spans="1:33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62261125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3948903</v>
      </c>
      <c r="Q40" s="22">
        <v>3948903</v>
      </c>
      <c r="R40" s="22">
        <v>58312222</v>
      </c>
      <c r="S40" s="22">
        <v>0</v>
      </c>
      <c r="T40" s="22">
        <v>3948903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3948903</v>
      </c>
      <c r="AF40" s="22">
        <v>3948903</v>
      </c>
      <c r="AG40" s="22">
        <v>0</v>
      </c>
    </row>
    <row r="41" spans="1:33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2384824</v>
      </c>
      <c r="F41" s="22">
        <v>6914235</v>
      </c>
      <c r="G41" s="22">
        <v>0</v>
      </c>
      <c r="H41" s="22">
        <v>1325762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978962</v>
      </c>
      <c r="Q41" s="22">
        <v>9218959</v>
      </c>
      <c r="R41" s="22">
        <v>-6834135</v>
      </c>
      <c r="S41" s="22">
        <v>0</v>
      </c>
      <c r="T41" s="22">
        <v>9218959</v>
      </c>
      <c r="U41" s="22">
        <v>6914235</v>
      </c>
      <c r="V41" s="22">
        <v>0</v>
      </c>
      <c r="W41" s="22">
        <v>1325762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978962</v>
      </c>
      <c r="AF41" s="22">
        <v>9218959</v>
      </c>
      <c r="AG41" s="22">
        <v>0</v>
      </c>
    </row>
    <row r="42" spans="1:33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7055284</v>
      </c>
      <c r="F42" s="22">
        <v>754975</v>
      </c>
      <c r="G42" s="22">
        <v>0</v>
      </c>
      <c r="H42" s="22">
        <v>237083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992058</v>
      </c>
      <c r="R42" s="22">
        <v>6063226</v>
      </c>
      <c r="S42" s="22">
        <v>0</v>
      </c>
      <c r="T42" s="22">
        <v>992058</v>
      </c>
      <c r="U42" s="22">
        <v>754975</v>
      </c>
      <c r="V42" s="22">
        <v>0</v>
      </c>
      <c r="W42" s="22">
        <v>237083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992058</v>
      </c>
      <c r="AG42" s="22">
        <v>0</v>
      </c>
    </row>
    <row r="43" spans="1:33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58722944</v>
      </c>
      <c r="F43" s="22">
        <v>3082790</v>
      </c>
      <c r="G43" s="22">
        <v>241829</v>
      </c>
      <c r="H43" s="22">
        <v>355166</v>
      </c>
      <c r="I43" s="22">
        <v>0</v>
      </c>
      <c r="J43" s="22">
        <v>0</v>
      </c>
      <c r="K43" s="22">
        <v>0</v>
      </c>
      <c r="L43" s="22">
        <v>20843</v>
      </c>
      <c r="M43" s="22">
        <v>0</v>
      </c>
      <c r="N43" s="22">
        <v>0</v>
      </c>
      <c r="O43" s="22">
        <v>0</v>
      </c>
      <c r="P43" s="22">
        <v>35333</v>
      </c>
      <c r="Q43" s="22">
        <v>3735961</v>
      </c>
      <c r="R43" s="22">
        <v>54986983</v>
      </c>
      <c r="S43" s="22">
        <v>7132083</v>
      </c>
      <c r="T43" s="22">
        <v>10871508</v>
      </c>
      <c r="U43" s="22">
        <v>9395485</v>
      </c>
      <c r="V43" s="22">
        <v>241829</v>
      </c>
      <c r="W43" s="22">
        <v>1174554</v>
      </c>
      <c r="X43" s="22">
        <v>0</v>
      </c>
      <c r="Y43" s="22">
        <v>0</v>
      </c>
      <c r="Z43" s="22">
        <v>0</v>
      </c>
      <c r="AA43" s="22">
        <v>20843</v>
      </c>
      <c r="AB43" s="22">
        <v>0</v>
      </c>
      <c r="AC43" s="22">
        <v>0</v>
      </c>
      <c r="AD43" s="22">
        <v>0</v>
      </c>
      <c r="AE43" s="22">
        <v>35333</v>
      </c>
      <c r="AF43" s="22">
        <v>10868044</v>
      </c>
      <c r="AG43" s="22">
        <v>3464</v>
      </c>
    </row>
    <row r="44" spans="1:33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35245730</v>
      </c>
      <c r="F44" s="22">
        <v>-3254702</v>
      </c>
      <c r="G44" s="22">
        <v>0</v>
      </c>
      <c r="H44" s="22">
        <v>2044390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2181852</v>
      </c>
      <c r="Q44" s="22">
        <v>971540</v>
      </c>
      <c r="R44" s="22">
        <v>34274190</v>
      </c>
      <c r="S44" s="22">
        <v>12492681</v>
      </c>
      <c r="T44" s="22">
        <v>13464221</v>
      </c>
      <c r="U44" s="22">
        <v>7873705</v>
      </c>
      <c r="V44" s="22">
        <v>0</v>
      </c>
      <c r="W44" s="22">
        <v>3408664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2181852</v>
      </c>
      <c r="AF44" s="22">
        <v>13464221</v>
      </c>
      <c r="AG44" s="22">
        <v>0</v>
      </c>
    </row>
    <row r="45" spans="1:33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8999685</v>
      </c>
      <c r="F45" s="22">
        <v>567143</v>
      </c>
      <c r="G45" s="22">
        <v>144567</v>
      </c>
      <c r="H45" s="22">
        <v>306372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65942</v>
      </c>
      <c r="Q45" s="22">
        <v>1084024</v>
      </c>
      <c r="R45" s="22">
        <v>7915661</v>
      </c>
      <c r="S45" s="22">
        <v>0</v>
      </c>
      <c r="T45" s="22">
        <v>1091756</v>
      </c>
      <c r="U45" s="22">
        <v>567143</v>
      </c>
      <c r="V45" s="22">
        <v>144567</v>
      </c>
      <c r="W45" s="22">
        <v>306372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65942</v>
      </c>
      <c r="AF45" s="22">
        <v>1084024</v>
      </c>
      <c r="AG45" s="22">
        <v>7732</v>
      </c>
    </row>
    <row r="46" spans="1:33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20168440</v>
      </c>
      <c r="F46" s="22">
        <v>6092856</v>
      </c>
      <c r="G46" s="22">
        <v>0</v>
      </c>
      <c r="H46" s="22">
        <v>3799307</v>
      </c>
      <c r="I46" s="22">
        <v>0</v>
      </c>
      <c r="J46" s="22">
        <v>950000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2204019</v>
      </c>
      <c r="Q46" s="22">
        <v>13046182</v>
      </c>
      <c r="R46" s="22">
        <v>7122258</v>
      </c>
      <c r="S46" s="22">
        <v>0</v>
      </c>
      <c r="T46" s="22">
        <v>13046182</v>
      </c>
      <c r="U46" s="22">
        <v>6092856</v>
      </c>
      <c r="V46" s="22">
        <v>0</v>
      </c>
      <c r="W46" s="22">
        <v>3799307</v>
      </c>
      <c r="X46" s="22">
        <v>0</v>
      </c>
      <c r="Y46" s="22">
        <v>950000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2204019</v>
      </c>
      <c r="AF46" s="22">
        <v>13046182</v>
      </c>
      <c r="AG46" s="22">
        <v>0</v>
      </c>
    </row>
    <row r="47" spans="1:33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99105914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6685266</v>
      </c>
      <c r="Q47" s="22">
        <v>6685266</v>
      </c>
      <c r="R47" s="22">
        <v>92420648</v>
      </c>
      <c r="S47" s="22">
        <v>0</v>
      </c>
      <c r="T47" s="22">
        <v>6685266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6685266</v>
      </c>
      <c r="AF47" s="22">
        <v>6685266</v>
      </c>
      <c r="AG47" s="22">
        <v>0</v>
      </c>
    </row>
    <row r="48" spans="1:33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67991457</v>
      </c>
      <c r="F48" s="22">
        <v>602202</v>
      </c>
      <c r="G48" s="22">
        <v>0</v>
      </c>
      <c r="H48" s="22">
        <v>299690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30135</v>
      </c>
      <c r="Q48" s="22">
        <v>932027</v>
      </c>
      <c r="R48" s="22">
        <v>67059430</v>
      </c>
      <c r="S48" s="22">
        <v>4730193</v>
      </c>
      <c r="T48" s="22">
        <v>5662220</v>
      </c>
      <c r="U48" s="22">
        <v>3945937</v>
      </c>
      <c r="V48" s="22">
        <v>0</v>
      </c>
      <c r="W48" s="22">
        <v>1609513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106770</v>
      </c>
      <c r="AF48" s="22">
        <v>5662220</v>
      </c>
      <c r="AG48" s="22">
        <v>0</v>
      </c>
    </row>
    <row r="49" spans="1:33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7464463</v>
      </c>
      <c r="F49" s="22">
        <v>481912</v>
      </c>
      <c r="G49" s="22">
        <v>0</v>
      </c>
      <c r="H49" s="22">
        <v>1550566</v>
      </c>
      <c r="I49" s="22">
        <v>89010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530035</v>
      </c>
      <c r="Q49" s="22">
        <v>2651523</v>
      </c>
      <c r="R49" s="22">
        <v>4812940</v>
      </c>
      <c r="S49" s="22">
        <v>0</v>
      </c>
      <c r="T49" s="22">
        <v>2736709</v>
      </c>
      <c r="U49" s="22">
        <v>481912</v>
      </c>
      <c r="V49" s="22">
        <v>0</v>
      </c>
      <c r="W49" s="22">
        <v>1550566</v>
      </c>
      <c r="X49" s="22">
        <v>89010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530035</v>
      </c>
      <c r="AF49" s="22">
        <v>2651523</v>
      </c>
      <c r="AG49" s="22">
        <v>85186</v>
      </c>
    </row>
    <row r="50" spans="1:33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69859982</v>
      </c>
      <c r="F50" s="22">
        <v>-163783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33304</v>
      </c>
      <c r="M50" s="22">
        <v>0</v>
      </c>
      <c r="N50" s="22">
        <v>0</v>
      </c>
      <c r="O50" s="22">
        <v>0</v>
      </c>
      <c r="P50" s="22">
        <v>0</v>
      </c>
      <c r="Q50" s="22">
        <v>-130479</v>
      </c>
      <c r="R50" s="22">
        <v>69990461</v>
      </c>
      <c r="S50" s="22">
        <v>1881530</v>
      </c>
      <c r="T50" s="22">
        <v>1751126</v>
      </c>
      <c r="U50" s="22">
        <v>1717747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33304</v>
      </c>
      <c r="AB50" s="22">
        <v>0</v>
      </c>
      <c r="AC50" s="22">
        <v>0</v>
      </c>
      <c r="AD50" s="22">
        <v>0</v>
      </c>
      <c r="AE50" s="22">
        <v>0</v>
      </c>
      <c r="AF50" s="22">
        <v>1751051</v>
      </c>
      <c r="AG50" s="22">
        <v>75</v>
      </c>
    </row>
    <row r="51" spans="1:33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26780007</v>
      </c>
      <c r="F51" s="22">
        <v>655538</v>
      </c>
      <c r="G51" s="22">
        <v>0</v>
      </c>
      <c r="H51" s="22">
        <v>916385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97818</v>
      </c>
      <c r="Q51" s="22">
        <v>1669741</v>
      </c>
      <c r="R51" s="22">
        <v>25110266</v>
      </c>
      <c r="S51" s="22">
        <v>1460691</v>
      </c>
      <c r="T51" s="22">
        <v>6069777</v>
      </c>
      <c r="U51" s="22">
        <v>1564578</v>
      </c>
      <c r="V51" s="22">
        <v>0</v>
      </c>
      <c r="W51" s="22">
        <v>1150036</v>
      </c>
      <c r="X51" s="22">
        <v>74378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341440</v>
      </c>
      <c r="AF51" s="22">
        <v>3130432</v>
      </c>
      <c r="AG51" s="22">
        <v>2939345</v>
      </c>
    </row>
    <row r="52" spans="1:33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33120058</v>
      </c>
      <c r="F52" s="22">
        <v>0</v>
      </c>
      <c r="G52" s="22">
        <v>8043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112700</v>
      </c>
      <c r="Q52" s="22">
        <v>120743</v>
      </c>
      <c r="R52" s="22">
        <v>32999315</v>
      </c>
      <c r="S52" s="22">
        <v>2020585</v>
      </c>
      <c r="T52" s="22">
        <v>23325299</v>
      </c>
      <c r="U52" s="22">
        <v>1596192</v>
      </c>
      <c r="V52" s="22">
        <v>8043</v>
      </c>
      <c r="W52" s="22">
        <v>424393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112700</v>
      </c>
      <c r="AF52" s="22">
        <v>2141328</v>
      </c>
      <c r="AG52" s="22">
        <v>21183971</v>
      </c>
    </row>
    <row r="53" spans="1:33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9342495</v>
      </c>
      <c r="F53" s="22">
        <v>2583652</v>
      </c>
      <c r="G53" s="22">
        <v>0</v>
      </c>
      <c r="H53" s="22">
        <v>244699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2828351</v>
      </c>
      <c r="R53" s="22">
        <v>6514144</v>
      </c>
      <c r="S53" s="22">
        <v>0</v>
      </c>
      <c r="T53" s="22">
        <v>2874815</v>
      </c>
      <c r="U53" s="22">
        <v>2583652</v>
      </c>
      <c r="V53" s="22">
        <v>0</v>
      </c>
      <c r="W53" s="22">
        <v>244699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2828351</v>
      </c>
      <c r="AG53" s="22">
        <v>46464</v>
      </c>
    </row>
    <row r="54" spans="1:33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39521681</v>
      </c>
      <c r="F54" s="22">
        <v>3954270</v>
      </c>
      <c r="G54" s="22">
        <v>102058</v>
      </c>
      <c r="H54" s="22">
        <v>1954484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132011</v>
      </c>
      <c r="Q54" s="22">
        <v>6142823</v>
      </c>
      <c r="R54" s="22">
        <v>33378858</v>
      </c>
      <c r="S54" s="22">
        <v>0</v>
      </c>
      <c r="T54" s="22">
        <v>6142823</v>
      </c>
      <c r="U54" s="22">
        <v>3954270</v>
      </c>
      <c r="V54" s="22">
        <v>102058</v>
      </c>
      <c r="W54" s="22">
        <v>1954484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132011</v>
      </c>
      <c r="AF54" s="22">
        <v>6142823</v>
      </c>
      <c r="AG54" s="22">
        <v>0</v>
      </c>
    </row>
    <row r="55" spans="1:33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8813213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1338</v>
      </c>
      <c r="Q55" s="22">
        <v>1338</v>
      </c>
      <c r="R55" s="22">
        <v>8811875</v>
      </c>
      <c r="S55" s="22">
        <v>0</v>
      </c>
      <c r="T55" s="22">
        <v>1338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1338</v>
      </c>
      <c r="AF55" s="22">
        <v>1338</v>
      </c>
      <c r="AG55" s="22">
        <v>0</v>
      </c>
    </row>
    <row r="56" spans="1:33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27797363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990060</v>
      </c>
      <c r="Q56" s="22">
        <v>990060</v>
      </c>
      <c r="R56" s="22">
        <v>26807303</v>
      </c>
      <c r="S56" s="22">
        <v>0</v>
      </c>
      <c r="T56" s="22">
        <v>990060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990060</v>
      </c>
      <c r="AF56" s="22">
        <v>990060</v>
      </c>
      <c r="AG56" s="22">
        <v>0</v>
      </c>
    </row>
    <row r="57" spans="1:33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20600700</v>
      </c>
      <c r="F57" s="22">
        <v>4251657</v>
      </c>
      <c r="G57" s="22">
        <v>0</v>
      </c>
      <c r="H57" s="22">
        <v>0</v>
      </c>
      <c r="I57" s="22">
        <v>14325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149519</v>
      </c>
      <c r="Q57" s="22">
        <v>4415501</v>
      </c>
      <c r="R57" s="22">
        <v>16185199</v>
      </c>
      <c r="S57" s="22">
        <v>0</v>
      </c>
      <c r="T57" s="22">
        <v>5347548</v>
      </c>
      <c r="U57" s="22">
        <v>4251657</v>
      </c>
      <c r="V57" s="22">
        <v>0</v>
      </c>
      <c r="W57" s="22">
        <v>0</v>
      </c>
      <c r="X57" s="22">
        <v>14325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149519</v>
      </c>
      <c r="AF57" s="22">
        <v>4415501</v>
      </c>
      <c r="AG57" s="22">
        <v>932047</v>
      </c>
    </row>
    <row r="58" spans="1:33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8134527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799766</v>
      </c>
      <c r="Q58" s="22">
        <v>799766</v>
      </c>
      <c r="R58" s="22">
        <v>7334761</v>
      </c>
      <c r="S58" s="22">
        <v>0</v>
      </c>
      <c r="T58" s="22">
        <v>1268684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799767</v>
      </c>
      <c r="AF58" s="22">
        <v>799767</v>
      </c>
      <c r="AG58" s="22">
        <v>55787</v>
      </c>
    </row>
    <row r="59" spans="1:33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15188722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1410264</v>
      </c>
      <c r="Q59" s="22">
        <v>1410264</v>
      </c>
      <c r="R59" s="22">
        <v>13778458</v>
      </c>
      <c r="S59" s="22">
        <v>0</v>
      </c>
      <c r="T59" s="22">
        <v>1410264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1410264</v>
      </c>
      <c r="AF59" s="22">
        <v>1410264</v>
      </c>
      <c r="AG59" s="22">
        <v>0</v>
      </c>
    </row>
    <row r="60" spans="1:33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64239273</v>
      </c>
      <c r="F60" s="22">
        <v>0</v>
      </c>
      <c r="G60" s="22">
        <v>0</v>
      </c>
      <c r="H60" s="22">
        <v>0</v>
      </c>
      <c r="I60" s="22">
        <v>150000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3270729</v>
      </c>
      <c r="Q60" s="22">
        <v>3420729</v>
      </c>
      <c r="R60" s="22">
        <v>60818544</v>
      </c>
      <c r="S60" s="22">
        <v>0</v>
      </c>
      <c r="T60" s="22">
        <v>3670311</v>
      </c>
      <c r="U60" s="22">
        <v>0</v>
      </c>
      <c r="V60" s="22">
        <v>0</v>
      </c>
      <c r="W60" s="22">
        <v>0</v>
      </c>
      <c r="X60" s="22">
        <v>150000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3270729</v>
      </c>
      <c r="AF60" s="22">
        <v>3420729</v>
      </c>
      <c r="AG60" s="22">
        <v>249582</v>
      </c>
    </row>
    <row r="61" spans="1:33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34205059</v>
      </c>
      <c r="F61" s="22">
        <v>201896</v>
      </c>
      <c r="G61" s="22">
        <v>0</v>
      </c>
      <c r="H61" s="22">
        <v>-51546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7337</v>
      </c>
      <c r="Q61" s="22">
        <v>157687</v>
      </c>
      <c r="R61" s="22">
        <v>34047372</v>
      </c>
      <c r="S61" s="22">
        <v>2774877</v>
      </c>
      <c r="T61" s="22">
        <v>2941859</v>
      </c>
      <c r="U61" s="22">
        <v>2604689</v>
      </c>
      <c r="V61" s="22">
        <v>0</v>
      </c>
      <c r="W61" s="22">
        <v>320538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7337</v>
      </c>
      <c r="AF61" s="22">
        <v>2932564</v>
      </c>
      <c r="AG61" s="22">
        <v>0</v>
      </c>
    </row>
    <row r="62" spans="1:33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29891715</v>
      </c>
      <c r="F62" s="22">
        <v>8662131</v>
      </c>
      <c r="G62" s="22">
        <v>1901</v>
      </c>
      <c r="H62" s="22">
        <v>8123777</v>
      </c>
      <c r="I62" s="22">
        <v>0</v>
      </c>
      <c r="J62" s="22">
        <v>485003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905761</v>
      </c>
      <c r="Q62" s="22">
        <v>18178573</v>
      </c>
      <c r="R62" s="22">
        <v>11713142</v>
      </c>
      <c r="S62" s="22">
        <v>0</v>
      </c>
      <c r="T62" s="22">
        <v>22911212</v>
      </c>
      <c r="U62" s="22">
        <v>8662131</v>
      </c>
      <c r="V62" s="22">
        <v>1901</v>
      </c>
      <c r="W62" s="22">
        <v>8123777</v>
      </c>
      <c r="X62" s="22">
        <v>0</v>
      </c>
      <c r="Y62" s="22">
        <v>485003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905761</v>
      </c>
      <c r="AF62" s="22">
        <v>18178573</v>
      </c>
      <c r="AG62" s="22">
        <v>4732639</v>
      </c>
    </row>
    <row r="63" spans="1:33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3090304</v>
      </c>
      <c r="F63" s="22">
        <v>518889</v>
      </c>
      <c r="G63" s="22">
        <v>0</v>
      </c>
      <c r="H63" s="22">
        <v>574700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194170</v>
      </c>
      <c r="Q63" s="22">
        <v>1287759</v>
      </c>
      <c r="R63" s="22">
        <v>1802545</v>
      </c>
      <c r="S63" s="22">
        <v>1174625</v>
      </c>
      <c r="T63" s="22">
        <v>2600762</v>
      </c>
      <c r="U63" s="22">
        <v>1588823</v>
      </c>
      <c r="V63" s="22">
        <v>0</v>
      </c>
      <c r="W63" s="22">
        <v>679391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194170</v>
      </c>
      <c r="AF63" s="22">
        <v>2462384</v>
      </c>
      <c r="AG63" s="22">
        <v>138378</v>
      </c>
    </row>
    <row r="64" spans="1:33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16953405</v>
      </c>
      <c r="F64" s="22">
        <v>4297518</v>
      </c>
      <c r="G64" s="22">
        <v>0</v>
      </c>
      <c r="H64" s="22">
        <v>829116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1604281</v>
      </c>
      <c r="Q64" s="22">
        <v>6730915</v>
      </c>
      <c r="R64" s="22">
        <v>10222490</v>
      </c>
      <c r="S64" s="22">
        <v>1512906</v>
      </c>
      <c r="T64" s="22">
        <v>8264646</v>
      </c>
      <c r="U64" s="22">
        <v>4917594</v>
      </c>
      <c r="V64" s="22">
        <v>0</v>
      </c>
      <c r="W64" s="22">
        <v>1006796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2319431</v>
      </c>
      <c r="AF64" s="22">
        <v>8243821</v>
      </c>
      <c r="AG64" s="22">
        <v>20825</v>
      </c>
    </row>
    <row r="65" spans="1:33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15318549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100000</v>
      </c>
      <c r="Q65" s="22">
        <v>100000</v>
      </c>
      <c r="R65" s="22">
        <v>15218549</v>
      </c>
      <c r="S65" s="22">
        <v>0</v>
      </c>
      <c r="T65" s="22">
        <v>100000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100000</v>
      </c>
      <c r="AF65" s="22">
        <v>100000</v>
      </c>
      <c r="AG65" s="22">
        <v>0</v>
      </c>
    </row>
    <row r="66" spans="1:33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2282365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276654</v>
      </c>
      <c r="Q66" s="22">
        <v>276654</v>
      </c>
      <c r="R66" s="22">
        <v>2005711</v>
      </c>
      <c r="S66" s="22">
        <v>0</v>
      </c>
      <c r="T66" s="22">
        <v>276654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276654</v>
      </c>
      <c r="AF66" s="22">
        <v>276654</v>
      </c>
      <c r="AG66" s="22">
        <v>0</v>
      </c>
    </row>
    <row r="67" spans="1:33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3724879</v>
      </c>
      <c r="F67" s="22">
        <v>700248</v>
      </c>
      <c r="G67" s="22">
        <v>0</v>
      </c>
      <c r="H67" s="22">
        <v>0</v>
      </c>
      <c r="I67" s="22">
        <v>151697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2513</v>
      </c>
      <c r="Q67" s="22">
        <v>854458</v>
      </c>
      <c r="R67" s="22">
        <v>2870421</v>
      </c>
      <c r="S67" s="22">
        <v>0</v>
      </c>
      <c r="T67" s="22">
        <v>854458</v>
      </c>
      <c r="U67" s="22">
        <v>700248</v>
      </c>
      <c r="V67" s="22">
        <v>0</v>
      </c>
      <c r="W67" s="22">
        <v>0</v>
      </c>
      <c r="X67" s="22">
        <v>151697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2513</v>
      </c>
      <c r="AF67" s="22">
        <v>854458</v>
      </c>
      <c r="AG67" s="22">
        <v>0</v>
      </c>
    </row>
    <row r="68" spans="1:33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3523503</v>
      </c>
      <c r="F68" s="22">
        <v>1594579</v>
      </c>
      <c r="G68" s="22">
        <v>0</v>
      </c>
      <c r="H68" s="22">
        <v>0</v>
      </c>
      <c r="I68" s="22">
        <v>114444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248767</v>
      </c>
      <c r="Q68" s="22">
        <v>1957790</v>
      </c>
      <c r="R68" s="22">
        <v>1565713</v>
      </c>
      <c r="S68" s="22">
        <v>0</v>
      </c>
      <c r="T68" s="22">
        <v>2911534</v>
      </c>
      <c r="U68" s="22">
        <v>1594579</v>
      </c>
      <c r="V68" s="22">
        <v>0</v>
      </c>
      <c r="W68" s="22">
        <v>0</v>
      </c>
      <c r="X68" s="22">
        <v>114444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248767</v>
      </c>
      <c r="AF68" s="22">
        <v>1957790</v>
      </c>
      <c r="AG68" s="22">
        <v>953744</v>
      </c>
    </row>
    <row r="69" spans="1:33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156574873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11378486</v>
      </c>
      <c r="Q69" s="22">
        <v>11378486</v>
      </c>
      <c r="R69" s="22">
        <v>145196387</v>
      </c>
      <c r="S69" s="22">
        <v>0</v>
      </c>
      <c r="T69" s="22">
        <v>14821350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11378486</v>
      </c>
      <c r="AF69" s="22">
        <v>11378486</v>
      </c>
      <c r="AG69" s="22">
        <v>3442864</v>
      </c>
    </row>
    <row r="70" spans="1:33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3909848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1088768</v>
      </c>
      <c r="Q70" s="22">
        <v>1088768</v>
      </c>
      <c r="R70" s="22">
        <v>2821080</v>
      </c>
      <c r="S70" s="22">
        <v>0</v>
      </c>
      <c r="T70" s="22">
        <v>11088768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1088768</v>
      </c>
      <c r="AF70" s="22">
        <v>1088768</v>
      </c>
      <c r="AG70" s="22">
        <v>10000000</v>
      </c>
    </row>
    <row r="71" spans="1:33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19579808</v>
      </c>
      <c r="F71" s="22">
        <v>185033</v>
      </c>
      <c r="G71" s="22">
        <v>0</v>
      </c>
      <c r="H71" s="22">
        <v>295830</v>
      </c>
      <c r="I71" s="22">
        <v>40971</v>
      </c>
      <c r="J71" s="22">
        <v>102850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63298</v>
      </c>
      <c r="Q71" s="22">
        <v>687982</v>
      </c>
      <c r="R71" s="22">
        <v>18891826</v>
      </c>
      <c r="S71" s="22">
        <v>787802</v>
      </c>
      <c r="T71" s="22">
        <v>1475784</v>
      </c>
      <c r="U71" s="22">
        <v>825357</v>
      </c>
      <c r="V71" s="22">
        <v>0</v>
      </c>
      <c r="W71" s="22">
        <v>443308</v>
      </c>
      <c r="X71" s="22">
        <v>40971</v>
      </c>
      <c r="Y71" s="22">
        <v>102850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63298</v>
      </c>
      <c r="AF71" s="22">
        <v>1475784</v>
      </c>
      <c r="AG71" s="22">
        <v>0</v>
      </c>
    </row>
    <row r="72" spans="1:33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15059072</v>
      </c>
      <c r="F72" s="22">
        <v>2891920</v>
      </c>
      <c r="G72" s="22">
        <v>0</v>
      </c>
      <c r="H72" s="22">
        <v>356642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2168125</v>
      </c>
      <c r="Q72" s="22">
        <v>5416687</v>
      </c>
      <c r="R72" s="22">
        <v>9642385</v>
      </c>
      <c r="S72" s="22">
        <v>0</v>
      </c>
      <c r="T72" s="22">
        <v>5543138</v>
      </c>
      <c r="U72" s="22">
        <v>2891920</v>
      </c>
      <c r="V72" s="22">
        <v>0</v>
      </c>
      <c r="W72" s="22">
        <v>356642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2168125</v>
      </c>
      <c r="AF72" s="22">
        <v>5416687</v>
      </c>
      <c r="AG72" s="22">
        <v>126451</v>
      </c>
    </row>
    <row r="73" spans="1:33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4395115</v>
      </c>
      <c r="F73" s="22">
        <v>358819</v>
      </c>
      <c r="G73" s="22">
        <v>0</v>
      </c>
      <c r="H73" s="22">
        <v>8350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18900</v>
      </c>
      <c r="Q73" s="22">
        <v>386069</v>
      </c>
      <c r="R73" s="22">
        <v>4009046</v>
      </c>
      <c r="S73" s="22">
        <v>338599</v>
      </c>
      <c r="T73" s="22">
        <v>758789</v>
      </c>
      <c r="U73" s="22">
        <v>695668</v>
      </c>
      <c r="V73" s="22">
        <v>0</v>
      </c>
      <c r="W73" s="22">
        <v>8350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20650</v>
      </c>
      <c r="AF73" s="22">
        <v>724668</v>
      </c>
      <c r="AG73" s="22">
        <v>34121</v>
      </c>
    </row>
    <row r="74" spans="1:33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16691361</v>
      </c>
      <c r="F74" s="22">
        <v>1126608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33333</v>
      </c>
      <c r="M74" s="22">
        <v>0</v>
      </c>
      <c r="N74" s="22">
        <v>0</v>
      </c>
      <c r="O74" s="22">
        <v>0</v>
      </c>
      <c r="P74" s="22">
        <v>313359</v>
      </c>
      <c r="Q74" s="22">
        <v>1473300</v>
      </c>
      <c r="R74" s="22">
        <v>15218061</v>
      </c>
      <c r="S74" s="22">
        <v>0</v>
      </c>
      <c r="T74" s="22">
        <v>1473300</v>
      </c>
      <c r="U74" s="22">
        <v>1126608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33333</v>
      </c>
      <c r="AB74" s="22">
        <v>0</v>
      </c>
      <c r="AC74" s="22">
        <v>0</v>
      </c>
      <c r="AD74" s="22">
        <v>0</v>
      </c>
      <c r="AE74" s="22">
        <v>313359</v>
      </c>
      <c r="AF74" s="22">
        <v>1473300</v>
      </c>
      <c r="AG74" s="22">
        <v>0</v>
      </c>
    </row>
    <row r="75" spans="1:33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10412021</v>
      </c>
      <c r="F75" s="22">
        <v>0</v>
      </c>
      <c r="G75" s="22">
        <v>0</v>
      </c>
      <c r="H75" s="22">
        <v>390250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390250</v>
      </c>
      <c r="R75" s="22">
        <v>10021771</v>
      </c>
      <c r="S75" s="22">
        <v>0</v>
      </c>
      <c r="T75" s="22">
        <v>390250</v>
      </c>
      <c r="U75" s="22">
        <v>0</v>
      </c>
      <c r="V75" s="22">
        <v>0</v>
      </c>
      <c r="W75" s="22">
        <v>390250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390250</v>
      </c>
      <c r="AG75" s="22">
        <v>0</v>
      </c>
    </row>
    <row r="76" spans="1:33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14291558</v>
      </c>
      <c r="F76" s="22">
        <v>-940361</v>
      </c>
      <c r="G76" s="22">
        <v>0</v>
      </c>
      <c r="H76" s="22">
        <v>1017078</v>
      </c>
      <c r="I76" s="22">
        <v>0</v>
      </c>
      <c r="J76" s="22">
        <v>468476</v>
      </c>
      <c r="K76" s="22">
        <v>15757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560950</v>
      </c>
      <c r="R76" s="22">
        <v>13730608</v>
      </c>
      <c r="S76" s="22">
        <v>2801136</v>
      </c>
      <c r="T76" s="22">
        <v>3367015</v>
      </c>
      <c r="U76" s="22">
        <v>1860775</v>
      </c>
      <c r="V76" s="22">
        <v>0</v>
      </c>
      <c r="W76" s="22">
        <v>1017078</v>
      </c>
      <c r="X76" s="22">
        <v>0</v>
      </c>
      <c r="Y76" s="22">
        <v>468476</v>
      </c>
      <c r="Z76" s="22">
        <v>15757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3362086</v>
      </c>
      <c r="AG76" s="22">
        <v>4929</v>
      </c>
    </row>
    <row r="77" spans="1:33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25892372</v>
      </c>
      <c r="F77" s="22">
        <v>3958387</v>
      </c>
      <c r="G77" s="22">
        <v>0</v>
      </c>
      <c r="H77" s="22">
        <v>1331823</v>
      </c>
      <c r="I77" s="22">
        <v>150000</v>
      </c>
      <c r="J77" s="22">
        <v>0</v>
      </c>
      <c r="K77" s="22">
        <v>0</v>
      </c>
      <c r="L77" s="22">
        <v>0</v>
      </c>
      <c r="M77" s="22">
        <v>0</v>
      </c>
      <c r="N77" s="22">
        <v>12591</v>
      </c>
      <c r="O77" s="22">
        <v>0</v>
      </c>
      <c r="P77" s="22">
        <v>4151372</v>
      </c>
      <c r="Q77" s="22">
        <v>9604173</v>
      </c>
      <c r="R77" s="22">
        <v>16288199</v>
      </c>
      <c r="S77" s="22">
        <v>926973</v>
      </c>
      <c r="T77" s="22">
        <v>29380869</v>
      </c>
      <c r="U77" s="22">
        <v>3958387</v>
      </c>
      <c r="V77" s="22">
        <v>0</v>
      </c>
      <c r="W77" s="22">
        <v>1331823</v>
      </c>
      <c r="X77" s="22">
        <v>150000</v>
      </c>
      <c r="Y77" s="22">
        <v>0</v>
      </c>
      <c r="Z77" s="22">
        <v>0</v>
      </c>
      <c r="AA77" s="22">
        <v>0</v>
      </c>
      <c r="AB77" s="22">
        <v>0</v>
      </c>
      <c r="AC77" s="22">
        <v>12591</v>
      </c>
      <c r="AD77" s="22">
        <v>0</v>
      </c>
      <c r="AE77" s="22">
        <v>5078345</v>
      </c>
      <c r="AF77" s="22">
        <v>10531146</v>
      </c>
      <c r="AG77" s="22">
        <v>18849723</v>
      </c>
    </row>
    <row r="78" spans="1:33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50975138</v>
      </c>
      <c r="F78" s="22">
        <v>0</v>
      </c>
      <c r="G78" s="22">
        <v>0</v>
      </c>
      <c r="H78" s="22">
        <v>159334</v>
      </c>
      <c r="I78" s="22">
        <v>138750</v>
      </c>
      <c r="J78" s="22">
        <v>0</v>
      </c>
      <c r="K78" s="22">
        <v>0</v>
      </c>
      <c r="L78" s="22">
        <v>0</v>
      </c>
      <c r="M78" s="22">
        <v>0</v>
      </c>
      <c r="N78" s="22">
        <v>108753</v>
      </c>
      <c r="O78" s="22">
        <v>20708257</v>
      </c>
      <c r="P78" s="22">
        <v>20693</v>
      </c>
      <c r="Q78" s="22">
        <v>21135787</v>
      </c>
      <c r="R78" s="22">
        <v>29839351</v>
      </c>
      <c r="S78" s="22">
        <v>0</v>
      </c>
      <c r="T78" s="22">
        <v>21135787</v>
      </c>
      <c r="U78" s="22">
        <v>0</v>
      </c>
      <c r="V78" s="22">
        <v>0</v>
      </c>
      <c r="W78" s="22">
        <v>159334</v>
      </c>
      <c r="X78" s="22">
        <v>138750</v>
      </c>
      <c r="Y78" s="22">
        <v>0</v>
      </c>
      <c r="Z78" s="22">
        <v>0</v>
      </c>
      <c r="AA78" s="22">
        <v>0</v>
      </c>
      <c r="AB78" s="22">
        <v>0</v>
      </c>
      <c r="AC78" s="22">
        <v>108753</v>
      </c>
      <c r="AD78" s="22">
        <v>20708257</v>
      </c>
      <c r="AE78" s="22">
        <v>20693</v>
      </c>
      <c r="AF78" s="22">
        <v>21135787</v>
      </c>
      <c r="AG78" s="22">
        <v>0</v>
      </c>
    </row>
    <row r="79" spans="1:33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32724600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50250</v>
      </c>
      <c r="Q79" s="22">
        <v>50250</v>
      </c>
      <c r="R79" s="22">
        <v>32674350</v>
      </c>
      <c r="S79" s="22">
        <v>0</v>
      </c>
      <c r="T79" s="22">
        <v>184883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50250</v>
      </c>
      <c r="AF79" s="22">
        <v>50250</v>
      </c>
      <c r="AG79" s="22">
        <v>134633</v>
      </c>
    </row>
    <row r="80" spans="1:33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19906769</v>
      </c>
      <c r="F80" s="22">
        <v>0</v>
      </c>
      <c r="G80" s="22">
        <v>31754</v>
      </c>
      <c r="H80" s="22">
        <v>1069928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310402</v>
      </c>
      <c r="Q80" s="22">
        <v>1412084</v>
      </c>
      <c r="R80" s="22">
        <v>18494685</v>
      </c>
      <c r="S80" s="22">
        <v>0</v>
      </c>
      <c r="T80" s="22">
        <v>1494454</v>
      </c>
      <c r="U80" s="22">
        <v>0</v>
      </c>
      <c r="V80" s="22">
        <v>31754</v>
      </c>
      <c r="W80" s="22">
        <v>1069928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310402</v>
      </c>
      <c r="AF80" s="22">
        <v>1412084</v>
      </c>
      <c r="AG80" s="22">
        <v>82370</v>
      </c>
    </row>
    <row r="81" spans="1:33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52073252</v>
      </c>
      <c r="F81" s="22">
        <v>-775101</v>
      </c>
      <c r="G81" s="22">
        <v>0</v>
      </c>
      <c r="H81" s="22">
        <v>96624</v>
      </c>
      <c r="I81" s="22">
        <v>0</v>
      </c>
      <c r="J81" s="22">
        <v>879524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201047</v>
      </c>
      <c r="R81" s="22">
        <v>51872205</v>
      </c>
      <c r="S81" s="22">
        <v>1805977</v>
      </c>
      <c r="T81" s="22">
        <v>4426315</v>
      </c>
      <c r="U81" s="22">
        <v>1030876</v>
      </c>
      <c r="V81" s="22">
        <v>0</v>
      </c>
      <c r="W81" s="22">
        <v>96624</v>
      </c>
      <c r="X81" s="22">
        <v>0</v>
      </c>
      <c r="Y81" s="22">
        <v>879524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2007024</v>
      </c>
      <c r="AG81" s="22">
        <v>730549</v>
      </c>
    </row>
    <row r="82" spans="1:33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38794089</v>
      </c>
      <c r="F82" s="22">
        <v>1415305</v>
      </c>
      <c r="G82" s="22">
        <v>25996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61930</v>
      </c>
      <c r="Q82" s="22">
        <v>1503231</v>
      </c>
      <c r="R82" s="22">
        <v>37290858</v>
      </c>
      <c r="S82" s="22">
        <v>0</v>
      </c>
      <c r="T82" s="22">
        <v>1840432</v>
      </c>
      <c r="U82" s="22">
        <v>1415305</v>
      </c>
      <c r="V82" s="22">
        <v>25996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61930</v>
      </c>
      <c r="AF82" s="22">
        <v>1503231</v>
      </c>
      <c r="AG82" s="22">
        <v>337201</v>
      </c>
    </row>
    <row r="83" spans="1:33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16042452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170794</v>
      </c>
      <c r="Q83" s="22">
        <v>170794</v>
      </c>
      <c r="R83" s="22">
        <v>15871658</v>
      </c>
      <c r="S83" s="22">
        <v>0</v>
      </c>
      <c r="T83" s="22">
        <v>182794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170794</v>
      </c>
      <c r="AF83" s="22">
        <v>170794</v>
      </c>
      <c r="AG83" s="22">
        <v>12000</v>
      </c>
    </row>
    <row r="84" spans="1:33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6792042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21450</v>
      </c>
      <c r="Q84" s="22">
        <v>21450</v>
      </c>
      <c r="R84" s="22">
        <v>6770592</v>
      </c>
      <c r="S84" s="22">
        <v>0</v>
      </c>
      <c r="T84" s="22">
        <v>21450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21450</v>
      </c>
      <c r="AF84" s="22">
        <v>21450</v>
      </c>
      <c r="AG84" s="22">
        <v>0</v>
      </c>
    </row>
    <row r="85" spans="1:33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5635059</v>
      </c>
      <c r="F85" s="22">
        <v>-437708</v>
      </c>
      <c r="G85" s="22">
        <v>0</v>
      </c>
      <c r="H85" s="22">
        <v>855396</v>
      </c>
      <c r="I85" s="22">
        <v>124938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3285</v>
      </c>
      <c r="Q85" s="22">
        <v>545911</v>
      </c>
      <c r="R85" s="22">
        <v>5089148</v>
      </c>
      <c r="S85" s="22">
        <v>1551848</v>
      </c>
      <c r="T85" s="22">
        <v>2097759</v>
      </c>
      <c r="U85" s="22">
        <v>681475</v>
      </c>
      <c r="V85" s="22">
        <v>0</v>
      </c>
      <c r="W85" s="22">
        <v>1288061</v>
      </c>
      <c r="X85" s="22">
        <v>124938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3285</v>
      </c>
      <c r="AF85" s="22">
        <v>2097759</v>
      </c>
      <c r="AG85" s="22">
        <v>0</v>
      </c>
    </row>
    <row r="86" spans="1:33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14887576</v>
      </c>
      <c r="F86" s="22">
        <v>2713232</v>
      </c>
      <c r="G86" s="22">
        <v>159709</v>
      </c>
      <c r="H86" s="22">
        <v>1126967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2725272</v>
      </c>
      <c r="Q86" s="22">
        <v>6725180</v>
      </c>
      <c r="R86" s="22">
        <v>8162396</v>
      </c>
      <c r="S86" s="22">
        <v>0</v>
      </c>
      <c r="T86" s="22">
        <v>9284739</v>
      </c>
      <c r="U86" s="22">
        <v>2713232</v>
      </c>
      <c r="V86" s="22">
        <v>159709</v>
      </c>
      <c r="W86" s="22">
        <v>1126967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2725272</v>
      </c>
      <c r="AF86" s="22">
        <v>6725180</v>
      </c>
      <c r="AG86" s="22">
        <v>2559559</v>
      </c>
    </row>
    <row r="87" spans="1:33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8599774</v>
      </c>
      <c r="F87" s="22">
        <v>0</v>
      </c>
      <c r="G87" s="22">
        <v>0</v>
      </c>
      <c r="H87" s="22">
        <v>0</v>
      </c>
      <c r="I87" s="22">
        <v>34513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29232</v>
      </c>
      <c r="Q87" s="22">
        <v>63745</v>
      </c>
      <c r="R87" s="22">
        <v>8536029</v>
      </c>
      <c r="S87" s="22">
        <v>0</v>
      </c>
      <c r="T87" s="22">
        <v>923216</v>
      </c>
      <c r="U87" s="22">
        <v>0</v>
      </c>
      <c r="V87" s="22">
        <v>0</v>
      </c>
      <c r="W87" s="22">
        <v>0</v>
      </c>
      <c r="X87" s="22">
        <v>34513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29232</v>
      </c>
      <c r="AF87" s="22">
        <v>63745</v>
      </c>
      <c r="AG87" s="22">
        <v>859471</v>
      </c>
    </row>
    <row r="88" spans="1:33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13084799</v>
      </c>
      <c r="F88" s="22">
        <v>648792</v>
      </c>
      <c r="G88" s="22">
        <v>0</v>
      </c>
      <c r="H88" s="22">
        <v>481177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350000</v>
      </c>
      <c r="O88" s="22">
        <v>0</v>
      </c>
      <c r="P88" s="22">
        <v>2239999</v>
      </c>
      <c r="Q88" s="22">
        <v>3719968</v>
      </c>
      <c r="R88" s="22">
        <v>9364831</v>
      </c>
      <c r="S88" s="22">
        <v>0</v>
      </c>
      <c r="T88" s="22">
        <v>3719968</v>
      </c>
      <c r="U88" s="22">
        <v>648792</v>
      </c>
      <c r="V88" s="22">
        <v>0</v>
      </c>
      <c r="W88" s="22">
        <v>481177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350000</v>
      </c>
      <c r="AD88" s="22">
        <v>0</v>
      </c>
      <c r="AE88" s="22">
        <v>2239999</v>
      </c>
      <c r="AF88" s="22">
        <v>3719968</v>
      </c>
      <c r="AG88" s="22">
        <v>0</v>
      </c>
    </row>
    <row r="89" spans="1:33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19545517</v>
      </c>
      <c r="F89" s="22">
        <v>259861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408785</v>
      </c>
      <c r="Q89" s="22">
        <v>668646</v>
      </c>
      <c r="R89" s="22">
        <v>18876871</v>
      </c>
      <c r="S89" s="22">
        <v>0</v>
      </c>
      <c r="T89" s="22">
        <v>668646</v>
      </c>
      <c r="U89" s="22">
        <v>259861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408785</v>
      </c>
      <c r="AF89" s="22">
        <v>668646</v>
      </c>
      <c r="AG89" s="22">
        <v>0</v>
      </c>
    </row>
    <row r="90" spans="1:33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148804080</v>
      </c>
      <c r="F90" s="22">
        <v>7072592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4803437</v>
      </c>
      <c r="Q90" s="22">
        <v>11876029</v>
      </c>
      <c r="R90" s="22">
        <v>136928051</v>
      </c>
      <c r="S90" s="22">
        <v>4845180</v>
      </c>
      <c r="T90" s="22">
        <v>16721209</v>
      </c>
      <c r="U90" s="22">
        <v>11258886</v>
      </c>
      <c r="V90" s="22">
        <v>0</v>
      </c>
      <c r="W90" s="22">
        <v>335595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5126728</v>
      </c>
      <c r="AF90" s="22">
        <v>16721209</v>
      </c>
      <c r="AG90" s="22">
        <v>0</v>
      </c>
    </row>
    <row r="91" spans="1:33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3832616</v>
      </c>
      <c r="F91" s="22">
        <v>288252</v>
      </c>
      <c r="G91" s="22">
        <v>0</v>
      </c>
      <c r="H91" s="22">
        <v>221145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509397</v>
      </c>
      <c r="R91" s="22">
        <v>3323219</v>
      </c>
      <c r="S91" s="22">
        <v>0</v>
      </c>
      <c r="T91" s="22">
        <v>509397</v>
      </c>
      <c r="U91" s="22">
        <v>288252</v>
      </c>
      <c r="V91" s="22">
        <v>0</v>
      </c>
      <c r="W91" s="22">
        <v>221145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509397</v>
      </c>
      <c r="AG91" s="22">
        <v>0</v>
      </c>
    </row>
    <row r="92" spans="1:33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18149608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342337</v>
      </c>
      <c r="Q92" s="22">
        <v>342337</v>
      </c>
      <c r="R92" s="22">
        <v>17807271</v>
      </c>
      <c r="S92" s="22">
        <v>0</v>
      </c>
      <c r="T92" s="22">
        <v>1515174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342337</v>
      </c>
      <c r="AF92" s="22">
        <v>342337</v>
      </c>
      <c r="AG92" s="22">
        <v>1172837</v>
      </c>
    </row>
    <row r="93" spans="1:33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6050595</v>
      </c>
      <c r="F93" s="22">
        <v>0</v>
      </c>
      <c r="G93" s="22">
        <v>0</v>
      </c>
      <c r="H93" s="22">
        <v>105557</v>
      </c>
      <c r="I93" s="22">
        <v>7661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71443</v>
      </c>
      <c r="Q93" s="22">
        <v>184661</v>
      </c>
      <c r="R93" s="22">
        <v>5865934</v>
      </c>
      <c r="S93" s="22">
        <v>0</v>
      </c>
      <c r="T93" s="22">
        <v>216020</v>
      </c>
      <c r="U93" s="22">
        <v>0</v>
      </c>
      <c r="V93" s="22">
        <v>0</v>
      </c>
      <c r="W93" s="22">
        <v>105557</v>
      </c>
      <c r="X93" s="22">
        <v>7661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71443</v>
      </c>
      <c r="AF93" s="22">
        <v>184661</v>
      </c>
      <c r="AG93" s="22">
        <v>31359</v>
      </c>
    </row>
    <row r="94" spans="1:33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1530343</v>
      </c>
      <c r="F94" s="22">
        <v>4255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4255</v>
      </c>
      <c r="R94" s="22">
        <v>1526088</v>
      </c>
      <c r="S94" s="22">
        <v>98997</v>
      </c>
      <c r="T94" s="22">
        <v>103252</v>
      </c>
      <c r="U94" s="22">
        <v>4255</v>
      </c>
      <c r="V94" s="22">
        <v>0</v>
      </c>
      <c r="W94" s="22">
        <v>98997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103252</v>
      </c>
      <c r="AG94" s="22">
        <v>0</v>
      </c>
    </row>
    <row r="95" spans="1:33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6003965</v>
      </c>
      <c r="F95" s="22">
        <v>410376</v>
      </c>
      <c r="G95" s="22">
        <v>59662</v>
      </c>
      <c r="H95" s="22">
        <v>128147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48469</v>
      </c>
      <c r="Q95" s="22">
        <v>646654</v>
      </c>
      <c r="R95" s="22">
        <v>5357311</v>
      </c>
      <c r="S95" s="22">
        <v>1150142</v>
      </c>
      <c r="T95" s="22">
        <v>1796796</v>
      </c>
      <c r="U95" s="22">
        <v>1278053</v>
      </c>
      <c r="V95" s="22">
        <v>59662</v>
      </c>
      <c r="W95" s="22">
        <v>410612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48469</v>
      </c>
      <c r="AF95" s="22">
        <v>1796796</v>
      </c>
      <c r="AG95" s="22">
        <v>0</v>
      </c>
    </row>
    <row r="96" spans="1:33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3381619</v>
      </c>
      <c r="F96" s="22">
        <v>80932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127451</v>
      </c>
      <c r="Q96" s="22">
        <v>208383</v>
      </c>
      <c r="R96" s="22">
        <v>3173236</v>
      </c>
      <c r="S96" s="22">
        <v>0</v>
      </c>
      <c r="T96" s="22">
        <v>387365</v>
      </c>
      <c r="U96" s="22">
        <v>80932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127451</v>
      </c>
      <c r="AF96" s="22">
        <v>208383</v>
      </c>
      <c r="AG96" s="22">
        <v>178982</v>
      </c>
    </row>
    <row r="97" spans="1:33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818624</v>
      </c>
      <c r="F97" s="22">
        <v>0</v>
      </c>
      <c r="G97" s="22">
        <v>0</v>
      </c>
      <c r="H97" s="22">
        <v>132269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10074</v>
      </c>
      <c r="Q97" s="22">
        <v>142343</v>
      </c>
      <c r="R97" s="22">
        <v>676281</v>
      </c>
      <c r="S97" s="22">
        <v>0</v>
      </c>
      <c r="T97" s="22">
        <v>142343</v>
      </c>
      <c r="U97" s="22">
        <v>0</v>
      </c>
      <c r="V97" s="22">
        <v>0</v>
      </c>
      <c r="W97" s="22">
        <v>132269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10074</v>
      </c>
      <c r="AF97" s="22">
        <v>142343</v>
      </c>
      <c r="AG97" s="22">
        <v>0</v>
      </c>
    </row>
    <row r="98" spans="1:33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18666855</v>
      </c>
      <c r="F98" s="22">
        <v>702832</v>
      </c>
      <c r="G98" s="22">
        <v>0</v>
      </c>
      <c r="H98" s="22">
        <v>476643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198335</v>
      </c>
      <c r="Q98" s="22">
        <v>1377810</v>
      </c>
      <c r="R98" s="22">
        <v>17289045</v>
      </c>
      <c r="S98" s="22">
        <v>1942557</v>
      </c>
      <c r="T98" s="22">
        <v>3320367</v>
      </c>
      <c r="U98" s="22">
        <v>1741375</v>
      </c>
      <c r="V98" s="22">
        <v>0</v>
      </c>
      <c r="W98" s="22">
        <v>1083393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495599</v>
      </c>
      <c r="AF98" s="22">
        <v>3320367</v>
      </c>
      <c r="AG98" s="22">
        <v>0</v>
      </c>
    </row>
    <row r="99" spans="1:33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3381736</v>
      </c>
      <c r="F99" s="22">
        <v>0</v>
      </c>
      <c r="G99" s="22">
        <v>0</v>
      </c>
      <c r="H99" s="22">
        <v>101424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4730</v>
      </c>
      <c r="Q99" s="22">
        <v>106154</v>
      </c>
      <c r="R99" s="22">
        <v>3275582</v>
      </c>
      <c r="S99" s="22">
        <v>0</v>
      </c>
      <c r="T99" s="22">
        <v>151208</v>
      </c>
      <c r="U99" s="22">
        <v>0</v>
      </c>
      <c r="V99" s="22">
        <v>0</v>
      </c>
      <c r="W99" s="22">
        <v>101424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4730</v>
      </c>
      <c r="AF99" s="22">
        <v>106154</v>
      </c>
      <c r="AG99" s="22">
        <v>45054</v>
      </c>
    </row>
    <row r="100" spans="1:33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24037919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2520518</v>
      </c>
      <c r="Q100" s="22">
        <v>2520518</v>
      </c>
      <c r="R100" s="22">
        <v>21517401</v>
      </c>
      <c r="S100" s="22">
        <v>0</v>
      </c>
      <c r="T100" s="22">
        <v>3148741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2520518</v>
      </c>
      <c r="AF100" s="22">
        <v>2520518</v>
      </c>
      <c r="AG100" s="22">
        <v>628223</v>
      </c>
    </row>
    <row r="101" spans="1:33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2207705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2207705</v>
      </c>
      <c r="S101" s="22">
        <v>0</v>
      </c>
      <c r="T101" s="22">
        <v>27350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27350</v>
      </c>
    </row>
    <row r="102" spans="1:33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2719959</v>
      </c>
      <c r="F102" s="22">
        <v>371737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18705</v>
      </c>
      <c r="Q102" s="22">
        <v>390442</v>
      </c>
      <c r="R102" s="22">
        <v>2329517</v>
      </c>
      <c r="S102" s="22">
        <v>0</v>
      </c>
      <c r="T102" s="22">
        <v>390442</v>
      </c>
      <c r="U102" s="22">
        <v>371737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18705</v>
      </c>
      <c r="AF102" s="22">
        <v>390442</v>
      </c>
      <c r="AG102" s="22">
        <v>0</v>
      </c>
    </row>
    <row r="103" spans="1:33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1585066</v>
      </c>
      <c r="F103" s="22">
        <v>216145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152253</v>
      </c>
      <c r="P103" s="22">
        <v>33768</v>
      </c>
      <c r="Q103" s="22">
        <v>402166</v>
      </c>
      <c r="R103" s="22">
        <v>1182900</v>
      </c>
      <c r="S103" s="22">
        <v>1536651</v>
      </c>
      <c r="T103" s="22">
        <v>2030061</v>
      </c>
      <c r="U103" s="22">
        <v>1200205</v>
      </c>
      <c r="V103" s="22">
        <v>0</v>
      </c>
      <c r="W103" s="22">
        <v>283095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252253</v>
      </c>
      <c r="AE103" s="22">
        <v>203264</v>
      </c>
      <c r="AF103" s="22">
        <v>1938817</v>
      </c>
      <c r="AG103" s="22">
        <v>91244</v>
      </c>
    </row>
    <row r="104" spans="1:33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9479186</v>
      </c>
      <c r="F104" s="22">
        <v>975946</v>
      </c>
      <c r="G104" s="22">
        <v>0</v>
      </c>
      <c r="H104" s="22">
        <v>464709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124209</v>
      </c>
      <c r="Q104" s="22">
        <v>1564864</v>
      </c>
      <c r="R104" s="22">
        <v>7914322</v>
      </c>
      <c r="S104" s="22">
        <v>0</v>
      </c>
      <c r="T104" s="22">
        <v>1564864</v>
      </c>
      <c r="U104" s="22">
        <v>975946</v>
      </c>
      <c r="V104" s="22">
        <v>0</v>
      </c>
      <c r="W104" s="22">
        <v>464709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124209</v>
      </c>
      <c r="AF104" s="22">
        <v>1564864</v>
      </c>
      <c r="AG104" s="22">
        <v>0</v>
      </c>
    </row>
    <row r="105" spans="1:33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2317426</v>
      </c>
      <c r="F105" s="22">
        <v>37395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162501</v>
      </c>
      <c r="Q105" s="22">
        <v>199896</v>
      </c>
      <c r="R105" s="22">
        <v>2117530</v>
      </c>
      <c r="S105" s="22">
        <v>0</v>
      </c>
      <c r="T105" s="22">
        <v>199896</v>
      </c>
      <c r="U105" s="22">
        <v>0</v>
      </c>
      <c r="V105" s="22">
        <v>37394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162502</v>
      </c>
      <c r="AF105" s="22">
        <v>199896</v>
      </c>
      <c r="AG105" s="22">
        <v>0</v>
      </c>
    </row>
    <row r="106" spans="1:33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62476150</v>
      </c>
      <c r="F106" s="22">
        <v>3785467</v>
      </c>
      <c r="G106" s="22">
        <v>0</v>
      </c>
      <c r="H106" s="22">
        <v>511210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13666301</v>
      </c>
      <c r="Q106" s="22">
        <v>17962978</v>
      </c>
      <c r="R106" s="22">
        <v>44513172</v>
      </c>
      <c r="S106" s="22">
        <v>898001</v>
      </c>
      <c r="T106" s="22">
        <v>18860979</v>
      </c>
      <c r="U106" s="22">
        <v>3785467</v>
      </c>
      <c r="V106" s="22">
        <v>0</v>
      </c>
      <c r="W106" s="22">
        <v>511210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14564302</v>
      </c>
      <c r="AF106" s="22">
        <v>18860979</v>
      </c>
      <c r="AG106" s="22">
        <v>0</v>
      </c>
    </row>
    <row r="107" spans="1:33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2573903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2910</v>
      </c>
      <c r="Q107" s="22">
        <v>2910</v>
      </c>
      <c r="R107" s="22">
        <v>2570993</v>
      </c>
      <c r="S107" s="22">
        <v>0</v>
      </c>
      <c r="T107" s="22">
        <v>705615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2910</v>
      </c>
      <c r="AF107" s="22">
        <v>2910</v>
      </c>
      <c r="AG107" s="22">
        <v>702705</v>
      </c>
    </row>
    <row r="108" spans="1:33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5568423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825</v>
      </c>
      <c r="Q108" s="22">
        <v>825</v>
      </c>
      <c r="R108" s="22">
        <v>5567598</v>
      </c>
      <c r="S108" s="22">
        <v>0</v>
      </c>
      <c r="T108" s="22">
        <v>109998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825</v>
      </c>
      <c r="AF108" s="22">
        <v>825</v>
      </c>
      <c r="AG108" s="22">
        <v>109173</v>
      </c>
    </row>
    <row r="109" spans="1:33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648270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648270</v>
      </c>
      <c r="S109" s="22">
        <v>55465</v>
      </c>
      <c r="T109" s="22">
        <v>60465</v>
      </c>
      <c r="U109" s="22">
        <v>0</v>
      </c>
      <c r="V109" s="22">
        <v>0</v>
      </c>
      <c r="W109" s="22">
        <v>55465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55465</v>
      </c>
      <c r="AG109" s="22">
        <v>5000</v>
      </c>
    </row>
    <row r="110" spans="1:33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2332594</v>
      </c>
      <c r="F110" s="22">
        <v>19804</v>
      </c>
      <c r="G110" s="22">
        <v>0</v>
      </c>
      <c r="H110" s="22">
        <v>218462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238266</v>
      </c>
      <c r="R110" s="22">
        <v>2094328</v>
      </c>
      <c r="S110" s="22">
        <v>0</v>
      </c>
      <c r="T110" s="22">
        <v>747458</v>
      </c>
      <c r="U110" s="22">
        <v>19804</v>
      </c>
      <c r="V110" s="22">
        <v>0</v>
      </c>
      <c r="W110" s="22">
        <v>218462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238266</v>
      </c>
      <c r="AG110" s="22">
        <v>509192</v>
      </c>
    </row>
    <row r="111" spans="1:33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10000222</v>
      </c>
      <c r="F111" s="22">
        <v>0</v>
      </c>
      <c r="G111" s="22">
        <v>0</v>
      </c>
      <c r="H111" s="22">
        <v>1109554</v>
      </c>
      <c r="I111" s="22">
        <v>0</v>
      </c>
      <c r="J111" s="22">
        <v>0</v>
      </c>
      <c r="K111" s="22">
        <v>0</v>
      </c>
      <c r="L111" s="22">
        <v>30000</v>
      </c>
      <c r="M111" s="22">
        <v>0</v>
      </c>
      <c r="N111" s="22">
        <v>0</v>
      </c>
      <c r="O111" s="22">
        <v>0</v>
      </c>
      <c r="P111" s="22">
        <v>1134799</v>
      </c>
      <c r="Q111" s="22">
        <v>2274353</v>
      </c>
      <c r="R111" s="22">
        <v>7725869</v>
      </c>
      <c r="S111" s="22">
        <v>0</v>
      </c>
      <c r="T111" s="22">
        <v>2835099</v>
      </c>
      <c r="U111" s="22">
        <v>0</v>
      </c>
      <c r="V111" s="22">
        <v>0</v>
      </c>
      <c r="W111" s="22">
        <v>1109554</v>
      </c>
      <c r="X111" s="22">
        <v>0</v>
      </c>
      <c r="Y111" s="22">
        <v>0</v>
      </c>
      <c r="Z111" s="22">
        <v>0</v>
      </c>
      <c r="AA111" s="22">
        <v>30000</v>
      </c>
      <c r="AB111" s="22">
        <v>0</v>
      </c>
      <c r="AC111" s="22">
        <v>0</v>
      </c>
      <c r="AD111" s="22">
        <v>0</v>
      </c>
      <c r="AE111" s="22">
        <v>1134799</v>
      </c>
      <c r="AF111" s="22">
        <v>2274353</v>
      </c>
      <c r="AG111" s="22">
        <v>560746</v>
      </c>
    </row>
    <row r="112" spans="1:33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10415967</v>
      </c>
      <c r="F112" s="22">
        <v>1107503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115068</v>
      </c>
      <c r="Q112" s="22">
        <v>1222571</v>
      </c>
      <c r="R112" s="22">
        <v>9193396</v>
      </c>
      <c r="S112" s="22">
        <v>0</v>
      </c>
      <c r="T112" s="22">
        <v>1263008</v>
      </c>
      <c r="U112" s="22">
        <v>1107503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115068</v>
      </c>
      <c r="AF112" s="22">
        <v>1222571</v>
      </c>
      <c r="AG112" s="22">
        <v>40437</v>
      </c>
    </row>
    <row r="113" spans="1:33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43333854</v>
      </c>
      <c r="F113" s="22">
        <v>10594273</v>
      </c>
      <c r="G113" s="22">
        <v>0</v>
      </c>
      <c r="H113" s="22">
        <v>1953571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11955966</v>
      </c>
      <c r="Q113" s="22">
        <v>24503810</v>
      </c>
      <c r="R113" s="22">
        <v>18830044</v>
      </c>
      <c r="S113" s="22">
        <v>0</v>
      </c>
      <c r="T113" s="22">
        <v>24959273</v>
      </c>
      <c r="U113" s="22">
        <v>10594273</v>
      </c>
      <c r="V113" s="22">
        <v>0</v>
      </c>
      <c r="W113" s="22">
        <v>1953571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11955966</v>
      </c>
      <c r="AF113" s="22">
        <v>24503810</v>
      </c>
      <c r="AG113" s="22">
        <v>455463</v>
      </c>
    </row>
    <row r="114" spans="1:33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2869770</v>
      </c>
      <c r="F114" s="22">
        <v>233265</v>
      </c>
      <c r="G114" s="22">
        <v>0</v>
      </c>
      <c r="H114" s="22">
        <v>0</v>
      </c>
      <c r="I114" s="22">
        <v>76224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100111</v>
      </c>
      <c r="Q114" s="22">
        <v>409600</v>
      </c>
      <c r="R114" s="22">
        <v>2460170</v>
      </c>
      <c r="S114" s="22">
        <v>234619</v>
      </c>
      <c r="T114" s="22">
        <v>644219</v>
      </c>
      <c r="U114" s="22">
        <v>361553</v>
      </c>
      <c r="V114" s="22">
        <v>0</v>
      </c>
      <c r="W114" s="22">
        <v>27323</v>
      </c>
      <c r="X114" s="22">
        <v>126225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129118</v>
      </c>
      <c r="AF114" s="22">
        <v>644219</v>
      </c>
      <c r="AG114" s="22">
        <v>0</v>
      </c>
    </row>
    <row r="115" spans="1:33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5261642</v>
      </c>
      <c r="F115" s="22">
        <v>0</v>
      </c>
      <c r="G115" s="22">
        <v>0</v>
      </c>
      <c r="H115" s="22">
        <v>1104588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200000</v>
      </c>
      <c r="P115" s="22">
        <v>40828</v>
      </c>
      <c r="Q115" s="22">
        <v>1345416</v>
      </c>
      <c r="R115" s="22">
        <v>3916226</v>
      </c>
      <c r="S115" s="22">
        <v>0</v>
      </c>
      <c r="T115" s="22">
        <v>1345416</v>
      </c>
      <c r="U115" s="22">
        <v>0</v>
      </c>
      <c r="V115" s="22">
        <v>0</v>
      </c>
      <c r="W115" s="22">
        <v>1104588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200000</v>
      </c>
      <c r="AE115" s="22">
        <v>40828</v>
      </c>
      <c r="AF115" s="22">
        <v>1345416</v>
      </c>
      <c r="AG115" s="22">
        <v>0</v>
      </c>
    </row>
    <row r="116" spans="1:33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2685390</v>
      </c>
      <c r="F116" s="22">
        <v>158378</v>
      </c>
      <c r="G116" s="22">
        <v>0</v>
      </c>
      <c r="H116" s="22">
        <v>0</v>
      </c>
      <c r="I116" s="22">
        <v>101752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150000</v>
      </c>
      <c r="P116" s="22">
        <v>1455</v>
      </c>
      <c r="Q116" s="22">
        <v>411585</v>
      </c>
      <c r="R116" s="22">
        <v>2273805</v>
      </c>
      <c r="S116" s="22">
        <v>606033</v>
      </c>
      <c r="T116" s="22">
        <v>1040144</v>
      </c>
      <c r="U116" s="22">
        <v>564411</v>
      </c>
      <c r="V116" s="22">
        <v>0</v>
      </c>
      <c r="W116" s="22">
        <v>200000</v>
      </c>
      <c r="X116" s="22">
        <v>101752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150000</v>
      </c>
      <c r="AE116" s="22">
        <v>1455</v>
      </c>
      <c r="AF116" s="22">
        <v>1017618</v>
      </c>
      <c r="AG116" s="22">
        <v>22526</v>
      </c>
    </row>
    <row r="117" spans="1:33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7180470</v>
      </c>
      <c r="F117" s="22">
        <v>5620081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3639</v>
      </c>
      <c r="P117" s="22">
        <v>377156</v>
      </c>
      <c r="Q117" s="22">
        <v>6000876</v>
      </c>
      <c r="R117" s="22">
        <v>1179594</v>
      </c>
      <c r="S117" s="22">
        <v>0</v>
      </c>
      <c r="T117" s="22">
        <v>7158112</v>
      </c>
      <c r="U117" s="22">
        <v>5620081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3639</v>
      </c>
      <c r="AE117" s="22">
        <v>377156</v>
      </c>
      <c r="AF117" s="22">
        <v>6000876</v>
      </c>
      <c r="AG117" s="22">
        <v>1157236</v>
      </c>
    </row>
    <row r="118" spans="1:33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8568332</v>
      </c>
      <c r="F118" s="22">
        <v>864882</v>
      </c>
      <c r="G118" s="22">
        <v>0</v>
      </c>
      <c r="H118" s="22">
        <v>192157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110906</v>
      </c>
      <c r="Q118" s="22">
        <v>1167945</v>
      </c>
      <c r="R118" s="22">
        <v>7400387</v>
      </c>
      <c r="S118" s="22">
        <v>1473019</v>
      </c>
      <c r="T118" s="22">
        <v>2809467</v>
      </c>
      <c r="U118" s="22">
        <v>1405388</v>
      </c>
      <c r="V118" s="22">
        <v>0</v>
      </c>
      <c r="W118" s="22">
        <v>1124670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110906</v>
      </c>
      <c r="AF118" s="22">
        <v>2640964</v>
      </c>
      <c r="AG118" s="22">
        <v>168503</v>
      </c>
    </row>
    <row r="119" spans="1:33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7937264</v>
      </c>
      <c r="F119" s="22">
        <v>1015654</v>
      </c>
      <c r="G119" s="22">
        <v>66655</v>
      </c>
      <c r="H119" s="22">
        <v>3022285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632916</v>
      </c>
      <c r="Q119" s="22">
        <v>4737510</v>
      </c>
      <c r="R119" s="22">
        <v>3199754</v>
      </c>
      <c r="S119" s="22">
        <v>0</v>
      </c>
      <c r="T119" s="22">
        <v>5832837</v>
      </c>
      <c r="U119" s="22">
        <v>1015654</v>
      </c>
      <c r="V119" s="22">
        <v>66655</v>
      </c>
      <c r="W119" s="22">
        <v>3022285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632916</v>
      </c>
      <c r="AF119" s="22">
        <v>4737510</v>
      </c>
      <c r="AG119" s="22">
        <v>1095327</v>
      </c>
    </row>
    <row r="120" spans="1:33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36664298</v>
      </c>
      <c r="F120" s="22">
        <v>2390130</v>
      </c>
      <c r="G120" s="22">
        <v>0</v>
      </c>
      <c r="H120" s="22">
        <v>1163137</v>
      </c>
      <c r="I120" s="22">
        <v>0</v>
      </c>
      <c r="J120" s="22">
        <v>0</v>
      </c>
      <c r="K120" s="22">
        <v>0</v>
      </c>
      <c r="L120" s="22">
        <v>20000</v>
      </c>
      <c r="M120" s="22">
        <v>0</v>
      </c>
      <c r="N120" s="22">
        <v>0</v>
      </c>
      <c r="O120" s="22">
        <v>0</v>
      </c>
      <c r="P120" s="22">
        <v>560708</v>
      </c>
      <c r="Q120" s="22">
        <v>4133975</v>
      </c>
      <c r="R120" s="22">
        <v>32530323</v>
      </c>
      <c r="S120" s="22">
        <v>7875202</v>
      </c>
      <c r="T120" s="22">
        <v>12009177</v>
      </c>
      <c r="U120" s="22">
        <v>2390130</v>
      </c>
      <c r="V120" s="22">
        <v>0</v>
      </c>
      <c r="W120" s="22">
        <v>1163137</v>
      </c>
      <c r="X120" s="22">
        <v>0</v>
      </c>
      <c r="Y120" s="22">
        <v>0</v>
      </c>
      <c r="Z120" s="22">
        <v>0</v>
      </c>
      <c r="AA120" s="22">
        <v>20000</v>
      </c>
      <c r="AB120" s="22">
        <v>0</v>
      </c>
      <c r="AC120" s="22">
        <v>0</v>
      </c>
      <c r="AD120" s="22">
        <v>0</v>
      </c>
      <c r="AE120" s="22">
        <v>8435910</v>
      </c>
      <c r="AF120" s="22">
        <v>12009177</v>
      </c>
      <c r="AG120" s="22">
        <v>0</v>
      </c>
    </row>
    <row r="121" spans="1:33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1388601</v>
      </c>
      <c r="F121" s="22">
        <v>0</v>
      </c>
      <c r="G121" s="22">
        <v>63333</v>
      </c>
      <c r="H121" s="22">
        <v>95230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10000</v>
      </c>
      <c r="Q121" s="22">
        <v>168563</v>
      </c>
      <c r="R121" s="22">
        <v>1220038</v>
      </c>
      <c r="S121" s="22">
        <v>0</v>
      </c>
      <c r="T121" s="22">
        <v>197050</v>
      </c>
      <c r="U121" s="22">
        <v>0</v>
      </c>
      <c r="V121" s="22">
        <v>63333</v>
      </c>
      <c r="W121" s="22">
        <v>95230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10000</v>
      </c>
      <c r="AF121" s="22">
        <v>168563</v>
      </c>
      <c r="AG121" s="22">
        <v>28487</v>
      </c>
    </row>
    <row r="122" spans="1:33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37152997</v>
      </c>
      <c r="F122" s="22">
        <v>6004273</v>
      </c>
      <c r="G122" s="22">
        <v>0</v>
      </c>
      <c r="H122" s="22">
        <v>588244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1709550</v>
      </c>
      <c r="Q122" s="22">
        <v>8302067</v>
      </c>
      <c r="R122" s="22">
        <v>28850930</v>
      </c>
      <c r="S122" s="22">
        <v>321300</v>
      </c>
      <c r="T122" s="22">
        <v>8868467</v>
      </c>
      <c r="U122" s="22">
        <v>6004273</v>
      </c>
      <c r="V122" s="22">
        <v>0</v>
      </c>
      <c r="W122" s="22">
        <v>588244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2030850</v>
      </c>
      <c r="AF122" s="22">
        <v>8623367</v>
      </c>
      <c r="AG122" s="22">
        <v>245100</v>
      </c>
    </row>
    <row r="123" spans="1:33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3255021</v>
      </c>
      <c r="F123" s="22">
        <v>108951</v>
      </c>
      <c r="G123" s="22">
        <v>0</v>
      </c>
      <c r="H123" s="22">
        <v>5615</v>
      </c>
      <c r="I123" s="22">
        <v>170131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64</v>
      </c>
      <c r="Q123" s="22">
        <v>284761</v>
      </c>
      <c r="R123" s="22">
        <v>2970260</v>
      </c>
      <c r="S123" s="22">
        <v>0</v>
      </c>
      <c r="T123" s="22">
        <v>372816</v>
      </c>
      <c r="U123" s="22">
        <v>108951</v>
      </c>
      <c r="V123" s="22">
        <v>0</v>
      </c>
      <c r="W123" s="22">
        <v>5615</v>
      </c>
      <c r="X123" s="22">
        <v>170131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64</v>
      </c>
      <c r="AF123" s="22">
        <v>284761</v>
      </c>
      <c r="AG123" s="22">
        <v>88055</v>
      </c>
    </row>
    <row r="124" spans="1:33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4237650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4237650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</row>
    <row r="125" spans="1:33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2542257</v>
      </c>
      <c r="F125" s="22">
        <v>459535</v>
      </c>
      <c r="G125" s="22">
        <v>3681</v>
      </c>
      <c r="H125" s="22">
        <v>215762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678978</v>
      </c>
      <c r="R125" s="22">
        <v>1863279</v>
      </c>
      <c r="S125" s="22">
        <v>0</v>
      </c>
      <c r="T125" s="22">
        <v>840414</v>
      </c>
      <c r="U125" s="22">
        <v>459535</v>
      </c>
      <c r="V125" s="22">
        <v>3681</v>
      </c>
      <c r="W125" s="22">
        <v>215762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678978</v>
      </c>
      <c r="AG125" s="22">
        <v>161436</v>
      </c>
    </row>
    <row r="126" spans="1:33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1765558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63223</v>
      </c>
      <c r="P126" s="22">
        <v>24600</v>
      </c>
      <c r="Q126" s="22">
        <v>87823</v>
      </c>
      <c r="R126" s="22">
        <v>1677735</v>
      </c>
      <c r="S126" s="22">
        <v>0</v>
      </c>
      <c r="T126" s="22">
        <v>104756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63223</v>
      </c>
      <c r="AE126" s="22">
        <v>24600</v>
      </c>
      <c r="AF126" s="22">
        <v>87823</v>
      </c>
      <c r="AG126" s="22">
        <v>16933</v>
      </c>
    </row>
    <row r="127" spans="1:33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104924</v>
      </c>
      <c r="F127" s="22">
        <v>118013</v>
      </c>
      <c r="G127" s="22">
        <v>0</v>
      </c>
      <c r="H127" s="22">
        <v>523309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677603</v>
      </c>
      <c r="Q127" s="22">
        <v>1318925</v>
      </c>
      <c r="R127" s="22">
        <v>-1214001</v>
      </c>
      <c r="S127" s="22">
        <v>0</v>
      </c>
      <c r="T127" s="22">
        <v>1330499</v>
      </c>
      <c r="U127" s="22">
        <v>118013</v>
      </c>
      <c r="V127" s="22">
        <v>0</v>
      </c>
      <c r="W127" s="22">
        <v>0</v>
      </c>
      <c r="X127" s="22">
        <v>523309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677603</v>
      </c>
      <c r="AF127" s="22">
        <v>1318925</v>
      </c>
      <c r="AG127" s="22">
        <v>11574</v>
      </c>
    </row>
    <row r="128" spans="1:33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6047605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6047605</v>
      </c>
      <c r="S128" s="22">
        <v>590376</v>
      </c>
      <c r="T128" s="22">
        <v>594926</v>
      </c>
      <c r="U128" s="22">
        <v>0</v>
      </c>
      <c r="V128" s="22">
        <v>0</v>
      </c>
      <c r="W128" s="22">
        <v>590376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590376</v>
      </c>
      <c r="AG128" s="22">
        <v>4550</v>
      </c>
    </row>
    <row r="129" spans="1:33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5179330</v>
      </c>
      <c r="F129" s="22">
        <v>692899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180245</v>
      </c>
      <c r="Q129" s="22">
        <v>873144</v>
      </c>
      <c r="R129" s="22">
        <v>4306186</v>
      </c>
      <c r="S129" s="22">
        <v>1536344</v>
      </c>
      <c r="T129" s="22">
        <v>2409488</v>
      </c>
      <c r="U129" s="22">
        <v>1313012</v>
      </c>
      <c r="V129" s="22">
        <v>0</v>
      </c>
      <c r="W129" s="22">
        <v>599359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497117</v>
      </c>
      <c r="AF129" s="22">
        <v>2409488</v>
      </c>
      <c r="AG129" s="22">
        <v>0</v>
      </c>
    </row>
    <row r="130" spans="1:33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5293887</v>
      </c>
      <c r="F130" s="22">
        <v>566595</v>
      </c>
      <c r="G130" s="22">
        <v>0</v>
      </c>
      <c r="H130" s="22">
        <v>116296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682891</v>
      </c>
      <c r="R130" s="22">
        <v>4610996</v>
      </c>
      <c r="S130" s="22">
        <v>0</v>
      </c>
      <c r="T130" s="22">
        <v>935040</v>
      </c>
      <c r="U130" s="22">
        <v>566595</v>
      </c>
      <c r="V130" s="22">
        <v>0</v>
      </c>
      <c r="W130" s="22">
        <v>116296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682891</v>
      </c>
      <c r="AG130" s="22">
        <v>252149</v>
      </c>
    </row>
    <row r="131" spans="1:33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9720019</v>
      </c>
      <c r="F131" s="22">
        <v>1299584</v>
      </c>
      <c r="G131" s="22">
        <v>0</v>
      </c>
      <c r="H131" s="22">
        <v>0</v>
      </c>
      <c r="I131" s="22">
        <v>307200</v>
      </c>
      <c r="J131" s="22">
        <v>0</v>
      </c>
      <c r="K131" s="22">
        <v>0</v>
      </c>
      <c r="L131" s="22">
        <v>0</v>
      </c>
      <c r="M131" s="22">
        <v>0</v>
      </c>
      <c r="N131" s="22">
        <v>97362</v>
      </c>
      <c r="O131" s="22">
        <v>0</v>
      </c>
      <c r="P131" s="22">
        <v>77620</v>
      </c>
      <c r="Q131" s="22">
        <v>1781766</v>
      </c>
      <c r="R131" s="22">
        <v>7938253</v>
      </c>
      <c r="S131" s="22">
        <v>0</v>
      </c>
      <c r="T131" s="22">
        <v>1781766</v>
      </c>
      <c r="U131" s="22">
        <v>1299584</v>
      </c>
      <c r="V131" s="22">
        <v>0</v>
      </c>
      <c r="W131" s="22">
        <v>307200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97362</v>
      </c>
      <c r="AD131" s="22">
        <v>0</v>
      </c>
      <c r="AE131" s="22">
        <v>77620</v>
      </c>
      <c r="AF131" s="22">
        <v>1781766</v>
      </c>
      <c r="AG131" s="22">
        <v>0</v>
      </c>
    </row>
    <row r="132" spans="1:33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9427997</v>
      </c>
      <c r="F132" s="22">
        <v>7743889</v>
      </c>
      <c r="G132" s="22">
        <v>0</v>
      </c>
      <c r="H132" s="22">
        <v>1613261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17671271</v>
      </c>
      <c r="Q132" s="22">
        <v>27028421</v>
      </c>
      <c r="R132" s="22">
        <v>-17600424</v>
      </c>
      <c r="S132" s="22">
        <v>0</v>
      </c>
      <c r="T132" s="22">
        <v>27028421</v>
      </c>
      <c r="U132" s="22">
        <v>7743889</v>
      </c>
      <c r="V132" s="22">
        <v>0</v>
      </c>
      <c r="W132" s="22">
        <v>1613261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17671271</v>
      </c>
      <c r="AF132" s="22">
        <v>27028421</v>
      </c>
      <c r="AG132" s="22">
        <v>0</v>
      </c>
    </row>
    <row r="133" spans="1:33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5444736</v>
      </c>
      <c r="F133" s="22">
        <v>1616673</v>
      </c>
      <c r="G133" s="22">
        <v>0</v>
      </c>
      <c r="H133" s="22">
        <v>268452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1885125</v>
      </c>
      <c r="R133" s="22">
        <v>3559611</v>
      </c>
      <c r="S133" s="22">
        <v>0</v>
      </c>
      <c r="T133" s="22">
        <v>2155462</v>
      </c>
      <c r="U133" s="22">
        <v>1616673</v>
      </c>
      <c r="V133" s="22">
        <v>0</v>
      </c>
      <c r="W133" s="22">
        <v>268452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1885125</v>
      </c>
      <c r="AG133" s="22">
        <v>270337</v>
      </c>
    </row>
    <row r="134" spans="1:33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12859465</v>
      </c>
      <c r="F134" s="22">
        <v>671503</v>
      </c>
      <c r="G134" s="22">
        <v>0</v>
      </c>
      <c r="H134" s="22">
        <v>76964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409875</v>
      </c>
      <c r="Q134" s="22">
        <v>1158342</v>
      </c>
      <c r="R134" s="22">
        <v>11701123</v>
      </c>
      <c r="S134" s="22">
        <v>0</v>
      </c>
      <c r="T134" s="22">
        <v>1158342</v>
      </c>
      <c r="U134" s="22">
        <v>671503</v>
      </c>
      <c r="V134" s="22">
        <v>0</v>
      </c>
      <c r="W134" s="22">
        <v>76964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409875</v>
      </c>
      <c r="AF134" s="22">
        <v>1158342</v>
      </c>
      <c r="AG134" s="22">
        <v>0</v>
      </c>
    </row>
    <row r="135" spans="1:33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111689</v>
      </c>
      <c r="F135" s="22">
        <v>88919</v>
      </c>
      <c r="G135" s="22">
        <v>0</v>
      </c>
      <c r="H135" s="22">
        <v>38203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27751</v>
      </c>
      <c r="Q135" s="22">
        <v>154873</v>
      </c>
      <c r="R135" s="22">
        <v>-43184</v>
      </c>
      <c r="S135" s="22">
        <v>552133</v>
      </c>
      <c r="T135" s="22">
        <v>707006</v>
      </c>
      <c r="U135" s="22">
        <v>88919</v>
      </c>
      <c r="V135" s="22">
        <v>0</v>
      </c>
      <c r="W135" s="22">
        <v>590336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27751</v>
      </c>
      <c r="AF135" s="22">
        <v>707006</v>
      </c>
      <c r="AG135" s="22">
        <v>0</v>
      </c>
    </row>
    <row r="136" spans="1:33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1804254</v>
      </c>
      <c r="F136" s="22">
        <v>178603</v>
      </c>
      <c r="G136" s="22">
        <v>0</v>
      </c>
      <c r="H136" s="22">
        <v>56852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235455</v>
      </c>
      <c r="R136" s="22">
        <v>1568799</v>
      </c>
      <c r="S136" s="22">
        <v>195801</v>
      </c>
      <c r="T136" s="22">
        <v>475012</v>
      </c>
      <c r="U136" s="22">
        <v>315137</v>
      </c>
      <c r="V136" s="22">
        <v>0</v>
      </c>
      <c r="W136" s="22">
        <v>116119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431256</v>
      </c>
      <c r="AG136" s="22">
        <v>43756</v>
      </c>
    </row>
    <row r="137" spans="1:33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1911223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1911223</v>
      </c>
      <c r="S137" s="22">
        <v>0</v>
      </c>
      <c r="T137" s="22">
        <v>23485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23485</v>
      </c>
    </row>
    <row r="138" spans="1:33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3987771</v>
      </c>
      <c r="F138" s="22">
        <v>69950</v>
      </c>
      <c r="G138" s="22">
        <v>18964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88914</v>
      </c>
      <c r="R138" s="22">
        <v>3898857</v>
      </c>
      <c r="S138" s="22">
        <v>0</v>
      </c>
      <c r="T138" s="22">
        <v>96574</v>
      </c>
      <c r="U138" s="22">
        <v>69950</v>
      </c>
      <c r="V138" s="22">
        <v>18964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88914</v>
      </c>
      <c r="AG138" s="22">
        <v>7660</v>
      </c>
    </row>
    <row r="139" spans="1:33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287097</v>
      </c>
      <c r="F139" s="22">
        <v>170183</v>
      </c>
      <c r="G139" s="22">
        <v>0</v>
      </c>
      <c r="H139" s="22">
        <v>17369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187552</v>
      </c>
      <c r="R139" s="22">
        <v>99545</v>
      </c>
      <c r="S139" s="22">
        <v>0</v>
      </c>
      <c r="T139" s="22">
        <v>187552</v>
      </c>
      <c r="U139" s="22">
        <v>170183</v>
      </c>
      <c r="V139" s="22">
        <v>0</v>
      </c>
      <c r="W139" s="22">
        <v>17369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187552</v>
      </c>
      <c r="AG139" s="22">
        <v>0</v>
      </c>
    </row>
    <row r="140" spans="1:33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1929978</v>
      </c>
      <c r="F140" s="22">
        <v>746410</v>
      </c>
      <c r="G140" s="22">
        <v>0</v>
      </c>
      <c r="H140" s="22">
        <v>6969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45822</v>
      </c>
      <c r="Q140" s="22">
        <v>799201</v>
      </c>
      <c r="R140" s="22">
        <v>1130777</v>
      </c>
      <c r="S140" s="22">
        <v>0</v>
      </c>
      <c r="T140" s="22">
        <v>883204</v>
      </c>
      <c r="U140" s="22">
        <v>746410</v>
      </c>
      <c r="V140" s="22">
        <v>0</v>
      </c>
      <c r="W140" s="22">
        <v>6969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45822</v>
      </c>
      <c r="AF140" s="22">
        <v>799201</v>
      </c>
      <c r="AG140" s="22">
        <v>84003</v>
      </c>
    </row>
    <row r="141" spans="1:33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65349</v>
      </c>
      <c r="F141" s="22">
        <v>261271</v>
      </c>
      <c r="G141" s="22">
        <v>0</v>
      </c>
      <c r="H141" s="22">
        <v>74655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31782</v>
      </c>
      <c r="Q141" s="22">
        <v>367708</v>
      </c>
      <c r="R141" s="22">
        <v>-302359</v>
      </c>
      <c r="S141" s="22">
        <v>0</v>
      </c>
      <c r="T141" s="22">
        <v>410490</v>
      </c>
      <c r="U141" s="22">
        <v>261271</v>
      </c>
      <c r="V141" s="22">
        <v>0</v>
      </c>
      <c r="W141" s="22">
        <v>74655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31782</v>
      </c>
      <c r="AF141" s="22">
        <v>367708</v>
      </c>
      <c r="AG141" s="22">
        <v>42782</v>
      </c>
    </row>
    <row r="142" spans="1:33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1166556</v>
      </c>
      <c r="F142" s="22">
        <v>124015</v>
      </c>
      <c r="G142" s="22">
        <v>0</v>
      </c>
      <c r="H142" s="22">
        <v>60013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184028</v>
      </c>
      <c r="R142" s="22">
        <v>982528</v>
      </c>
      <c r="S142" s="22">
        <v>0</v>
      </c>
      <c r="T142" s="22">
        <v>198691</v>
      </c>
      <c r="U142" s="22">
        <v>124015</v>
      </c>
      <c r="V142" s="22">
        <v>0</v>
      </c>
      <c r="W142" s="22">
        <v>60013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184028</v>
      </c>
      <c r="AG142" s="22">
        <v>14663</v>
      </c>
    </row>
    <row r="143" spans="1:33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1447317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1447317</v>
      </c>
      <c r="S143" s="22">
        <v>0</v>
      </c>
      <c r="T143" s="22">
        <v>44257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44257</v>
      </c>
    </row>
    <row r="144" spans="1:33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2850985</v>
      </c>
      <c r="F144" s="22">
        <v>0</v>
      </c>
      <c r="G144" s="22">
        <v>0</v>
      </c>
      <c r="H144" s="22">
        <v>211683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211683</v>
      </c>
      <c r="R144" s="22">
        <v>2639302</v>
      </c>
      <c r="S144" s="22">
        <v>0</v>
      </c>
      <c r="T144" s="22">
        <v>393474</v>
      </c>
      <c r="U144" s="22">
        <v>0</v>
      </c>
      <c r="V144" s="22">
        <v>0</v>
      </c>
      <c r="W144" s="22">
        <v>211683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211683</v>
      </c>
      <c r="AG144" s="22">
        <v>181791</v>
      </c>
    </row>
    <row r="145" spans="1:33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9414946</v>
      </c>
      <c r="F145" s="22">
        <v>649248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92596</v>
      </c>
      <c r="Q145" s="22">
        <v>741844</v>
      </c>
      <c r="R145" s="22">
        <v>8673102</v>
      </c>
      <c r="S145" s="22">
        <v>168612</v>
      </c>
      <c r="T145" s="22">
        <v>910456</v>
      </c>
      <c r="U145" s="22">
        <v>817860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92596</v>
      </c>
      <c r="AF145" s="22">
        <v>910456</v>
      </c>
      <c r="AG145" s="22">
        <v>0</v>
      </c>
    </row>
    <row r="146" spans="1:33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1419157</v>
      </c>
      <c r="F146" s="22">
        <v>447373</v>
      </c>
      <c r="G146" s="22">
        <v>0</v>
      </c>
      <c r="H146" s="22">
        <v>119788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567161</v>
      </c>
      <c r="R146" s="22">
        <v>851996</v>
      </c>
      <c r="S146" s="22">
        <v>176283</v>
      </c>
      <c r="T146" s="22">
        <v>767031</v>
      </c>
      <c r="U146" s="22">
        <v>572599</v>
      </c>
      <c r="V146" s="22">
        <v>0</v>
      </c>
      <c r="W146" s="22">
        <v>170845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743444</v>
      </c>
      <c r="AG146" s="22">
        <v>23587</v>
      </c>
    </row>
    <row r="147" spans="1:33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5565418</v>
      </c>
      <c r="F147" s="22">
        <v>69672</v>
      </c>
      <c r="G147" s="22">
        <v>5129</v>
      </c>
      <c r="H147" s="22">
        <v>128846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20556</v>
      </c>
      <c r="Q147" s="22">
        <v>224203</v>
      </c>
      <c r="R147" s="22">
        <v>5341215</v>
      </c>
      <c r="S147" s="22">
        <v>0</v>
      </c>
      <c r="T147" s="22">
        <v>224203</v>
      </c>
      <c r="U147" s="22">
        <v>69672</v>
      </c>
      <c r="V147" s="22">
        <v>5129</v>
      </c>
      <c r="W147" s="22">
        <v>128846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20556</v>
      </c>
      <c r="AF147" s="22">
        <v>224203</v>
      </c>
      <c r="AG147" s="22">
        <v>0</v>
      </c>
    </row>
    <row r="148" spans="1:33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3290298</v>
      </c>
      <c r="F148" s="22">
        <v>23703</v>
      </c>
      <c r="G148" s="22">
        <v>0</v>
      </c>
      <c r="H148" s="22">
        <v>28523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52226</v>
      </c>
      <c r="R148" s="22">
        <v>3238072</v>
      </c>
      <c r="S148" s="22">
        <v>0</v>
      </c>
      <c r="T148" s="22">
        <v>68265</v>
      </c>
      <c r="U148" s="22">
        <v>23703</v>
      </c>
      <c r="V148" s="22">
        <v>0</v>
      </c>
      <c r="W148" s="22">
        <v>28523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52226</v>
      </c>
      <c r="AG148" s="22">
        <v>16039</v>
      </c>
    </row>
    <row r="149" spans="1:33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18382923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91611</v>
      </c>
      <c r="Q149" s="22">
        <v>91611</v>
      </c>
      <c r="R149" s="22">
        <v>18291312</v>
      </c>
      <c r="S149" s="22">
        <v>0</v>
      </c>
      <c r="T149" s="22">
        <v>2620157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91611</v>
      </c>
      <c r="AF149" s="22">
        <v>91611</v>
      </c>
      <c r="AG149" s="22">
        <v>2528546</v>
      </c>
    </row>
    <row r="150" spans="1:33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1359140</v>
      </c>
      <c r="F150" s="22">
        <v>2032888</v>
      </c>
      <c r="G150" s="22">
        <v>0</v>
      </c>
      <c r="H150" s="22">
        <v>422507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90127</v>
      </c>
      <c r="Q150" s="22">
        <v>2545522</v>
      </c>
      <c r="R150" s="22">
        <v>-1186382</v>
      </c>
      <c r="S150" s="22">
        <v>0</v>
      </c>
      <c r="T150" s="22">
        <v>2668628</v>
      </c>
      <c r="U150" s="22">
        <v>2032888</v>
      </c>
      <c r="V150" s="22">
        <v>0</v>
      </c>
      <c r="W150" s="22">
        <v>422507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90127</v>
      </c>
      <c r="AF150" s="22">
        <v>2545522</v>
      </c>
      <c r="AG150" s="22">
        <v>123106</v>
      </c>
    </row>
    <row r="151" spans="1:33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411732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23822</v>
      </c>
      <c r="Q151" s="22">
        <v>23822</v>
      </c>
      <c r="R151" s="22">
        <v>387910</v>
      </c>
      <c r="S151" s="22">
        <v>0</v>
      </c>
      <c r="T151" s="22">
        <v>83822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23822</v>
      </c>
      <c r="AF151" s="22">
        <v>23822</v>
      </c>
      <c r="AG151" s="22">
        <v>60000</v>
      </c>
    </row>
    <row r="152" spans="1:33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514404</v>
      </c>
      <c r="F152" s="22">
        <v>473405</v>
      </c>
      <c r="G152" s="22">
        <v>0</v>
      </c>
      <c r="H152" s="22">
        <v>65136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105978</v>
      </c>
      <c r="Q152" s="22">
        <v>644519</v>
      </c>
      <c r="R152" s="22">
        <v>-130115</v>
      </c>
      <c r="S152" s="22">
        <v>180909</v>
      </c>
      <c r="T152" s="22">
        <v>840056</v>
      </c>
      <c r="U152" s="22">
        <v>473405</v>
      </c>
      <c r="V152" s="22">
        <v>0</v>
      </c>
      <c r="W152" s="22">
        <v>65136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286887</v>
      </c>
      <c r="AF152" s="22">
        <v>825428</v>
      </c>
      <c r="AG152" s="22">
        <v>14628</v>
      </c>
    </row>
    <row r="153" spans="1:33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10631244</v>
      </c>
      <c r="F153" s="22">
        <v>429056</v>
      </c>
      <c r="G153" s="22">
        <v>0</v>
      </c>
      <c r="H153" s="22">
        <v>410013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960403</v>
      </c>
      <c r="Q153" s="22">
        <v>1799472</v>
      </c>
      <c r="R153" s="22">
        <v>8831772</v>
      </c>
      <c r="S153" s="22">
        <v>3011591</v>
      </c>
      <c r="T153" s="22">
        <v>4942773</v>
      </c>
      <c r="U153" s="22">
        <v>3030634</v>
      </c>
      <c r="V153" s="22">
        <v>0</v>
      </c>
      <c r="W153" s="22">
        <v>540798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1239631</v>
      </c>
      <c r="AF153" s="22">
        <v>4811063</v>
      </c>
      <c r="AG153" s="22">
        <v>131710</v>
      </c>
    </row>
    <row r="154" spans="1:33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6956351</v>
      </c>
      <c r="F154" s="22">
        <v>374473</v>
      </c>
      <c r="G154" s="22">
        <v>0</v>
      </c>
      <c r="H154" s="22">
        <v>196108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289283</v>
      </c>
      <c r="Q154" s="22">
        <v>859864</v>
      </c>
      <c r="R154" s="22">
        <v>6096487</v>
      </c>
      <c r="S154" s="22">
        <v>0</v>
      </c>
      <c r="T154" s="22">
        <v>859864</v>
      </c>
      <c r="U154" s="22">
        <v>374473</v>
      </c>
      <c r="V154" s="22">
        <v>0</v>
      </c>
      <c r="W154" s="22">
        <v>196108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289283</v>
      </c>
      <c r="AF154" s="22">
        <v>859864</v>
      </c>
      <c r="AG154" s="22">
        <v>0</v>
      </c>
    </row>
    <row r="155" spans="1:33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6154153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6154153</v>
      </c>
      <c r="S155" s="22">
        <v>384016</v>
      </c>
      <c r="T155" s="22">
        <v>456721</v>
      </c>
      <c r="U155" s="22">
        <v>344403</v>
      </c>
      <c r="V155" s="22">
        <v>0</v>
      </c>
      <c r="W155" s="22">
        <v>39613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384016</v>
      </c>
      <c r="AG155" s="22">
        <v>72705</v>
      </c>
    </row>
    <row r="156" spans="1:33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4116709</v>
      </c>
      <c r="F156" s="22">
        <v>369600</v>
      </c>
      <c r="G156" s="22">
        <v>0</v>
      </c>
      <c r="H156" s="22">
        <v>497584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867184</v>
      </c>
      <c r="R156" s="22">
        <v>3249525</v>
      </c>
      <c r="S156" s="22">
        <v>0</v>
      </c>
      <c r="T156" s="22">
        <v>1014318</v>
      </c>
      <c r="U156" s="22">
        <v>369600</v>
      </c>
      <c r="V156" s="22">
        <v>0</v>
      </c>
      <c r="W156" s="22">
        <v>497584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867184</v>
      </c>
      <c r="AG156" s="22">
        <v>0</v>
      </c>
    </row>
    <row r="157" spans="1:33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9363583</v>
      </c>
      <c r="F157" s="22">
        <v>-360908</v>
      </c>
      <c r="G157" s="22">
        <v>-88154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10514</v>
      </c>
      <c r="Q157" s="22">
        <v>-438548</v>
      </c>
      <c r="R157" s="22">
        <v>9802131</v>
      </c>
      <c r="S157" s="22">
        <v>1171910</v>
      </c>
      <c r="T157" s="22">
        <v>804218</v>
      </c>
      <c r="U157" s="22">
        <v>377797</v>
      </c>
      <c r="V157" s="22">
        <v>0</v>
      </c>
      <c r="W157" s="22">
        <v>345051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10514</v>
      </c>
      <c r="AF157" s="22">
        <v>733362</v>
      </c>
      <c r="AG157" s="22">
        <v>70856</v>
      </c>
    </row>
    <row r="158" spans="1:33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7313145</v>
      </c>
      <c r="F158" s="22">
        <v>0</v>
      </c>
      <c r="G158" s="22">
        <v>0</v>
      </c>
      <c r="H158" s="22">
        <v>-27662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88588</v>
      </c>
      <c r="Q158" s="22">
        <v>60926</v>
      </c>
      <c r="R158" s="22">
        <v>7252219</v>
      </c>
      <c r="S158" s="22">
        <v>378940</v>
      </c>
      <c r="T158" s="22">
        <v>597781</v>
      </c>
      <c r="U158" s="22">
        <v>0</v>
      </c>
      <c r="V158" s="22">
        <v>0</v>
      </c>
      <c r="W158" s="22">
        <v>92070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347796</v>
      </c>
      <c r="AF158" s="22">
        <v>439866</v>
      </c>
      <c r="AG158" s="22">
        <v>157915</v>
      </c>
    </row>
    <row r="159" spans="1:33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43312</v>
      </c>
      <c r="F159" s="22">
        <v>83042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83042</v>
      </c>
      <c r="R159" s="22">
        <v>-39730</v>
      </c>
      <c r="S159" s="22">
        <v>0</v>
      </c>
      <c r="T159" s="22">
        <v>83042</v>
      </c>
      <c r="U159" s="22">
        <v>23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83042</v>
      </c>
      <c r="AG159" s="22">
        <v>83042</v>
      </c>
    </row>
    <row r="160" spans="1:33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2480538</v>
      </c>
      <c r="F160" s="22">
        <v>581755</v>
      </c>
      <c r="G160" s="22">
        <v>0</v>
      </c>
      <c r="H160" s="22">
        <v>423116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943211</v>
      </c>
      <c r="Q160" s="22">
        <v>1948082</v>
      </c>
      <c r="R160" s="22">
        <v>532456</v>
      </c>
      <c r="S160" s="22">
        <v>0</v>
      </c>
      <c r="T160" s="22">
        <v>1948082</v>
      </c>
      <c r="U160" s="22">
        <v>581755</v>
      </c>
      <c r="V160" s="22">
        <v>0</v>
      </c>
      <c r="W160" s="22">
        <v>423116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943211</v>
      </c>
      <c r="AF160" s="22">
        <v>1948082</v>
      </c>
      <c r="AG160" s="22">
        <v>0</v>
      </c>
    </row>
    <row r="161" spans="1:33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3998987</v>
      </c>
      <c r="F161" s="22">
        <v>23</v>
      </c>
      <c r="G161" s="22">
        <v>1874693</v>
      </c>
      <c r="H161" s="22">
        <v>877044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111945</v>
      </c>
      <c r="Q161" s="22">
        <v>2863682</v>
      </c>
      <c r="R161" s="22">
        <v>1135305</v>
      </c>
      <c r="S161" s="22">
        <v>0</v>
      </c>
      <c r="T161" s="22">
        <v>3013546</v>
      </c>
      <c r="U161" s="22">
        <v>1874693</v>
      </c>
      <c r="V161" s="22">
        <v>0</v>
      </c>
      <c r="W161" s="22">
        <v>877044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111945</v>
      </c>
      <c r="AF161" s="22">
        <v>2863682</v>
      </c>
      <c r="AG161" s="22">
        <v>149864</v>
      </c>
    </row>
    <row r="162" spans="1:33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4011147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4011147</v>
      </c>
      <c r="S162" s="22">
        <v>0</v>
      </c>
      <c r="T162" s="22">
        <v>48159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48159</v>
      </c>
    </row>
    <row r="163" spans="1:33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4260051</v>
      </c>
      <c r="F163" s="22">
        <v>834541</v>
      </c>
      <c r="G163" s="22">
        <v>0</v>
      </c>
      <c r="H163" s="22">
        <v>68573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903114</v>
      </c>
      <c r="R163" s="22">
        <v>3356937</v>
      </c>
      <c r="S163" s="22">
        <v>0</v>
      </c>
      <c r="T163" s="22">
        <v>983269</v>
      </c>
      <c r="U163" s="22">
        <v>834541</v>
      </c>
      <c r="V163" s="22">
        <v>0</v>
      </c>
      <c r="W163" s="22">
        <v>68573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903114</v>
      </c>
      <c r="AG163" s="22">
        <v>80155</v>
      </c>
    </row>
    <row r="164" spans="1:33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21400538</v>
      </c>
      <c r="F164" s="22">
        <v>1132612</v>
      </c>
      <c r="G164" s="22">
        <v>0</v>
      </c>
      <c r="H164" s="22">
        <v>189913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1322525</v>
      </c>
      <c r="R164" s="22">
        <v>20078013</v>
      </c>
      <c r="S164" s="22">
        <v>720423</v>
      </c>
      <c r="T164" s="22">
        <v>8366818</v>
      </c>
      <c r="U164" s="22">
        <v>1853035</v>
      </c>
      <c r="V164" s="22">
        <v>0</v>
      </c>
      <c r="W164" s="22">
        <v>189913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2042948</v>
      </c>
      <c r="AG164" s="22">
        <v>6987342</v>
      </c>
    </row>
    <row r="165" spans="1:33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2117326</v>
      </c>
      <c r="F165" s="22">
        <v>5829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5829</v>
      </c>
      <c r="R165" s="22">
        <v>2111497</v>
      </c>
      <c r="S165" s="22">
        <v>224850</v>
      </c>
      <c r="T165" s="22">
        <v>245957</v>
      </c>
      <c r="U165" s="22">
        <v>126547</v>
      </c>
      <c r="V165" s="22">
        <v>0</v>
      </c>
      <c r="W165" s="22">
        <v>104132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230679</v>
      </c>
      <c r="AG165" s="22">
        <v>15278</v>
      </c>
    </row>
    <row r="166" spans="1:33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3893399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12628</v>
      </c>
      <c r="Q166" s="22">
        <v>12628</v>
      </c>
      <c r="R166" s="22">
        <v>3880771</v>
      </c>
      <c r="S166" s="22">
        <v>93839</v>
      </c>
      <c r="T166" s="22">
        <v>106467</v>
      </c>
      <c r="U166" s="22">
        <v>37048</v>
      </c>
      <c r="V166" s="22">
        <v>0</v>
      </c>
      <c r="W166" s="22">
        <v>56790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12629</v>
      </c>
      <c r="AF166" s="22">
        <v>106467</v>
      </c>
      <c r="AG166" s="22">
        <v>0</v>
      </c>
    </row>
    <row r="167" spans="1:33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9912329</v>
      </c>
      <c r="F167" s="22">
        <v>912486</v>
      </c>
      <c r="G167" s="22">
        <v>0</v>
      </c>
      <c r="H167" s="22">
        <v>521416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1433902</v>
      </c>
      <c r="R167" s="22">
        <v>8478427</v>
      </c>
      <c r="S167" s="22">
        <v>2006977</v>
      </c>
      <c r="T167" s="22">
        <v>4600472</v>
      </c>
      <c r="U167" s="22">
        <v>912486</v>
      </c>
      <c r="V167" s="22">
        <v>0</v>
      </c>
      <c r="W167" s="22">
        <v>728725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1799668</v>
      </c>
      <c r="AF167" s="22">
        <v>3440879</v>
      </c>
      <c r="AG167" s="22">
        <v>1159593</v>
      </c>
    </row>
    <row r="168" spans="1:33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1080180</v>
      </c>
      <c r="F168" s="22">
        <v>-3522</v>
      </c>
      <c r="G168" s="22">
        <v>0</v>
      </c>
      <c r="H168" s="22">
        <v>-46562</v>
      </c>
      <c r="I168" s="22">
        <v>107249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57755</v>
      </c>
      <c r="Q168" s="22">
        <v>114920</v>
      </c>
      <c r="R168" s="22">
        <v>965260</v>
      </c>
      <c r="S168" s="22">
        <v>796383</v>
      </c>
      <c r="T168" s="22">
        <v>939097</v>
      </c>
      <c r="U168" s="22">
        <v>458143</v>
      </c>
      <c r="V168" s="22">
        <v>0</v>
      </c>
      <c r="W168" s="22">
        <v>288156</v>
      </c>
      <c r="X168" s="22">
        <v>107249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57755</v>
      </c>
      <c r="AF168" s="22">
        <v>911303</v>
      </c>
      <c r="AG168" s="22">
        <v>27794</v>
      </c>
    </row>
    <row r="169" spans="1:33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3305300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211357</v>
      </c>
      <c r="Q169" s="22">
        <v>211357</v>
      </c>
      <c r="R169" s="22">
        <v>3093943</v>
      </c>
      <c r="S169" s="22">
        <v>1130490</v>
      </c>
      <c r="T169" s="22">
        <v>1420414</v>
      </c>
      <c r="U169" s="22">
        <v>954361</v>
      </c>
      <c r="V169" s="22">
        <v>0</v>
      </c>
      <c r="W169" s="22">
        <v>176129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211357</v>
      </c>
      <c r="AF169" s="22">
        <v>1341847</v>
      </c>
      <c r="AG169" s="22">
        <v>78567</v>
      </c>
    </row>
    <row r="170" spans="1:33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171432</v>
      </c>
      <c r="F170" s="22">
        <v>0</v>
      </c>
      <c r="G170" s="22">
        <v>0</v>
      </c>
      <c r="H170" s="22">
        <v>-159270</v>
      </c>
      <c r="I170" s="22">
        <v>57428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150000</v>
      </c>
      <c r="P170" s="22">
        <v>22168</v>
      </c>
      <c r="Q170" s="22">
        <v>70326</v>
      </c>
      <c r="R170" s="22">
        <v>101106</v>
      </c>
      <c r="S170" s="22">
        <v>357338</v>
      </c>
      <c r="T170" s="22">
        <v>725643</v>
      </c>
      <c r="U170" s="22">
        <v>0</v>
      </c>
      <c r="V170" s="22">
        <v>0</v>
      </c>
      <c r="W170" s="22">
        <v>198068</v>
      </c>
      <c r="X170" s="22">
        <v>57428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150000</v>
      </c>
      <c r="AE170" s="22">
        <v>22168</v>
      </c>
      <c r="AF170" s="22">
        <v>427664</v>
      </c>
      <c r="AG170" s="22">
        <v>297979</v>
      </c>
    </row>
    <row r="171" spans="1:33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1173271</v>
      </c>
      <c r="F171" s="22">
        <v>215850</v>
      </c>
      <c r="G171" s="22">
        <v>0</v>
      </c>
      <c r="H171" s="22">
        <v>24838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374</v>
      </c>
      <c r="Q171" s="22">
        <v>241062</v>
      </c>
      <c r="R171" s="22">
        <v>932209</v>
      </c>
      <c r="S171" s="22">
        <v>749350</v>
      </c>
      <c r="T171" s="22">
        <v>990412</v>
      </c>
      <c r="U171" s="22">
        <v>765200</v>
      </c>
      <c r="V171" s="22">
        <v>0</v>
      </c>
      <c r="W171" s="22">
        <v>224838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374</v>
      </c>
      <c r="AE171" s="22">
        <v>0</v>
      </c>
      <c r="AF171" s="22">
        <v>990412</v>
      </c>
      <c r="AG171" s="22">
        <v>0</v>
      </c>
    </row>
    <row r="172" spans="1:33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12957478</v>
      </c>
      <c r="F172" s="22">
        <v>797834</v>
      </c>
      <c r="G172" s="22">
        <v>0</v>
      </c>
      <c r="H172" s="22">
        <v>831992</v>
      </c>
      <c r="I172" s="22">
        <v>0</v>
      </c>
      <c r="J172" s="22">
        <v>0</v>
      </c>
      <c r="K172" s="22">
        <v>0</v>
      </c>
      <c r="L172" s="22">
        <v>0</v>
      </c>
      <c r="M172" s="22">
        <v>145351</v>
      </c>
      <c r="N172" s="22">
        <v>80000</v>
      </c>
      <c r="O172" s="22">
        <v>0</v>
      </c>
      <c r="P172" s="22">
        <v>0</v>
      </c>
      <c r="Q172" s="22">
        <v>1855177</v>
      </c>
      <c r="R172" s="22">
        <v>11102301</v>
      </c>
      <c r="S172" s="22">
        <v>0</v>
      </c>
      <c r="T172" s="22">
        <v>2225070</v>
      </c>
      <c r="U172" s="22">
        <v>797834</v>
      </c>
      <c r="V172" s="22">
        <v>0</v>
      </c>
      <c r="W172" s="22">
        <v>831992</v>
      </c>
      <c r="X172" s="22">
        <v>0</v>
      </c>
      <c r="Y172" s="22">
        <v>0</v>
      </c>
      <c r="Z172" s="22">
        <v>0</v>
      </c>
      <c r="AA172" s="22">
        <v>0</v>
      </c>
      <c r="AB172" s="22">
        <v>145351</v>
      </c>
      <c r="AC172" s="22">
        <v>80000</v>
      </c>
      <c r="AD172" s="22">
        <v>0</v>
      </c>
      <c r="AE172" s="22">
        <v>0</v>
      </c>
      <c r="AF172" s="22">
        <v>1855177</v>
      </c>
      <c r="AG172" s="22">
        <v>369893</v>
      </c>
    </row>
    <row r="173" spans="1:33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15015174</v>
      </c>
      <c r="F173" s="22">
        <v>2445712</v>
      </c>
      <c r="G173" s="22">
        <v>0</v>
      </c>
      <c r="H173" s="22">
        <v>3311055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445023</v>
      </c>
      <c r="Q173" s="22">
        <v>6201790</v>
      </c>
      <c r="R173" s="22">
        <v>8813384</v>
      </c>
      <c r="S173" s="22">
        <v>0</v>
      </c>
      <c r="T173" s="22">
        <v>8575757</v>
      </c>
      <c r="U173" s="22">
        <v>2445712</v>
      </c>
      <c r="V173" s="22">
        <v>0</v>
      </c>
      <c r="W173" s="22">
        <v>3311055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445023</v>
      </c>
      <c r="AF173" s="22">
        <v>6201790</v>
      </c>
      <c r="AG173" s="22">
        <v>2373967</v>
      </c>
    </row>
    <row r="174" spans="1:33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3386297</v>
      </c>
      <c r="F174" s="22">
        <v>68787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341874</v>
      </c>
      <c r="Q174" s="22">
        <v>410661</v>
      </c>
      <c r="R174" s="22">
        <v>2975636</v>
      </c>
      <c r="S174" s="22">
        <v>0</v>
      </c>
      <c r="T174" s="22">
        <v>410661</v>
      </c>
      <c r="U174" s="22">
        <v>68787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341874</v>
      </c>
      <c r="AF174" s="22">
        <v>410661</v>
      </c>
      <c r="AG174" s="22">
        <v>0</v>
      </c>
    </row>
    <row r="175" spans="1:33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10537876</v>
      </c>
      <c r="F175" s="22">
        <v>914869</v>
      </c>
      <c r="G175" s="22">
        <v>1429</v>
      </c>
      <c r="H175" s="22">
        <v>202754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38</v>
      </c>
      <c r="Q175" s="22">
        <v>1119090</v>
      </c>
      <c r="R175" s="22">
        <v>9418786</v>
      </c>
      <c r="S175" s="22">
        <v>0</v>
      </c>
      <c r="T175" s="22">
        <v>1223012</v>
      </c>
      <c r="U175" s="22">
        <v>914869</v>
      </c>
      <c r="V175" s="22">
        <v>1429</v>
      </c>
      <c r="W175" s="22">
        <v>202754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38</v>
      </c>
      <c r="AF175" s="22">
        <v>1119090</v>
      </c>
      <c r="AG175" s="22">
        <v>103922</v>
      </c>
    </row>
    <row r="176" spans="1:33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4117237</v>
      </c>
      <c r="F176" s="22">
        <v>319760</v>
      </c>
      <c r="G176" s="22">
        <v>0</v>
      </c>
      <c r="H176" s="22">
        <v>159845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1624</v>
      </c>
      <c r="Q176" s="22">
        <v>481229</v>
      </c>
      <c r="R176" s="22">
        <v>3636008</v>
      </c>
      <c r="S176" s="22">
        <v>0</v>
      </c>
      <c r="T176" s="22">
        <v>481229</v>
      </c>
      <c r="U176" s="22">
        <v>319760</v>
      </c>
      <c r="V176" s="22">
        <v>0</v>
      </c>
      <c r="W176" s="22">
        <v>159845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1624</v>
      </c>
      <c r="AF176" s="22">
        <v>481229</v>
      </c>
      <c r="AG176" s="22">
        <v>0</v>
      </c>
    </row>
    <row r="177" spans="1:33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10199919</v>
      </c>
      <c r="F177" s="22">
        <v>0</v>
      </c>
      <c r="G177" s="22">
        <v>0</v>
      </c>
      <c r="H177" s="22">
        <v>821565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86644</v>
      </c>
      <c r="Q177" s="22">
        <v>908209</v>
      </c>
      <c r="R177" s="22">
        <v>9291710</v>
      </c>
      <c r="S177" s="22">
        <v>0</v>
      </c>
      <c r="T177" s="22">
        <v>1281692</v>
      </c>
      <c r="U177" s="22">
        <v>0</v>
      </c>
      <c r="V177" s="22">
        <v>0</v>
      </c>
      <c r="W177" s="22">
        <v>821565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86644</v>
      </c>
      <c r="AF177" s="22">
        <v>908209</v>
      </c>
      <c r="AG177" s="22">
        <v>373483</v>
      </c>
    </row>
    <row r="178" spans="1:33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18938513</v>
      </c>
      <c r="F178" s="22">
        <v>189329</v>
      </c>
      <c r="G178" s="22">
        <v>0</v>
      </c>
      <c r="H178" s="22">
        <v>413354</v>
      </c>
      <c r="I178" s="22">
        <v>16593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2013624</v>
      </c>
      <c r="Q178" s="22">
        <v>2632900</v>
      </c>
      <c r="R178" s="22">
        <v>16305613</v>
      </c>
      <c r="S178" s="22">
        <v>0</v>
      </c>
      <c r="T178" s="22">
        <v>3141171</v>
      </c>
      <c r="U178" s="22">
        <v>189329</v>
      </c>
      <c r="V178" s="22">
        <v>0</v>
      </c>
      <c r="W178" s="22">
        <v>413354</v>
      </c>
      <c r="X178" s="22">
        <v>16593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2013624</v>
      </c>
      <c r="AF178" s="22">
        <v>2632900</v>
      </c>
      <c r="AG178" s="22">
        <v>508271</v>
      </c>
    </row>
    <row r="179" spans="1:33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1531071</v>
      </c>
      <c r="F179" s="22">
        <v>620465</v>
      </c>
      <c r="G179" s="22">
        <v>0</v>
      </c>
      <c r="H179" s="22">
        <v>52167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-26374</v>
      </c>
      <c r="Q179" s="22">
        <v>646258</v>
      </c>
      <c r="R179" s="22">
        <v>884813</v>
      </c>
      <c r="S179" s="22">
        <v>685299</v>
      </c>
      <c r="T179" s="22">
        <v>1331557</v>
      </c>
      <c r="U179" s="22">
        <v>758489</v>
      </c>
      <c r="V179" s="22">
        <v>0</v>
      </c>
      <c r="W179" s="22">
        <v>404592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168476</v>
      </c>
      <c r="AF179" s="22">
        <v>1331557</v>
      </c>
      <c r="AG179" s="22">
        <v>0</v>
      </c>
    </row>
    <row r="180" spans="1:33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9742521</v>
      </c>
      <c r="F180" s="22">
        <v>1258439</v>
      </c>
      <c r="G180" s="22">
        <v>0</v>
      </c>
      <c r="H180" s="22">
        <v>955121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770041</v>
      </c>
      <c r="Q180" s="22">
        <v>2983601</v>
      </c>
      <c r="R180" s="22">
        <v>6758920</v>
      </c>
      <c r="S180" s="22">
        <v>0</v>
      </c>
      <c r="T180" s="22">
        <v>2983601</v>
      </c>
      <c r="U180" s="22">
        <v>1258439</v>
      </c>
      <c r="V180" s="22">
        <v>0</v>
      </c>
      <c r="W180" s="22">
        <v>955121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770041</v>
      </c>
      <c r="AF180" s="22">
        <v>2983601</v>
      </c>
      <c r="AG180" s="22">
        <v>0</v>
      </c>
    </row>
    <row r="181" spans="1:33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1903206</v>
      </c>
      <c r="F181" s="22">
        <v>0</v>
      </c>
      <c r="G181" s="22">
        <v>0</v>
      </c>
      <c r="H181" s="22">
        <v>35050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35050</v>
      </c>
      <c r="R181" s="22">
        <v>1868156</v>
      </c>
      <c r="S181" s="22">
        <v>0</v>
      </c>
      <c r="T181" s="22">
        <v>43426</v>
      </c>
      <c r="U181" s="22">
        <v>0</v>
      </c>
      <c r="V181" s="22">
        <v>0</v>
      </c>
      <c r="W181" s="22">
        <v>35050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35050</v>
      </c>
      <c r="AG181" s="22">
        <v>8376</v>
      </c>
    </row>
    <row r="182" spans="1:33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965186</v>
      </c>
      <c r="F182" s="22">
        <v>293535</v>
      </c>
      <c r="G182" s="22">
        <v>0</v>
      </c>
      <c r="H182" s="22">
        <v>7224</v>
      </c>
      <c r="I182" s="22">
        <v>15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300774</v>
      </c>
      <c r="R182" s="22">
        <v>664412</v>
      </c>
      <c r="S182" s="22">
        <v>0</v>
      </c>
      <c r="T182" s="22">
        <v>340948</v>
      </c>
      <c r="U182" s="22">
        <v>293535</v>
      </c>
      <c r="V182" s="22">
        <v>0</v>
      </c>
      <c r="W182" s="22">
        <v>7224</v>
      </c>
      <c r="X182" s="22">
        <v>15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300774</v>
      </c>
      <c r="AG182" s="22">
        <v>40174</v>
      </c>
    </row>
    <row r="183" spans="1:33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265314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122234</v>
      </c>
      <c r="Q183" s="22">
        <v>122234</v>
      </c>
      <c r="R183" s="22">
        <v>143080</v>
      </c>
      <c r="S183" s="22">
        <v>0</v>
      </c>
      <c r="T183" s="22">
        <v>122234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122234</v>
      </c>
      <c r="AF183" s="22">
        <v>122234</v>
      </c>
      <c r="AG183" s="22">
        <v>0</v>
      </c>
    </row>
    <row r="184" spans="1:33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4137116</v>
      </c>
      <c r="F184" s="22">
        <v>806992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2582735</v>
      </c>
      <c r="Q184" s="22">
        <v>3389727</v>
      </c>
      <c r="R184" s="22">
        <v>747389</v>
      </c>
      <c r="S184" s="22">
        <v>0</v>
      </c>
      <c r="T184" s="22">
        <v>3621505</v>
      </c>
      <c r="U184" s="22">
        <v>806992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2582735</v>
      </c>
      <c r="AF184" s="22">
        <v>3389727</v>
      </c>
      <c r="AG184" s="22">
        <v>231778</v>
      </c>
    </row>
    <row r="185" spans="1:33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7532951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12537</v>
      </c>
      <c r="Q185" s="22">
        <v>12537</v>
      </c>
      <c r="R185" s="22">
        <v>7520414</v>
      </c>
      <c r="S185" s="22">
        <v>0</v>
      </c>
      <c r="T185" s="22">
        <v>12537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12537</v>
      </c>
      <c r="AF185" s="22">
        <v>12537</v>
      </c>
      <c r="AG185" s="22">
        <v>0</v>
      </c>
    </row>
    <row r="186" spans="1:33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3044216</v>
      </c>
      <c r="F186" s="22">
        <v>1194791</v>
      </c>
      <c r="G186" s="22">
        <v>0</v>
      </c>
      <c r="H186" s="22">
        <v>605360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1800151</v>
      </c>
      <c r="R186" s="22">
        <v>1244065</v>
      </c>
      <c r="S186" s="22">
        <v>0</v>
      </c>
      <c r="T186" s="22">
        <v>1875123</v>
      </c>
      <c r="U186" s="22">
        <v>1194791</v>
      </c>
      <c r="V186" s="22">
        <v>0</v>
      </c>
      <c r="W186" s="22">
        <v>605360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1800151</v>
      </c>
      <c r="AG186" s="22">
        <v>74972</v>
      </c>
    </row>
    <row r="187" spans="1:33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9611621</v>
      </c>
      <c r="F187" s="22">
        <v>1198373</v>
      </c>
      <c r="G187" s="22">
        <v>0</v>
      </c>
      <c r="H187" s="22">
        <v>684805</v>
      </c>
      <c r="I187" s="22">
        <v>216664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117777</v>
      </c>
      <c r="Q187" s="22">
        <v>2217619</v>
      </c>
      <c r="R187" s="22">
        <v>7394002</v>
      </c>
      <c r="S187" s="22">
        <v>0</v>
      </c>
      <c r="T187" s="22">
        <v>2280101</v>
      </c>
      <c r="U187" s="22">
        <v>1198373</v>
      </c>
      <c r="V187" s="22">
        <v>0</v>
      </c>
      <c r="W187" s="22">
        <v>684805</v>
      </c>
      <c r="X187" s="22">
        <v>216664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117777</v>
      </c>
      <c r="AF187" s="22">
        <v>2217619</v>
      </c>
      <c r="AG187" s="22">
        <v>62482</v>
      </c>
    </row>
    <row r="188" spans="1:33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2532183</v>
      </c>
      <c r="F188" s="22">
        <v>1510516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1510516</v>
      </c>
      <c r="R188" s="22">
        <v>1021667</v>
      </c>
      <c r="S188" s="22">
        <v>734612</v>
      </c>
      <c r="T188" s="22">
        <v>2392625</v>
      </c>
      <c r="U188" s="22">
        <v>1510516</v>
      </c>
      <c r="V188" s="22">
        <v>0</v>
      </c>
      <c r="W188" s="22">
        <v>734612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2245128</v>
      </c>
      <c r="AG188" s="22">
        <v>147497</v>
      </c>
    </row>
    <row r="189" spans="1:33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1659495</v>
      </c>
      <c r="F189" s="22">
        <v>8181</v>
      </c>
      <c r="G189" s="22">
        <v>0</v>
      </c>
      <c r="H189" s="22">
        <v>-20902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-12721</v>
      </c>
      <c r="R189" s="22">
        <v>1672216</v>
      </c>
      <c r="S189" s="22">
        <v>517568</v>
      </c>
      <c r="T189" s="22">
        <v>513121</v>
      </c>
      <c r="U189" s="22">
        <v>149714</v>
      </c>
      <c r="V189" s="22">
        <v>0</v>
      </c>
      <c r="W189" s="22">
        <v>355133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504847</v>
      </c>
      <c r="AG189" s="22">
        <v>8274</v>
      </c>
    </row>
    <row r="190" spans="1:33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3263539</v>
      </c>
      <c r="F190" s="22">
        <v>0</v>
      </c>
      <c r="G190" s="22">
        <v>0</v>
      </c>
      <c r="H190" s="22">
        <v>373158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4141</v>
      </c>
      <c r="Q190" s="22">
        <v>377299</v>
      </c>
      <c r="R190" s="22">
        <v>2886240</v>
      </c>
      <c r="S190" s="22">
        <v>0</v>
      </c>
      <c r="T190" s="22">
        <v>377299</v>
      </c>
      <c r="U190" s="22">
        <v>0</v>
      </c>
      <c r="V190" s="22">
        <v>0</v>
      </c>
      <c r="W190" s="22">
        <v>373158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4141</v>
      </c>
      <c r="AE190" s="22">
        <v>0</v>
      </c>
      <c r="AF190" s="22">
        <v>377299</v>
      </c>
      <c r="AG190" s="22">
        <v>0</v>
      </c>
    </row>
    <row r="191" spans="1:33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7109663</v>
      </c>
      <c r="F191" s="22">
        <v>70467</v>
      </c>
      <c r="G191" s="22">
        <v>0</v>
      </c>
      <c r="H191" s="22">
        <v>195194</v>
      </c>
      <c r="I191" s="22">
        <v>226953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492614</v>
      </c>
      <c r="R191" s="22">
        <v>6617049</v>
      </c>
      <c r="S191" s="22">
        <v>1521870</v>
      </c>
      <c r="T191" s="22">
        <v>2119362</v>
      </c>
      <c r="U191" s="22">
        <v>1592337</v>
      </c>
      <c r="V191" s="22">
        <v>0</v>
      </c>
      <c r="W191" s="22">
        <v>195194</v>
      </c>
      <c r="X191" s="22">
        <v>226953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2014484</v>
      </c>
      <c r="AG191" s="22">
        <v>104878</v>
      </c>
    </row>
    <row r="192" spans="1:33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4158199</v>
      </c>
      <c r="F192" s="22">
        <v>471094</v>
      </c>
      <c r="G192" s="22">
        <v>0</v>
      </c>
      <c r="H192" s="22">
        <v>137916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24130</v>
      </c>
      <c r="Q192" s="22">
        <v>633140</v>
      </c>
      <c r="R192" s="22">
        <v>3525059</v>
      </c>
      <c r="S192" s="22">
        <v>0</v>
      </c>
      <c r="T192" s="22">
        <v>633140</v>
      </c>
      <c r="U192" s="22">
        <v>423097</v>
      </c>
      <c r="V192" s="22">
        <v>0</v>
      </c>
      <c r="W192" s="22">
        <v>186013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24030</v>
      </c>
      <c r="AF192" s="22">
        <v>633140</v>
      </c>
      <c r="AG192" s="22">
        <v>0</v>
      </c>
    </row>
    <row r="193" spans="1:33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8915914</v>
      </c>
      <c r="F193" s="22">
        <v>1210950</v>
      </c>
      <c r="G193" s="22">
        <v>0</v>
      </c>
      <c r="H193" s="22">
        <v>1090599</v>
      </c>
      <c r="I193" s="22">
        <v>23326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19596</v>
      </c>
      <c r="Q193" s="22">
        <v>2344471</v>
      </c>
      <c r="R193" s="22">
        <v>6571443</v>
      </c>
      <c r="S193" s="22">
        <v>541202</v>
      </c>
      <c r="T193" s="22">
        <v>3051761</v>
      </c>
      <c r="U193" s="22">
        <v>1752152</v>
      </c>
      <c r="V193" s="22">
        <v>0</v>
      </c>
      <c r="W193" s="22">
        <v>1090599</v>
      </c>
      <c r="X193" s="22">
        <v>23326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19596</v>
      </c>
      <c r="AF193" s="22">
        <v>2885673</v>
      </c>
      <c r="AG193" s="22">
        <v>166088</v>
      </c>
    </row>
    <row r="194" spans="1:33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47627459</v>
      </c>
      <c r="F194" s="22">
        <v>13144355</v>
      </c>
      <c r="G194" s="22">
        <v>9570</v>
      </c>
      <c r="H194" s="22">
        <v>160643</v>
      </c>
      <c r="I194" s="22">
        <v>37500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1207716</v>
      </c>
      <c r="Q194" s="22">
        <v>14559784</v>
      </c>
      <c r="R194" s="22">
        <v>33067675</v>
      </c>
      <c r="S194" s="22">
        <v>1787075</v>
      </c>
      <c r="T194" s="22">
        <v>16681137</v>
      </c>
      <c r="U194" s="22">
        <v>14319946</v>
      </c>
      <c r="V194" s="22">
        <v>9570</v>
      </c>
      <c r="W194" s="22">
        <v>772127</v>
      </c>
      <c r="X194" s="22">
        <v>37500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1207716</v>
      </c>
      <c r="AF194" s="22">
        <v>16346859</v>
      </c>
      <c r="AG194" s="22">
        <v>334278</v>
      </c>
    </row>
    <row r="195" spans="1:33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1110068</v>
      </c>
      <c r="F195" s="22">
        <v>353808</v>
      </c>
      <c r="G195" s="22">
        <v>0</v>
      </c>
      <c r="H195" s="22">
        <v>249399</v>
      </c>
      <c r="I195" s="22">
        <v>200000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5362</v>
      </c>
      <c r="Q195" s="22">
        <v>808569</v>
      </c>
      <c r="R195" s="22">
        <v>301499</v>
      </c>
      <c r="S195" s="22">
        <v>0</v>
      </c>
      <c r="T195" s="22">
        <v>808569</v>
      </c>
      <c r="U195" s="22">
        <v>353808</v>
      </c>
      <c r="V195" s="22">
        <v>0</v>
      </c>
      <c r="W195" s="22">
        <v>249399</v>
      </c>
      <c r="X195" s="22">
        <v>200000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5362</v>
      </c>
      <c r="AF195" s="22">
        <v>808569</v>
      </c>
      <c r="AG195" s="22">
        <v>0</v>
      </c>
    </row>
    <row r="196" spans="1:33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1533829</v>
      </c>
      <c r="F196" s="22">
        <v>146623</v>
      </c>
      <c r="G196" s="22">
        <v>0</v>
      </c>
      <c r="H196" s="22">
        <v>3188</v>
      </c>
      <c r="I196" s="22">
        <v>26301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2500</v>
      </c>
      <c r="Q196" s="22">
        <v>178612</v>
      </c>
      <c r="R196" s="22">
        <v>1355217</v>
      </c>
      <c r="S196" s="22">
        <v>0</v>
      </c>
      <c r="T196" s="22">
        <v>178612</v>
      </c>
      <c r="U196" s="22">
        <v>146623</v>
      </c>
      <c r="V196" s="22">
        <v>0</v>
      </c>
      <c r="W196" s="22">
        <v>3188</v>
      </c>
      <c r="X196" s="22">
        <v>26301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2500</v>
      </c>
      <c r="AF196" s="22">
        <v>178612</v>
      </c>
      <c r="AG196" s="22">
        <v>0</v>
      </c>
    </row>
    <row r="197" spans="1:33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2277829</v>
      </c>
      <c r="F197" s="22">
        <v>409821</v>
      </c>
      <c r="G197" s="22">
        <v>0</v>
      </c>
      <c r="H197" s="22">
        <v>48240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113717</v>
      </c>
      <c r="Q197" s="22">
        <v>571778</v>
      </c>
      <c r="R197" s="22">
        <v>1706051</v>
      </c>
      <c r="S197" s="22">
        <v>733180</v>
      </c>
      <c r="T197" s="22">
        <v>1304958</v>
      </c>
      <c r="U197" s="22">
        <v>799961</v>
      </c>
      <c r="V197" s="22">
        <v>0</v>
      </c>
      <c r="W197" s="22">
        <v>48240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456757</v>
      </c>
      <c r="AF197" s="22">
        <v>1304958</v>
      </c>
      <c r="AG197" s="22">
        <v>0</v>
      </c>
    </row>
    <row r="198" spans="1:33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400801</v>
      </c>
      <c r="F198" s="22">
        <v>234103</v>
      </c>
      <c r="G198" s="22">
        <v>0</v>
      </c>
      <c r="H198" s="22">
        <v>36049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270152</v>
      </c>
      <c r="R198" s="22">
        <v>130649</v>
      </c>
      <c r="S198" s="22">
        <v>386703</v>
      </c>
      <c r="T198" s="22">
        <v>657440</v>
      </c>
      <c r="U198" s="22">
        <v>570806</v>
      </c>
      <c r="V198" s="22">
        <v>0</v>
      </c>
      <c r="W198" s="22">
        <v>86049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656855</v>
      </c>
      <c r="AG198" s="22">
        <v>585</v>
      </c>
    </row>
    <row r="199" spans="1:33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433530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433530</v>
      </c>
      <c r="S199" s="22">
        <v>0</v>
      </c>
      <c r="T199" s="22">
        <v>4359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4359</v>
      </c>
    </row>
    <row r="200" spans="1:33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2124389</v>
      </c>
      <c r="F200" s="22">
        <v>121406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284</v>
      </c>
      <c r="Q200" s="22">
        <v>121690</v>
      </c>
      <c r="R200" s="22">
        <v>2002699</v>
      </c>
      <c r="S200" s="22">
        <v>0</v>
      </c>
      <c r="T200" s="22">
        <v>121690</v>
      </c>
      <c r="U200" s="22">
        <v>121406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284</v>
      </c>
      <c r="AF200" s="22">
        <v>121690</v>
      </c>
      <c r="AG200" s="22">
        <v>0</v>
      </c>
    </row>
    <row r="201" spans="1:33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503960</v>
      </c>
      <c r="F201" s="22">
        <v>98094</v>
      </c>
      <c r="G201" s="22">
        <v>0</v>
      </c>
      <c r="H201" s="22">
        <v>154060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23666</v>
      </c>
      <c r="Q201" s="22">
        <v>275820</v>
      </c>
      <c r="R201" s="22">
        <v>228140</v>
      </c>
      <c r="S201" s="22">
        <v>548080</v>
      </c>
      <c r="T201" s="22">
        <v>823900</v>
      </c>
      <c r="U201" s="22">
        <v>346174</v>
      </c>
      <c r="V201" s="22">
        <v>0</v>
      </c>
      <c r="W201" s="22">
        <v>454060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23666</v>
      </c>
      <c r="AF201" s="22">
        <v>823900</v>
      </c>
      <c r="AG201" s="22">
        <v>0</v>
      </c>
    </row>
    <row r="202" spans="1:33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1428244</v>
      </c>
      <c r="F202" s="22">
        <v>294790</v>
      </c>
      <c r="G202" s="22">
        <v>0</v>
      </c>
      <c r="H202" s="22">
        <v>201241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496031</v>
      </c>
      <c r="R202" s="22">
        <v>932213</v>
      </c>
      <c r="S202" s="22">
        <v>80263</v>
      </c>
      <c r="T202" s="22">
        <v>576294</v>
      </c>
      <c r="U202" s="22">
        <v>375053</v>
      </c>
      <c r="V202" s="22">
        <v>0</v>
      </c>
      <c r="W202" s="22">
        <v>201241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576294</v>
      </c>
      <c r="AG202" s="22">
        <v>0</v>
      </c>
    </row>
    <row r="203" spans="1:33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342525</v>
      </c>
      <c r="F203" s="22">
        <v>129952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129952</v>
      </c>
      <c r="R203" s="22">
        <v>212573</v>
      </c>
      <c r="S203" s="22">
        <v>50000</v>
      </c>
      <c r="T203" s="22">
        <v>179952</v>
      </c>
      <c r="U203" s="22">
        <v>129952</v>
      </c>
      <c r="V203" s="22">
        <v>0</v>
      </c>
      <c r="W203" s="22">
        <v>50000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179952</v>
      </c>
      <c r="AG203" s="22">
        <v>0</v>
      </c>
    </row>
    <row r="204" spans="1:33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590228</v>
      </c>
      <c r="F204" s="22">
        <v>300162</v>
      </c>
      <c r="G204" s="22">
        <v>0</v>
      </c>
      <c r="H204" s="22">
        <v>47270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347432</v>
      </c>
      <c r="R204" s="22">
        <v>242796</v>
      </c>
      <c r="S204" s="22">
        <v>498237</v>
      </c>
      <c r="T204" s="22">
        <v>850885</v>
      </c>
      <c r="U204" s="22">
        <v>498399</v>
      </c>
      <c r="V204" s="22">
        <v>0</v>
      </c>
      <c r="W204" s="22">
        <v>347270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845669</v>
      </c>
      <c r="AG204" s="22">
        <v>5216</v>
      </c>
    </row>
    <row r="205" spans="1:33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817742</v>
      </c>
      <c r="F205" s="22">
        <v>167625</v>
      </c>
      <c r="G205" s="22">
        <v>0</v>
      </c>
      <c r="H205" s="22">
        <v>150806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318431</v>
      </c>
      <c r="R205" s="22">
        <v>499311</v>
      </c>
      <c r="S205" s="22">
        <v>215194</v>
      </c>
      <c r="T205" s="22">
        <v>538493</v>
      </c>
      <c r="U205" s="22">
        <v>232819</v>
      </c>
      <c r="V205" s="22">
        <v>0</v>
      </c>
      <c r="W205" s="22">
        <v>300806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533625</v>
      </c>
      <c r="AG205" s="22">
        <v>4868</v>
      </c>
    </row>
    <row r="206" spans="1:33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3437194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3437194</v>
      </c>
      <c r="S206" s="22">
        <v>55432</v>
      </c>
      <c r="T206" s="22">
        <v>68274</v>
      </c>
      <c r="U206" s="22">
        <v>0</v>
      </c>
      <c r="V206" s="22">
        <v>0</v>
      </c>
      <c r="W206" s="22">
        <v>55432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55432</v>
      </c>
      <c r="AG206" s="22">
        <v>12842</v>
      </c>
    </row>
    <row r="207" spans="1:33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2361810</v>
      </c>
      <c r="F207" s="22">
        <v>439969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11145</v>
      </c>
      <c r="Q207" s="22">
        <v>451114</v>
      </c>
      <c r="R207" s="22">
        <v>1910696</v>
      </c>
      <c r="S207" s="22">
        <v>216566</v>
      </c>
      <c r="T207" s="22">
        <v>667680</v>
      </c>
      <c r="U207" s="22">
        <v>656535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11145</v>
      </c>
      <c r="AF207" s="22">
        <v>667680</v>
      </c>
      <c r="AG207" s="22">
        <v>0</v>
      </c>
    </row>
    <row r="208" spans="1:33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63896</v>
      </c>
      <c r="F208" s="22">
        <v>75295</v>
      </c>
      <c r="G208" s="22">
        <v>0</v>
      </c>
      <c r="H208" s="22">
        <v>14183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2507</v>
      </c>
      <c r="Q208" s="22">
        <v>91985</v>
      </c>
      <c r="R208" s="22">
        <v>-28089</v>
      </c>
      <c r="S208" s="22">
        <v>0</v>
      </c>
      <c r="T208" s="22">
        <v>91985</v>
      </c>
      <c r="U208" s="22">
        <v>75295</v>
      </c>
      <c r="V208" s="22">
        <v>0</v>
      </c>
      <c r="W208" s="22">
        <v>14183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2507</v>
      </c>
      <c r="AF208" s="22">
        <v>91985</v>
      </c>
      <c r="AG208" s="22">
        <v>0</v>
      </c>
    </row>
    <row r="209" spans="1:33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290605</v>
      </c>
      <c r="F209" s="22">
        <v>0</v>
      </c>
      <c r="G209" s="22">
        <v>0</v>
      </c>
      <c r="H209" s="22">
        <v>157190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80133</v>
      </c>
      <c r="Q209" s="22">
        <v>237323</v>
      </c>
      <c r="R209" s="22">
        <v>53282</v>
      </c>
      <c r="S209" s="22">
        <v>1220602</v>
      </c>
      <c r="T209" s="22">
        <v>1457925</v>
      </c>
      <c r="U209" s="22">
        <v>66152</v>
      </c>
      <c r="V209" s="22">
        <v>0</v>
      </c>
      <c r="W209" s="22">
        <v>207190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1184583</v>
      </c>
      <c r="AF209" s="22">
        <v>1457925</v>
      </c>
      <c r="AG209" s="22">
        <v>0</v>
      </c>
    </row>
    <row r="210" spans="1:33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884555</v>
      </c>
      <c r="F210" s="22">
        <v>150653</v>
      </c>
      <c r="G210" s="22">
        <v>0</v>
      </c>
      <c r="H210" s="22">
        <v>100000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2683</v>
      </c>
      <c r="Q210" s="22">
        <v>253336</v>
      </c>
      <c r="R210" s="22">
        <v>631219</v>
      </c>
      <c r="S210" s="22">
        <v>0</v>
      </c>
      <c r="T210" s="22">
        <v>253336</v>
      </c>
      <c r="U210" s="22">
        <v>150653</v>
      </c>
      <c r="V210" s="22">
        <v>0</v>
      </c>
      <c r="W210" s="22">
        <v>100000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2683</v>
      </c>
      <c r="AF210" s="22">
        <v>253336</v>
      </c>
      <c r="AG210" s="22">
        <v>0</v>
      </c>
    </row>
    <row r="211" spans="1:33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622422</v>
      </c>
      <c r="F211" s="22">
        <v>6010</v>
      </c>
      <c r="G211" s="22">
        <v>0</v>
      </c>
      <c r="H211" s="22">
        <v>136109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5104</v>
      </c>
      <c r="Q211" s="22">
        <v>147223</v>
      </c>
      <c r="R211" s="22">
        <v>475199</v>
      </c>
      <c r="S211" s="22">
        <v>0</v>
      </c>
      <c r="T211" s="22">
        <v>147223</v>
      </c>
      <c r="U211" s="22">
        <v>6010</v>
      </c>
      <c r="V211" s="22">
        <v>0</v>
      </c>
      <c r="W211" s="22">
        <v>136109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5104</v>
      </c>
      <c r="AF211" s="22">
        <v>147223</v>
      </c>
      <c r="AG211" s="22">
        <v>0</v>
      </c>
    </row>
    <row r="212" spans="1:33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2215160</v>
      </c>
      <c r="F212" s="22">
        <v>50322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13470</v>
      </c>
      <c r="Q212" s="22">
        <v>63792</v>
      </c>
      <c r="R212" s="22">
        <v>2151368</v>
      </c>
      <c r="S212" s="22">
        <v>116477</v>
      </c>
      <c r="T212" s="22">
        <v>217974</v>
      </c>
      <c r="U212" s="22">
        <v>123482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56787</v>
      </c>
      <c r="AF212" s="22">
        <v>180269</v>
      </c>
      <c r="AG212" s="22">
        <v>37705</v>
      </c>
    </row>
    <row r="213" spans="1:33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1457584</v>
      </c>
      <c r="F213" s="22">
        <v>270141</v>
      </c>
      <c r="G213" s="22">
        <v>346</v>
      </c>
      <c r="H213" s="22">
        <v>100000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33368</v>
      </c>
      <c r="Q213" s="22">
        <v>403855</v>
      </c>
      <c r="R213" s="22">
        <v>1053729</v>
      </c>
      <c r="S213" s="22">
        <v>0</v>
      </c>
      <c r="T213" s="22">
        <v>694855</v>
      </c>
      <c r="U213" s="22">
        <v>270141</v>
      </c>
      <c r="V213" s="22">
        <v>346</v>
      </c>
      <c r="W213" s="22">
        <v>100000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33368</v>
      </c>
      <c r="AF213" s="22">
        <v>403855</v>
      </c>
      <c r="AG213" s="22">
        <v>291000</v>
      </c>
    </row>
    <row r="214" spans="1:33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1517889</v>
      </c>
      <c r="F214" s="22">
        <v>88527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15511</v>
      </c>
      <c r="Q214" s="22">
        <v>104038</v>
      </c>
      <c r="R214" s="22">
        <v>1413851</v>
      </c>
      <c r="S214" s="22">
        <v>245127</v>
      </c>
      <c r="T214" s="22">
        <v>349165</v>
      </c>
      <c r="U214" s="22">
        <v>333654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15511</v>
      </c>
      <c r="AF214" s="22">
        <v>349165</v>
      </c>
      <c r="AG214" s="22">
        <v>0</v>
      </c>
    </row>
    <row r="215" spans="1:33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1175055</v>
      </c>
      <c r="F215" s="22">
        <v>2280</v>
      </c>
      <c r="G215" s="22">
        <v>0</v>
      </c>
      <c r="H215" s="22">
        <v>6005</v>
      </c>
      <c r="I215" s="22">
        <v>29640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64207</v>
      </c>
      <c r="Q215" s="22">
        <v>102132</v>
      </c>
      <c r="R215" s="22">
        <v>1072923</v>
      </c>
      <c r="S215" s="22">
        <v>50000</v>
      </c>
      <c r="T215" s="22">
        <v>165206</v>
      </c>
      <c r="U215" s="22">
        <v>2280</v>
      </c>
      <c r="V215" s="22">
        <v>0</v>
      </c>
      <c r="W215" s="22">
        <v>56005</v>
      </c>
      <c r="X215" s="22">
        <v>29640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64207</v>
      </c>
      <c r="AF215" s="22">
        <v>152132</v>
      </c>
      <c r="AG215" s="22">
        <v>13074</v>
      </c>
    </row>
    <row r="216" spans="1:33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920782</v>
      </c>
      <c r="F216" s="22">
        <v>156696</v>
      </c>
      <c r="G216" s="22">
        <v>0</v>
      </c>
      <c r="H216" s="22">
        <v>98871</v>
      </c>
      <c r="I216" s="22">
        <v>0</v>
      </c>
      <c r="J216" s="22">
        <v>0</v>
      </c>
      <c r="K216" s="22">
        <v>0</v>
      </c>
      <c r="L216" s="22">
        <v>0</v>
      </c>
      <c r="M216" s="22">
        <v>141066</v>
      </c>
      <c r="N216" s="22">
        <v>0</v>
      </c>
      <c r="O216" s="22">
        <v>0</v>
      </c>
      <c r="P216" s="22">
        <v>0</v>
      </c>
      <c r="Q216" s="22">
        <v>396633</v>
      </c>
      <c r="R216" s="22">
        <v>524149</v>
      </c>
      <c r="S216" s="22">
        <v>0</v>
      </c>
      <c r="T216" s="22">
        <v>396633</v>
      </c>
      <c r="U216" s="22">
        <v>156696</v>
      </c>
      <c r="V216" s="22">
        <v>0</v>
      </c>
      <c r="W216" s="22">
        <v>98871</v>
      </c>
      <c r="X216" s="22">
        <v>0</v>
      </c>
      <c r="Y216" s="22">
        <v>0</v>
      </c>
      <c r="Z216" s="22">
        <v>0</v>
      </c>
      <c r="AA216" s="22">
        <v>0</v>
      </c>
      <c r="AB216" s="22">
        <v>141066</v>
      </c>
      <c r="AC216" s="22">
        <v>0</v>
      </c>
      <c r="AD216" s="22">
        <v>0</v>
      </c>
      <c r="AE216" s="22">
        <v>0</v>
      </c>
      <c r="AF216" s="22">
        <v>396633</v>
      </c>
      <c r="AG216" s="22">
        <v>0</v>
      </c>
    </row>
    <row r="217" spans="1:33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607429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607429</v>
      </c>
      <c r="S217" s="22">
        <v>0</v>
      </c>
      <c r="T217" s="22">
        <v>7309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7309</v>
      </c>
    </row>
    <row r="218" spans="1:33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1013312</v>
      </c>
      <c r="F218" s="22">
        <v>0</v>
      </c>
      <c r="G218" s="22">
        <v>0</v>
      </c>
      <c r="H218" s="22">
        <v>200000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200000</v>
      </c>
      <c r="R218" s="22">
        <v>813312</v>
      </c>
      <c r="S218" s="22">
        <v>0</v>
      </c>
      <c r="T218" s="22">
        <v>214602</v>
      </c>
      <c r="U218" s="22">
        <v>0</v>
      </c>
      <c r="V218" s="22">
        <v>0</v>
      </c>
      <c r="W218" s="22">
        <v>200000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200000</v>
      </c>
      <c r="AG218" s="22">
        <v>14602</v>
      </c>
    </row>
    <row r="219" spans="1:33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197281</v>
      </c>
      <c r="F219" s="22">
        <v>3961</v>
      </c>
      <c r="G219" s="22">
        <v>0</v>
      </c>
      <c r="H219" s="22">
        <v>10867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19720</v>
      </c>
      <c r="Q219" s="22">
        <v>34548</v>
      </c>
      <c r="R219" s="22">
        <v>162733</v>
      </c>
      <c r="S219" s="22">
        <v>0</v>
      </c>
      <c r="T219" s="22">
        <v>34548</v>
      </c>
      <c r="U219" s="22">
        <v>3961</v>
      </c>
      <c r="V219" s="22">
        <v>0</v>
      </c>
      <c r="W219" s="22">
        <v>10867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19720</v>
      </c>
      <c r="AF219" s="22">
        <v>34548</v>
      </c>
      <c r="AG219" s="22">
        <v>0</v>
      </c>
    </row>
    <row r="220" spans="1:33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353067</v>
      </c>
      <c r="F220" s="22">
        <v>38673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38673</v>
      </c>
      <c r="R220" s="22">
        <v>314394</v>
      </c>
      <c r="S220" s="22">
        <v>121183</v>
      </c>
      <c r="T220" s="22">
        <v>164002</v>
      </c>
      <c r="U220" s="22">
        <v>100000</v>
      </c>
      <c r="V220" s="22">
        <v>0</v>
      </c>
      <c r="W220" s="22">
        <v>59856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159856</v>
      </c>
      <c r="AG220" s="22">
        <v>4146</v>
      </c>
    </row>
    <row r="221" spans="1:33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1414438</v>
      </c>
      <c r="F221" s="22">
        <v>0</v>
      </c>
      <c r="G221" s="22">
        <v>15031</v>
      </c>
      <c r="H221" s="22">
        <v>90405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68071</v>
      </c>
      <c r="Q221" s="22">
        <v>173507</v>
      </c>
      <c r="R221" s="22">
        <v>1240931</v>
      </c>
      <c r="S221" s="22">
        <v>0</v>
      </c>
      <c r="T221" s="22">
        <v>250599</v>
      </c>
      <c r="U221" s="22">
        <v>0</v>
      </c>
      <c r="V221" s="22">
        <v>15031</v>
      </c>
      <c r="W221" s="22">
        <v>90405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68071</v>
      </c>
      <c r="AF221" s="22">
        <v>173507</v>
      </c>
      <c r="AG221" s="22">
        <v>77092</v>
      </c>
    </row>
    <row r="222" spans="1:33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623470</v>
      </c>
      <c r="F222" s="22">
        <v>417715</v>
      </c>
      <c r="G222" s="22">
        <v>0</v>
      </c>
      <c r="H222" s="22">
        <v>27922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445637</v>
      </c>
      <c r="R222" s="22">
        <v>177833</v>
      </c>
      <c r="S222" s="22">
        <v>366983</v>
      </c>
      <c r="T222" s="22">
        <v>817573</v>
      </c>
      <c r="U222" s="22">
        <v>634698</v>
      </c>
      <c r="V222" s="22">
        <v>0</v>
      </c>
      <c r="W222" s="22">
        <v>177922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812620</v>
      </c>
      <c r="AG222" s="22">
        <v>4953</v>
      </c>
    </row>
    <row r="223" spans="1:33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1810919</v>
      </c>
      <c r="F223" s="22">
        <v>302952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302952</v>
      </c>
      <c r="R223" s="22">
        <v>1507967</v>
      </c>
      <c r="S223" s="22">
        <v>250295</v>
      </c>
      <c r="T223" s="22">
        <v>553247</v>
      </c>
      <c r="U223" s="22">
        <v>553247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553247</v>
      </c>
      <c r="AG223" s="22">
        <v>0</v>
      </c>
    </row>
    <row r="224" spans="1:33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2107090</v>
      </c>
      <c r="F224" s="22">
        <v>0</v>
      </c>
      <c r="G224" s="22">
        <v>40803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40803</v>
      </c>
      <c r="R224" s="22">
        <v>2066287</v>
      </c>
      <c r="S224" s="22">
        <v>0</v>
      </c>
      <c r="T224" s="22">
        <v>97347</v>
      </c>
      <c r="U224" s="22">
        <v>0</v>
      </c>
      <c r="V224" s="22">
        <v>40803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40803</v>
      </c>
      <c r="AG224" s="22">
        <v>56544</v>
      </c>
    </row>
    <row r="225" spans="1:33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642186</v>
      </c>
      <c r="F225" s="22">
        <v>47872</v>
      </c>
      <c r="G225" s="22">
        <v>0</v>
      </c>
      <c r="H225" s="22">
        <v>102520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15000</v>
      </c>
      <c r="O225" s="22">
        <v>0</v>
      </c>
      <c r="P225" s="22">
        <v>0</v>
      </c>
      <c r="Q225" s="22">
        <v>165392</v>
      </c>
      <c r="R225" s="22">
        <v>476794</v>
      </c>
      <c r="S225" s="22">
        <v>107157</v>
      </c>
      <c r="T225" s="22">
        <v>277273</v>
      </c>
      <c r="U225" s="22">
        <v>105029</v>
      </c>
      <c r="V225" s="22">
        <v>0</v>
      </c>
      <c r="W225" s="22">
        <v>152520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15000</v>
      </c>
      <c r="AD225" s="22">
        <v>0</v>
      </c>
      <c r="AE225" s="22">
        <v>0</v>
      </c>
      <c r="AF225" s="22">
        <v>272549</v>
      </c>
      <c r="AG225" s="22">
        <v>4724</v>
      </c>
    </row>
    <row r="226" spans="1:33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763649</v>
      </c>
      <c r="F226" s="22">
        <v>0</v>
      </c>
      <c r="G226" s="22">
        <v>0</v>
      </c>
      <c r="H226" s="22">
        <v>0</v>
      </c>
      <c r="I226" s="22">
        <v>52872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107754</v>
      </c>
      <c r="Q226" s="22">
        <v>160626</v>
      </c>
      <c r="R226" s="22">
        <v>603023</v>
      </c>
      <c r="S226" s="22">
        <v>265003</v>
      </c>
      <c r="T226" s="22">
        <v>437043</v>
      </c>
      <c r="U226" s="22">
        <v>115003</v>
      </c>
      <c r="V226" s="22">
        <v>0</v>
      </c>
      <c r="W226" s="22">
        <v>150000</v>
      </c>
      <c r="X226" s="22">
        <v>52872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107754</v>
      </c>
      <c r="AF226" s="22">
        <v>425629</v>
      </c>
      <c r="AG226" s="22">
        <v>11414</v>
      </c>
    </row>
    <row r="227" spans="1:33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269635</v>
      </c>
      <c r="F227" s="22">
        <v>65446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65446</v>
      </c>
      <c r="R227" s="22">
        <v>204189</v>
      </c>
      <c r="S227" s="22">
        <v>1222797</v>
      </c>
      <c r="T227" s="22">
        <v>1297808</v>
      </c>
      <c r="U227" s="22">
        <v>952297</v>
      </c>
      <c r="V227" s="22">
        <v>0</v>
      </c>
      <c r="W227" s="22">
        <v>335946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1288243</v>
      </c>
      <c r="AG227" s="22">
        <v>9565</v>
      </c>
    </row>
    <row r="228" spans="1:33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906410</v>
      </c>
      <c r="F228" s="22">
        <v>202629</v>
      </c>
      <c r="G228" s="22">
        <v>0</v>
      </c>
      <c r="H228" s="22">
        <v>107023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61906</v>
      </c>
      <c r="Q228" s="22">
        <v>371558</v>
      </c>
      <c r="R228" s="22">
        <v>534852</v>
      </c>
      <c r="S228" s="22">
        <v>159633</v>
      </c>
      <c r="T228" s="22">
        <v>531191</v>
      </c>
      <c r="U228" s="22">
        <v>302629</v>
      </c>
      <c r="V228" s="22">
        <v>0</v>
      </c>
      <c r="W228" s="22">
        <v>166656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61906</v>
      </c>
      <c r="AF228" s="22">
        <v>531191</v>
      </c>
      <c r="AG228" s="22">
        <v>0</v>
      </c>
    </row>
    <row r="229" spans="1:33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1685047</v>
      </c>
      <c r="F229" s="22">
        <v>91456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114698</v>
      </c>
      <c r="Q229" s="22">
        <v>206154</v>
      </c>
      <c r="R229" s="22">
        <v>1478893</v>
      </c>
      <c r="S229" s="22">
        <v>0</v>
      </c>
      <c r="T229" s="22">
        <v>206154</v>
      </c>
      <c r="U229" s="22">
        <v>91456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114698</v>
      </c>
      <c r="AF229" s="22">
        <v>206154</v>
      </c>
      <c r="AG229" s="22">
        <v>0</v>
      </c>
    </row>
    <row r="230" spans="1:33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1515485</v>
      </c>
      <c r="F230" s="22">
        <v>0</v>
      </c>
      <c r="G230" s="22">
        <v>0</v>
      </c>
      <c r="H230" s="22">
        <v>1574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1574</v>
      </c>
      <c r="R230" s="22">
        <v>1513911</v>
      </c>
      <c r="S230" s="22">
        <v>119992</v>
      </c>
      <c r="T230" s="22">
        <v>134920</v>
      </c>
      <c r="U230" s="22">
        <v>119992</v>
      </c>
      <c r="V230" s="22">
        <v>0</v>
      </c>
      <c r="W230" s="22">
        <v>1574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121566</v>
      </c>
      <c r="AG230" s="22">
        <v>13354</v>
      </c>
    </row>
    <row r="231" spans="1:33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636368</v>
      </c>
      <c r="F231" s="22">
        <v>94567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94567</v>
      </c>
      <c r="R231" s="22">
        <v>541801</v>
      </c>
      <c r="S231" s="22">
        <v>0</v>
      </c>
      <c r="T231" s="22">
        <v>103140</v>
      </c>
      <c r="U231" s="22">
        <v>94567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94567</v>
      </c>
      <c r="AG231" s="22">
        <v>8573</v>
      </c>
    </row>
    <row r="232" spans="1:33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4618972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4618972</v>
      </c>
      <c r="S232" s="22">
        <v>139257</v>
      </c>
      <c r="T232" s="22">
        <v>139257</v>
      </c>
      <c r="U232" s="22">
        <v>89257</v>
      </c>
      <c r="V232" s="22">
        <v>0</v>
      </c>
      <c r="W232" s="22">
        <v>50000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139257</v>
      </c>
      <c r="AG232" s="22">
        <v>0</v>
      </c>
    </row>
    <row r="233" spans="1:33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657253</v>
      </c>
      <c r="F233" s="22">
        <v>206170</v>
      </c>
      <c r="G233" s="22">
        <v>0</v>
      </c>
      <c r="H233" s="22">
        <v>0</v>
      </c>
      <c r="I233" s="22">
        <v>50000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16179</v>
      </c>
      <c r="Q233" s="22">
        <v>272349</v>
      </c>
      <c r="R233" s="22">
        <v>384904</v>
      </c>
      <c r="S233" s="22">
        <v>0</v>
      </c>
      <c r="T233" s="22">
        <v>292851</v>
      </c>
      <c r="U233" s="22">
        <v>206170</v>
      </c>
      <c r="V233" s="22">
        <v>0</v>
      </c>
      <c r="W233" s="22">
        <v>0</v>
      </c>
      <c r="X233" s="22">
        <v>50000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16179</v>
      </c>
      <c r="AF233" s="22">
        <v>272349</v>
      </c>
      <c r="AG233" s="22">
        <v>20502</v>
      </c>
    </row>
    <row r="234" spans="1:33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651915</v>
      </c>
      <c r="F234" s="22">
        <v>158030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48874</v>
      </c>
      <c r="Q234" s="22">
        <v>206904</v>
      </c>
      <c r="R234" s="22">
        <v>445011</v>
      </c>
      <c r="S234" s="22">
        <v>589416</v>
      </c>
      <c r="T234" s="22">
        <v>796320</v>
      </c>
      <c r="U234" s="22">
        <v>597447</v>
      </c>
      <c r="V234" s="22">
        <v>0</v>
      </c>
      <c r="W234" s="22">
        <v>146757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52116</v>
      </c>
      <c r="AF234" s="22">
        <v>796320</v>
      </c>
      <c r="AG234" s="22">
        <v>0</v>
      </c>
    </row>
    <row r="235" spans="1:33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145055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55102</v>
      </c>
      <c r="Q235" s="22">
        <v>55102</v>
      </c>
      <c r="R235" s="22">
        <v>89953</v>
      </c>
      <c r="S235" s="22">
        <v>251175</v>
      </c>
      <c r="T235" s="22">
        <v>306527</v>
      </c>
      <c r="U235" s="22">
        <v>177825</v>
      </c>
      <c r="V235" s="22">
        <v>0</v>
      </c>
      <c r="W235" s="22">
        <v>73350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55102</v>
      </c>
      <c r="AF235" s="22">
        <v>306277</v>
      </c>
      <c r="AG235" s="22">
        <v>250</v>
      </c>
    </row>
    <row r="236" spans="1:33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866115</v>
      </c>
      <c r="F236" s="22">
        <v>215278</v>
      </c>
      <c r="G236" s="22">
        <v>0</v>
      </c>
      <c r="H236" s="22">
        <v>220190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435468</v>
      </c>
      <c r="R236" s="22">
        <v>430647</v>
      </c>
      <c r="S236" s="22">
        <v>251030</v>
      </c>
      <c r="T236" s="22">
        <v>688653</v>
      </c>
      <c r="U236" s="22">
        <v>416308</v>
      </c>
      <c r="V236" s="22">
        <v>0</v>
      </c>
      <c r="W236" s="22">
        <v>270190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686498</v>
      </c>
      <c r="AG236" s="22">
        <v>2155</v>
      </c>
    </row>
    <row r="237" spans="1:33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862219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862219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</row>
    <row r="238" spans="1:33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2352813</v>
      </c>
      <c r="F238" s="22">
        <v>156982</v>
      </c>
      <c r="G238" s="22">
        <v>0</v>
      </c>
      <c r="H238" s="22">
        <v>163074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320056</v>
      </c>
      <c r="R238" s="22">
        <v>2032757</v>
      </c>
      <c r="S238" s="22">
        <v>0</v>
      </c>
      <c r="T238" s="22">
        <v>320056</v>
      </c>
      <c r="U238" s="22">
        <v>156982</v>
      </c>
      <c r="V238" s="22">
        <v>0</v>
      </c>
      <c r="W238" s="22">
        <v>163074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320056</v>
      </c>
      <c r="AG238" s="22">
        <v>0</v>
      </c>
    </row>
    <row r="239" spans="1:33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2564459</v>
      </c>
      <c r="F239" s="22">
        <v>667158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102939</v>
      </c>
      <c r="O239" s="22">
        <v>0</v>
      </c>
      <c r="P239" s="22">
        <v>0</v>
      </c>
      <c r="Q239" s="22">
        <v>770097</v>
      </c>
      <c r="R239" s="22">
        <v>1794362</v>
      </c>
      <c r="S239" s="22">
        <v>124985</v>
      </c>
      <c r="T239" s="22">
        <v>908805</v>
      </c>
      <c r="U239" s="22">
        <v>742143</v>
      </c>
      <c r="V239" s="22">
        <v>0</v>
      </c>
      <c r="W239" s="22">
        <v>50000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102939</v>
      </c>
      <c r="AD239" s="22">
        <v>0</v>
      </c>
      <c r="AE239" s="22">
        <v>0</v>
      </c>
      <c r="AF239" s="22">
        <v>895082</v>
      </c>
      <c r="AG239" s="22">
        <v>13723</v>
      </c>
    </row>
    <row r="240" spans="1:33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136662</v>
      </c>
      <c r="F240" s="22">
        <v>60980</v>
      </c>
      <c r="G240" s="22">
        <v>0</v>
      </c>
      <c r="H240" s="22">
        <v>21141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82121</v>
      </c>
      <c r="R240" s="22">
        <v>54541</v>
      </c>
      <c r="S240" s="22">
        <v>371813</v>
      </c>
      <c r="T240" s="22">
        <v>466274</v>
      </c>
      <c r="U240" s="22">
        <v>282793</v>
      </c>
      <c r="V240" s="22">
        <v>0</v>
      </c>
      <c r="W240" s="22">
        <v>171141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453934</v>
      </c>
      <c r="AG240" s="22">
        <v>12340</v>
      </c>
    </row>
    <row r="241" spans="1:33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1169595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1169595</v>
      </c>
      <c r="S241" s="22">
        <v>93320</v>
      </c>
      <c r="T241" s="22">
        <v>93320</v>
      </c>
      <c r="U241" s="22">
        <v>489</v>
      </c>
      <c r="V241" s="22">
        <v>0</v>
      </c>
      <c r="W241" s="22">
        <v>50444</v>
      </c>
      <c r="X241" s="22">
        <v>20102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22285</v>
      </c>
      <c r="AF241" s="22">
        <v>93320</v>
      </c>
      <c r="AG241" s="22">
        <v>0</v>
      </c>
    </row>
    <row r="242" spans="1:33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985625</v>
      </c>
      <c r="F242" s="22">
        <v>72862</v>
      </c>
      <c r="G242" s="22">
        <v>0</v>
      </c>
      <c r="H242" s="22">
        <v>275029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347891</v>
      </c>
      <c r="R242" s="22">
        <v>637734</v>
      </c>
      <c r="S242" s="22">
        <v>513161</v>
      </c>
      <c r="T242" s="22">
        <v>873484</v>
      </c>
      <c r="U242" s="22">
        <v>436023</v>
      </c>
      <c r="V242" s="22">
        <v>0</v>
      </c>
      <c r="W242" s="22">
        <v>425029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861052</v>
      </c>
      <c r="AG242" s="22">
        <v>12432</v>
      </c>
    </row>
    <row r="243" spans="1:33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2476303</v>
      </c>
      <c r="F243" s="22">
        <v>489661</v>
      </c>
      <c r="G243" s="22">
        <v>0</v>
      </c>
      <c r="H243" s="22">
        <v>150390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225000</v>
      </c>
      <c r="Q243" s="22">
        <v>865051</v>
      </c>
      <c r="R243" s="22">
        <v>1611252</v>
      </c>
      <c r="S243" s="22">
        <v>50000</v>
      </c>
      <c r="T243" s="22">
        <v>924436</v>
      </c>
      <c r="U243" s="22">
        <v>489661</v>
      </c>
      <c r="V243" s="22">
        <v>0</v>
      </c>
      <c r="W243" s="22">
        <v>200390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225000</v>
      </c>
      <c r="AF243" s="22">
        <v>915051</v>
      </c>
      <c r="AG243" s="22">
        <v>9385</v>
      </c>
    </row>
    <row r="244" spans="1:33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3577118</v>
      </c>
      <c r="F244" s="22">
        <v>992550</v>
      </c>
      <c r="G244" s="22">
        <v>0</v>
      </c>
      <c r="H244" s="22">
        <v>173455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1166005</v>
      </c>
      <c r="R244" s="22">
        <v>2411113</v>
      </c>
      <c r="S244" s="22">
        <v>0</v>
      </c>
      <c r="T244" s="22">
        <v>1201924</v>
      </c>
      <c r="U244" s="22">
        <v>992550</v>
      </c>
      <c r="V244" s="22">
        <v>0</v>
      </c>
      <c r="W244" s="22">
        <v>173455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1166005</v>
      </c>
      <c r="AG244" s="22">
        <v>35919</v>
      </c>
    </row>
    <row r="245" spans="1:33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2633966</v>
      </c>
      <c r="F245" s="22">
        <v>8883</v>
      </c>
      <c r="G245" s="22">
        <v>0</v>
      </c>
      <c r="H245" s="22">
        <v>500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160548</v>
      </c>
      <c r="Q245" s="22">
        <v>169931</v>
      </c>
      <c r="R245" s="22">
        <v>2464035</v>
      </c>
      <c r="S245" s="22">
        <v>0</v>
      </c>
      <c r="T245" s="22">
        <v>169931</v>
      </c>
      <c r="U245" s="22">
        <v>8883</v>
      </c>
      <c r="V245" s="22">
        <v>0</v>
      </c>
      <c r="W245" s="22">
        <v>500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160548</v>
      </c>
      <c r="AF245" s="22">
        <v>169931</v>
      </c>
      <c r="AG245" s="22">
        <v>0</v>
      </c>
    </row>
    <row r="246" spans="1:33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406715</v>
      </c>
      <c r="F246" s="22">
        <v>129152</v>
      </c>
      <c r="G246" s="22">
        <v>0</v>
      </c>
      <c r="H246" s="22">
        <v>158555</v>
      </c>
      <c r="I246" s="22">
        <v>27048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27500</v>
      </c>
      <c r="Q246" s="22">
        <v>342255</v>
      </c>
      <c r="R246" s="22">
        <v>64460</v>
      </c>
      <c r="S246" s="22">
        <v>0</v>
      </c>
      <c r="T246" s="22">
        <v>342255</v>
      </c>
      <c r="U246" s="22">
        <v>129152</v>
      </c>
      <c r="V246" s="22">
        <v>0</v>
      </c>
      <c r="W246" s="22">
        <v>158555</v>
      </c>
      <c r="X246" s="22">
        <v>27048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27500</v>
      </c>
      <c r="AF246" s="22">
        <v>342255</v>
      </c>
      <c r="AG246" s="22">
        <v>0</v>
      </c>
    </row>
    <row r="247" spans="1:33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926226</v>
      </c>
      <c r="F247" s="22">
        <v>109643</v>
      </c>
      <c r="G247" s="22">
        <v>0</v>
      </c>
      <c r="H247" s="22">
        <v>1301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15078</v>
      </c>
      <c r="Q247" s="22">
        <v>126022</v>
      </c>
      <c r="R247" s="22">
        <v>800204</v>
      </c>
      <c r="S247" s="22">
        <v>0</v>
      </c>
      <c r="T247" s="22">
        <v>126022</v>
      </c>
      <c r="U247" s="22">
        <v>109643</v>
      </c>
      <c r="V247" s="22">
        <v>0</v>
      </c>
      <c r="W247" s="22">
        <v>1301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15078</v>
      </c>
      <c r="AF247" s="22">
        <v>126022</v>
      </c>
      <c r="AG247" s="22">
        <v>0</v>
      </c>
    </row>
    <row r="248" spans="1:33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429821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429821</v>
      </c>
      <c r="S248" s="22">
        <v>367946</v>
      </c>
      <c r="T248" s="22">
        <v>397860</v>
      </c>
      <c r="U248" s="22">
        <v>96277</v>
      </c>
      <c r="V248" s="22">
        <v>0</v>
      </c>
      <c r="W248" s="22">
        <v>271669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367946</v>
      </c>
      <c r="AG248" s="22">
        <v>29914</v>
      </c>
    </row>
    <row r="249" spans="1:33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2488196</v>
      </c>
      <c r="F249" s="22">
        <v>0</v>
      </c>
      <c r="G249" s="22">
        <v>0</v>
      </c>
      <c r="H249" s="22">
        <v>0</v>
      </c>
      <c r="I249" s="22">
        <v>125761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125761</v>
      </c>
      <c r="R249" s="22">
        <v>2362435</v>
      </c>
      <c r="S249" s="22">
        <v>355308</v>
      </c>
      <c r="T249" s="22">
        <v>511502</v>
      </c>
      <c r="U249" s="22">
        <v>355308</v>
      </c>
      <c r="V249" s="22">
        <v>0</v>
      </c>
      <c r="W249" s="22">
        <v>0</v>
      </c>
      <c r="X249" s="22">
        <v>125761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481069</v>
      </c>
      <c r="AG249" s="22">
        <v>30433</v>
      </c>
    </row>
    <row r="250" spans="1:33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2528190</v>
      </c>
      <c r="F250" s="22">
        <v>0</v>
      </c>
      <c r="G250" s="22">
        <v>0</v>
      </c>
      <c r="H250" s="22">
        <v>75947</v>
      </c>
      <c r="I250" s="22">
        <v>64389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140336</v>
      </c>
      <c r="R250" s="22">
        <v>2387854</v>
      </c>
      <c r="S250" s="22">
        <v>1338</v>
      </c>
      <c r="T250" s="22">
        <v>160079</v>
      </c>
      <c r="U250" s="22">
        <v>0</v>
      </c>
      <c r="V250" s="22">
        <v>0</v>
      </c>
      <c r="W250" s="22">
        <v>75947</v>
      </c>
      <c r="X250" s="22">
        <v>64389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1338</v>
      </c>
      <c r="AF250" s="22">
        <v>141674</v>
      </c>
      <c r="AG250" s="22">
        <v>18405</v>
      </c>
    </row>
    <row r="251" spans="1:33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1098671</v>
      </c>
      <c r="F251" s="22">
        <v>488810</v>
      </c>
      <c r="G251" s="22">
        <v>0</v>
      </c>
      <c r="H251" s="22">
        <v>1098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489908</v>
      </c>
      <c r="R251" s="22">
        <v>608763</v>
      </c>
      <c r="S251" s="22">
        <v>267834</v>
      </c>
      <c r="T251" s="22">
        <v>757742</v>
      </c>
      <c r="U251" s="22">
        <v>543719</v>
      </c>
      <c r="V251" s="22">
        <v>0</v>
      </c>
      <c r="W251" s="22">
        <v>151099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62924</v>
      </c>
      <c r="AF251" s="22">
        <v>757742</v>
      </c>
      <c r="AG251" s="22">
        <v>0</v>
      </c>
    </row>
    <row r="252" spans="1:33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915207</v>
      </c>
      <c r="F252" s="22">
        <v>272703</v>
      </c>
      <c r="G252" s="22">
        <v>0</v>
      </c>
      <c r="H252" s="22">
        <v>299593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572296</v>
      </c>
      <c r="R252" s="22">
        <v>342911</v>
      </c>
      <c r="S252" s="22">
        <v>372255</v>
      </c>
      <c r="T252" s="22">
        <v>944551</v>
      </c>
      <c r="U252" s="22">
        <v>494958</v>
      </c>
      <c r="V252" s="22">
        <v>0</v>
      </c>
      <c r="W252" s="22">
        <v>449593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944551</v>
      </c>
      <c r="AG252" s="22">
        <v>0</v>
      </c>
    </row>
    <row r="253" spans="1:33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1153522</v>
      </c>
      <c r="F253" s="22">
        <v>503060</v>
      </c>
      <c r="G253" s="22">
        <v>0</v>
      </c>
      <c r="H253" s="22">
        <v>251882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754942</v>
      </c>
      <c r="R253" s="22">
        <v>398580</v>
      </c>
      <c r="S253" s="22">
        <v>510152</v>
      </c>
      <c r="T253" s="22">
        <v>1265094</v>
      </c>
      <c r="U253" s="22">
        <v>863212</v>
      </c>
      <c r="V253" s="22">
        <v>0</v>
      </c>
      <c r="W253" s="22">
        <v>401882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1265094</v>
      </c>
      <c r="AG253" s="22">
        <v>0</v>
      </c>
    </row>
    <row r="254" spans="1:33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281801</v>
      </c>
      <c r="F254" s="22">
        <v>243951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243951</v>
      </c>
      <c r="R254" s="22">
        <v>37850</v>
      </c>
      <c r="S254" s="22">
        <v>0</v>
      </c>
      <c r="T254" s="22">
        <v>243952</v>
      </c>
      <c r="U254" s="22">
        <v>243951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243951</v>
      </c>
      <c r="AG254" s="22">
        <v>0</v>
      </c>
    </row>
    <row r="255" spans="1:33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3068973</v>
      </c>
      <c r="F255" s="22">
        <v>45733</v>
      </c>
      <c r="G255" s="22">
        <v>0</v>
      </c>
      <c r="H255" s="22">
        <v>245029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154267</v>
      </c>
      <c r="Q255" s="22">
        <v>445029</v>
      </c>
      <c r="R255" s="22">
        <v>2623944</v>
      </c>
      <c r="S255" s="22">
        <v>545683</v>
      </c>
      <c r="T255" s="22">
        <v>990712</v>
      </c>
      <c r="U255" s="22">
        <v>321739</v>
      </c>
      <c r="V255" s="22">
        <v>0</v>
      </c>
      <c r="W255" s="22">
        <v>445029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223944</v>
      </c>
      <c r="AF255" s="22">
        <v>990712</v>
      </c>
      <c r="AG255" s="22">
        <v>0</v>
      </c>
    </row>
    <row r="256" spans="1:33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370574</v>
      </c>
      <c r="F256" s="22">
        <v>0</v>
      </c>
      <c r="G256" s="22">
        <v>0</v>
      </c>
      <c r="H256" s="22">
        <v>86586</v>
      </c>
      <c r="I256" s="22">
        <v>103499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190085</v>
      </c>
      <c r="R256" s="22">
        <v>180489</v>
      </c>
      <c r="S256" s="22">
        <v>50000</v>
      </c>
      <c r="T256" s="22">
        <v>240085</v>
      </c>
      <c r="U256" s="22">
        <v>0</v>
      </c>
      <c r="V256" s="22">
        <v>0</v>
      </c>
      <c r="W256" s="22">
        <v>136586</v>
      </c>
      <c r="X256" s="22">
        <v>103499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240085</v>
      </c>
      <c r="AG256" s="22">
        <v>0</v>
      </c>
    </row>
    <row r="257" spans="1:33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1150762</v>
      </c>
      <c r="F257" s="22">
        <v>70637</v>
      </c>
      <c r="G257" s="22">
        <v>0</v>
      </c>
      <c r="H257" s="22">
        <v>331957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20000</v>
      </c>
      <c r="O257" s="22">
        <v>0</v>
      </c>
      <c r="P257" s="22">
        <v>531311</v>
      </c>
      <c r="Q257" s="22">
        <v>953905</v>
      </c>
      <c r="R257" s="22">
        <v>196857</v>
      </c>
      <c r="S257" s="22">
        <v>72488</v>
      </c>
      <c r="T257" s="22">
        <v>1043145</v>
      </c>
      <c r="U257" s="22">
        <v>143125</v>
      </c>
      <c r="V257" s="22">
        <v>0</v>
      </c>
      <c r="W257" s="22">
        <v>331957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20000</v>
      </c>
      <c r="AD257" s="22">
        <v>0</v>
      </c>
      <c r="AE257" s="22">
        <v>531311</v>
      </c>
      <c r="AF257" s="22">
        <v>1026393</v>
      </c>
      <c r="AG257" s="22">
        <v>16752</v>
      </c>
    </row>
    <row r="258" spans="1:33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1499748</v>
      </c>
      <c r="F258" s="22">
        <v>144249</v>
      </c>
      <c r="G258" s="22">
        <v>0</v>
      </c>
      <c r="H258" s="22">
        <v>127437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271686</v>
      </c>
      <c r="R258" s="22">
        <v>1228062</v>
      </c>
      <c r="S258" s="22">
        <v>834273</v>
      </c>
      <c r="T258" s="22">
        <v>1119162</v>
      </c>
      <c r="U258" s="22">
        <v>778522</v>
      </c>
      <c r="V258" s="22">
        <v>0</v>
      </c>
      <c r="W258" s="22">
        <v>327437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1105959</v>
      </c>
      <c r="AG258" s="22">
        <v>13203</v>
      </c>
    </row>
    <row r="259" spans="1:33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233751</v>
      </c>
      <c r="F259" s="22">
        <v>0</v>
      </c>
      <c r="G259" s="22">
        <v>48238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48238</v>
      </c>
      <c r="R259" s="22">
        <v>185513</v>
      </c>
      <c r="S259" s="22">
        <v>15821</v>
      </c>
      <c r="T259" s="22">
        <v>90670</v>
      </c>
      <c r="U259" s="22">
        <v>0</v>
      </c>
      <c r="V259" s="22">
        <v>64059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64059</v>
      </c>
      <c r="AG259" s="22">
        <v>26611</v>
      </c>
    </row>
    <row r="260" spans="1:33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3803552</v>
      </c>
      <c r="F260" s="22">
        <v>695552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695552</v>
      </c>
      <c r="R260" s="22">
        <v>3108000</v>
      </c>
      <c r="S260" s="22">
        <v>113869</v>
      </c>
      <c r="T260" s="22">
        <v>809421</v>
      </c>
      <c r="U260" s="22">
        <v>797320</v>
      </c>
      <c r="V260" s="22">
        <v>0</v>
      </c>
      <c r="W260" s="22">
        <v>10651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1450</v>
      </c>
      <c r="AF260" s="22">
        <v>809421</v>
      </c>
      <c r="AG260" s="22">
        <v>0</v>
      </c>
    </row>
    <row r="261" spans="1:33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1355812</v>
      </c>
      <c r="F261" s="22">
        <v>263284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263284</v>
      </c>
      <c r="R261" s="22">
        <v>1092528</v>
      </c>
      <c r="S261" s="22">
        <v>86425</v>
      </c>
      <c r="T261" s="22">
        <v>349709</v>
      </c>
      <c r="U261" s="22">
        <v>299548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50161</v>
      </c>
      <c r="AE261" s="22">
        <v>0</v>
      </c>
      <c r="AF261" s="22">
        <v>349709</v>
      </c>
      <c r="AG261" s="22">
        <v>0</v>
      </c>
    </row>
    <row r="262" spans="1:33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2064350</v>
      </c>
      <c r="F262" s="22">
        <v>1237452</v>
      </c>
      <c r="G262" s="22">
        <v>0</v>
      </c>
      <c r="H262" s="22">
        <v>6559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1244011</v>
      </c>
      <c r="R262" s="22">
        <v>820339</v>
      </c>
      <c r="S262" s="22">
        <v>565813</v>
      </c>
      <c r="T262" s="22">
        <v>1825570</v>
      </c>
      <c r="U262" s="22">
        <v>1653265</v>
      </c>
      <c r="V262" s="22">
        <v>0</v>
      </c>
      <c r="W262" s="22">
        <v>156559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1809824</v>
      </c>
      <c r="AG262" s="22">
        <v>15746</v>
      </c>
    </row>
    <row r="263" spans="1:33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850867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20803</v>
      </c>
      <c r="Q263" s="22">
        <v>20803</v>
      </c>
      <c r="R263" s="22">
        <v>830064</v>
      </c>
      <c r="S263" s="22">
        <v>0</v>
      </c>
      <c r="T263" s="22">
        <v>20803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20803</v>
      </c>
      <c r="AF263" s="22">
        <v>20803</v>
      </c>
      <c r="AG263" s="22">
        <v>0</v>
      </c>
    </row>
    <row r="264" spans="1:33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934248</v>
      </c>
      <c r="F264" s="22">
        <v>159491</v>
      </c>
      <c r="G264" s="22">
        <v>0</v>
      </c>
      <c r="H264" s="22">
        <v>320130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479621</v>
      </c>
      <c r="R264" s="22">
        <v>454627</v>
      </c>
      <c r="S264" s="22">
        <v>0</v>
      </c>
      <c r="T264" s="22">
        <v>504621</v>
      </c>
      <c r="U264" s="22">
        <v>159491</v>
      </c>
      <c r="V264" s="22">
        <v>0</v>
      </c>
      <c r="W264" s="22">
        <v>320130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479621</v>
      </c>
      <c r="AG264" s="22">
        <v>25000</v>
      </c>
    </row>
    <row r="265" spans="1:33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2065294</v>
      </c>
      <c r="F265" s="22">
        <v>53194</v>
      </c>
      <c r="G265" s="22">
        <v>0</v>
      </c>
      <c r="H265" s="22">
        <v>95994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149188</v>
      </c>
      <c r="R265" s="22">
        <v>1916106</v>
      </c>
      <c r="S265" s="22">
        <v>0</v>
      </c>
      <c r="T265" s="22">
        <v>181699</v>
      </c>
      <c r="U265" s="22">
        <v>53194</v>
      </c>
      <c r="V265" s="22">
        <v>0</v>
      </c>
      <c r="W265" s="22">
        <v>95994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149188</v>
      </c>
      <c r="AG265" s="22">
        <v>32511</v>
      </c>
    </row>
    <row r="266" spans="1:33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456496</v>
      </c>
      <c r="F266" s="22">
        <v>-64877</v>
      </c>
      <c r="G266" s="22">
        <v>0</v>
      </c>
      <c r="H266" s="22">
        <v>227901</v>
      </c>
      <c r="I266" s="22">
        <v>25748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-7102</v>
      </c>
      <c r="Q266" s="22">
        <v>181670</v>
      </c>
      <c r="R266" s="22">
        <v>274826</v>
      </c>
      <c r="S266" s="22">
        <v>303027</v>
      </c>
      <c r="T266" s="22">
        <v>484697</v>
      </c>
      <c r="U266" s="22">
        <v>168150</v>
      </c>
      <c r="V266" s="22">
        <v>0</v>
      </c>
      <c r="W266" s="22">
        <v>227901</v>
      </c>
      <c r="X266" s="22">
        <v>75748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12898</v>
      </c>
      <c r="AF266" s="22">
        <v>484697</v>
      </c>
      <c r="AG266" s="22">
        <v>0</v>
      </c>
    </row>
    <row r="267" spans="1:33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3200783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3200783</v>
      </c>
      <c r="S267" s="22">
        <v>0</v>
      </c>
      <c r="T267" s="22">
        <v>155078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155078</v>
      </c>
    </row>
    <row r="268" spans="1:33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615927</v>
      </c>
      <c r="F268" s="22">
        <v>84130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84130</v>
      </c>
      <c r="R268" s="22">
        <v>531797</v>
      </c>
      <c r="S268" s="22">
        <v>0</v>
      </c>
      <c r="T268" s="22">
        <v>86426</v>
      </c>
      <c r="U268" s="22">
        <v>84130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84130</v>
      </c>
      <c r="AG268" s="22">
        <v>2296</v>
      </c>
    </row>
    <row r="269" spans="1:33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1122574</v>
      </c>
      <c r="F269" s="22">
        <v>618835</v>
      </c>
      <c r="G269" s="22">
        <v>0</v>
      </c>
      <c r="H269" s="22">
        <v>0</v>
      </c>
      <c r="I269" s="22">
        <v>3972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622807</v>
      </c>
      <c r="R269" s="22">
        <v>499767</v>
      </c>
      <c r="S269" s="22">
        <v>547180</v>
      </c>
      <c r="T269" s="22">
        <v>1169987</v>
      </c>
      <c r="U269" s="22">
        <v>762082</v>
      </c>
      <c r="V269" s="22">
        <v>0</v>
      </c>
      <c r="W269" s="22">
        <v>400000</v>
      </c>
      <c r="X269" s="22">
        <v>3972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3933</v>
      </c>
      <c r="AF269" s="22">
        <v>1169987</v>
      </c>
      <c r="AG269" s="22">
        <v>0</v>
      </c>
    </row>
    <row r="270" spans="1:33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888797</v>
      </c>
      <c r="F270" s="22">
        <v>289781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289781</v>
      </c>
      <c r="R270" s="22">
        <v>599016</v>
      </c>
      <c r="S270" s="22">
        <v>200820</v>
      </c>
      <c r="T270" s="22">
        <v>490601</v>
      </c>
      <c r="U270" s="22">
        <v>490601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490601</v>
      </c>
      <c r="AG270" s="22">
        <v>0</v>
      </c>
    </row>
    <row r="271" spans="1:33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713833</v>
      </c>
      <c r="F271" s="22">
        <v>60843</v>
      </c>
      <c r="G271" s="22">
        <v>0</v>
      </c>
      <c r="H271" s="22">
        <v>-5597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55246</v>
      </c>
      <c r="R271" s="22">
        <v>658587</v>
      </c>
      <c r="S271" s="22">
        <v>116935</v>
      </c>
      <c r="T271" s="22">
        <v>173284</v>
      </c>
      <c r="U271" s="22">
        <v>157998</v>
      </c>
      <c r="V271" s="22">
        <v>0</v>
      </c>
      <c r="W271" s="22">
        <v>14183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172181</v>
      </c>
      <c r="AG271" s="22">
        <v>1103</v>
      </c>
    </row>
    <row r="272" spans="1:33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362461</v>
      </c>
      <c r="F272" s="22">
        <v>208165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8204</v>
      </c>
      <c r="Q272" s="22">
        <v>216369</v>
      </c>
      <c r="R272" s="22">
        <v>146092</v>
      </c>
      <c r="S272" s="22">
        <v>95628</v>
      </c>
      <c r="T272" s="22">
        <v>311997</v>
      </c>
      <c r="U272" s="22">
        <v>240209</v>
      </c>
      <c r="V272" s="22">
        <v>0</v>
      </c>
      <c r="W272" s="22">
        <v>63584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8204</v>
      </c>
      <c r="AF272" s="22">
        <v>311997</v>
      </c>
      <c r="AG272" s="22">
        <v>0</v>
      </c>
    </row>
    <row r="273" spans="1:33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594491</v>
      </c>
      <c r="F273" s="22">
        <v>69151</v>
      </c>
      <c r="G273" s="22">
        <v>0</v>
      </c>
      <c r="H273" s="22">
        <v>24217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93368</v>
      </c>
      <c r="R273" s="22">
        <v>501123</v>
      </c>
      <c r="S273" s="22">
        <v>272107</v>
      </c>
      <c r="T273" s="22">
        <v>365475</v>
      </c>
      <c r="U273" s="22">
        <v>318292</v>
      </c>
      <c r="V273" s="22">
        <v>0</v>
      </c>
      <c r="W273" s="22">
        <v>47183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365475</v>
      </c>
      <c r="AG273" s="22">
        <v>0</v>
      </c>
    </row>
    <row r="274" spans="1:33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696034</v>
      </c>
      <c r="F274" s="22">
        <v>47236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47236</v>
      </c>
      <c r="R274" s="22">
        <v>648798</v>
      </c>
      <c r="S274" s="22">
        <v>79809</v>
      </c>
      <c r="T274" s="22">
        <v>121867</v>
      </c>
      <c r="U274" s="22">
        <v>115034</v>
      </c>
      <c r="V274" s="22">
        <v>0</v>
      </c>
      <c r="W274" s="22">
        <v>6294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121328</v>
      </c>
      <c r="AG274" s="22">
        <v>539</v>
      </c>
    </row>
    <row r="275" spans="1:33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986354</v>
      </c>
      <c r="F275" s="22">
        <v>-47094</v>
      </c>
      <c r="G275" s="22">
        <v>0</v>
      </c>
      <c r="H275" s="22">
        <v>87555</v>
      </c>
      <c r="I275" s="22">
        <v>0</v>
      </c>
      <c r="J275" s="22">
        <v>0</v>
      </c>
      <c r="K275" s="22">
        <v>0</v>
      </c>
      <c r="L275" s="22">
        <v>0</v>
      </c>
      <c r="M275" s="22">
        <v>15000</v>
      </c>
      <c r="N275" s="22">
        <v>0</v>
      </c>
      <c r="O275" s="22">
        <v>0</v>
      </c>
      <c r="P275" s="22">
        <v>11533</v>
      </c>
      <c r="Q275" s="22">
        <v>66994</v>
      </c>
      <c r="R275" s="22">
        <v>919360</v>
      </c>
      <c r="S275" s="22">
        <v>131197</v>
      </c>
      <c r="T275" s="22">
        <v>200930</v>
      </c>
      <c r="U275" s="22">
        <v>49632</v>
      </c>
      <c r="V275" s="22">
        <v>0</v>
      </c>
      <c r="W275" s="22">
        <v>122026</v>
      </c>
      <c r="X275" s="22">
        <v>0</v>
      </c>
      <c r="Y275" s="22">
        <v>0</v>
      </c>
      <c r="Z275" s="22">
        <v>0</v>
      </c>
      <c r="AA275" s="22">
        <v>0</v>
      </c>
      <c r="AB275" s="22">
        <v>15000</v>
      </c>
      <c r="AC275" s="22">
        <v>0</v>
      </c>
      <c r="AD275" s="22">
        <v>0</v>
      </c>
      <c r="AE275" s="22">
        <v>11533</v>
      </c>
      <c r="AF275" s="22">
        <v>198191</v>
      </c>
      <c r="AG275" s="22">
        <v>2739</v>
      </c>
    </row>
    <row r="276" spans="1:33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553564</v>
      </c>
      <c r="F276" s="22">
        <v>262878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153141</v>
      </c>
      <c r="Q276" s="22">
        <v>416019</v>
      </c>
      <c r="R276" s="22">
        <v>137545</v>
      </c>
      <c r="S276" s="22">
        <v>0</v>
      </c>
      <c r="T276" s="22">
        <v>416019</v>
      </c>
      <c r="U276" s="22">
        <v>262878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153141</v>
      </c>
      <c r="AF276" s="22">
        <v>416019</v>
      </c>
      <c r="AG276" s="22">
        <v>0</v>
      </c>
    </row>
    <row r="277" spans="1:33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305681</v>
      </c>
      <c r="F277" s="22">
        <v>131612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27314</v>
      </c>
      <c r="Q277" s="22">
        <v>158926</v>
      </c>
      <c r="R277" s="22">
        <v>146755</v>
      </c>
      <c r="S277" s="22">
        <v>358838</v>
      </c>
      <c r="T277" s="22">
        <v>517764</v>
      </c>
      <c r="U277" s="22">
        <v>461416</v>
      </c>
      <c r="V277" s="22">
        <v>0</v>
      </c>
      <c r="W277" s="22">
        <v>23522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32826</v>
      </c>
      <c r="AF277" s="22">
        <v>517764</v>
      </c>
      <c r="AG277" s="22">
        <v>0</v>
      </c>
    </row>
    <row r="278" spans="1:33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226625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151548</v>
      </c>
      <c r="Q278" s="22">
        <v>151548</v>
      </c>
      <c r="R278" s="22">
        <v>75077</v>
      </c>
      <c r="S278" s="22">
        <v>438639</v>
      </c>
      <c r="T278" s="22">
        <v>600338</v>
      </c>
      <c r="U278" s="22">
        <v>501869</v>
      </c>
      <c r="V278" s="22">
        <v>0</v>
      </c>
      <c r="W278" s="22">
        <v>88318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590187</v>
      </c>
      <c r="AG278" s="22">
        <v>10151</v>
      </c>
    </row>
    <row r="279" spans="1:33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479841</v>
      </c>
      <c r="F279" s="22">
        <v>12238</v>
      </c>
      <c r="G279" s="22">
        <v>0</v>
      </c>
      <c r="H279" s="22">
        <v>9866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109949</v>
      </c>
      <c r="O279" s="22">
        <v>0</v>
      </c>
      <c r="P279" s="22">
        <v>10563</v>
      </c>
      <c r="Q279" s="22">
        <v>142616</v>
      </c>
      <c r="R279" s="22">
        <v>337225</v>
      </c>
      <c r="S279" s="22">
        <v>8056</v>
      </c>
      <c r="T279" s="22">
        <v>155297</v>
      </c>
      <c r="U279" s="22">
        <v>12238</v>
      </c>
      <c r="V279" s="22">
        <v>0</v>
      </c>
      <c r="W279" s="22">
        <v>17922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109949</v>
      </c>
      <c r="AD279" s="22">
        <v>0</v>
      </c>
      <c r="AE279" s="22">
        <v>10563</v>
      </c>
      <c r="AF279" s="22">
        <v>150672</v>
      </c>
      <c r="AG279" s="22">
        <v>4625</v>
      </c>
    </row>
    <row r="280" spans="1:33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504281</v>
      </c>
      <c r="F280" s="22">
        <v>11788</v>
      </c>
      <c r="G280" s="22">
        <v>0</v>
      </c>
      <c r="H280" s="22">
        <v>57297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69085</v>
      </c>
      <c r="R280" s="22">
        <v>435196</v>
      </c>
      <c r="S280" s="22">
        <v>462026</v>
      </c>
      <c r="T280" s="22">
        <v>531111</v>
      </c>
      <c r="U280" s="22">
        <v>463900</v>
      </c>
      <c r="V280" s="22">
        <v>0</v>
      </c>
      <c r="W280" s="22">
        <v>67211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531111</v>
      </c>
      <c r="AG280" s="22">
        <v>0</v>
      </c>
    </row>
    <row r="281" spans="1:33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744367</v>
      </c>
      <c r="F281" s="22">
        <v>79303</v>
      </c>
      <c r="G281" s="22">
        <v>0</v>
      </c>
      <c r="H281" s="22">
        <v>2914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82217</v>
      </c>
      <c r="R281" s="22">
        <v>662150</v>
      </c>
      <c r="S281" s="22">
        <v>43322</v>
      </c>
      <c r="T281" s="22">
        <v>134280</v>
      </c>
      <c r="U281" s="22">
        <v>79303</v>
      </c>
      <c r="V281" s="22">
        <v>0</v>
      </c>
      <c r="W281" s="22">
        <v>46236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125539</v>
      </c>
      <c r="AG281" s="22">
        <v>8741</v>
      </c>
    </row>
    <row r="282" spans="1:33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1705685</v>
      </c>
      <c r="F282" s="22">
        <v>23959</v>
      </c>
      <c r="G282" s="22">
        <v>0</v>
      </c>
      <c r="H282" s="22">
        <v>-16493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12689</v>
      </c>
      <c r="P282" s="22">
        <v>36000</v>
      </c>
      <c r="Q282" s="22">
        <v>56155</v>
      </c>
      <c r="R282" s="22">
        <v>1649530</v>
      </c>
      <c r="S282" s="22">
        <v>177997</v>
      </c>
      <c r="T282" s="22">
        <v>333215</v>
      </c>
      <c r="U282" s="22">
        <v>132374</v>
      </c>
      <c r="V282" s="22">
        <v>0</v>
      </c>
      <c r="W282" s="22">
        <v>53089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12689</v>
      </c>
      <c r="AE282" s="22">
        <v>36000</v>
      </c>
      <c r="AF282" s="22">
        <v>234152</v>
      </c>
      <c r="AG282" s="22">
        <v>99063</v>
      </c>
    </row>
    <row r="283" spans="1:33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179796</v>
      </c>
      <c r="F283" s="22">
        <v>125742</v>
      </c>
      <c r="G283" s="22">
        <v>0</v>
      </c>
      <c r="H283" s="22">
        <v>16572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142314</v>
      </c>
      <c r="R283" s="22">
        <v>37482</v>
      </c>
      <c r="S283" s="22">
        <v>69779</v>
      </c>
      <c r="T283" s="22">
        <v>212093</v>
      </c>
      <c r="U283" s="22">
        <v>179974</v>
      </c>
      <c r="V283" s="22">
        <v>0</v>
      </c>
      <c r="W283" s="22">
        <v>32119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212093</v>
      </c>
      <c r="AG283" s="22">
        <v>0</v>
      </c>
    </row>
    <row r="284" spans="1:33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918681</v>
      </c>
      <c r="F284" s="22">
        <v>44857</v>
      </c>
      <c r="G284" s="22">
        <v>0</v>
      </c>
      <c r="H284" s="22">
        <v>39735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84592</v>
      </c>
      <c r="R284" s="22">
        <v>834089</v>
      </c>
      <c r="S284" s="22">
        <v>420177</v>
      </c>
      <c r="T284" s="22">
        <v>504769</v>
      </c>
      <c r="U284" s="22">
        <v>420451</v>
      </c>
      <c r="V284" s="22">
        <v>0</v>
      </c>
      <c r="W284" s="22">
        <v>84318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504769</v>
      </c>
      <c r="AG284" s="22">
        <v>0</v>
      </c>
    </row>
    <row r="285" spans="1:33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185364</v>
      </c>
      <c r="F285" s="22">
        <v>63407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77319</v>
      </c>
      <c r="P285" s="22">
        <v>0</v>
      </c>
      <c r="Q285" s="22">
        <v>140726</v>
      </c>
      <c r="R285" s="22">
        <v>44638</v>
      </c>
      <c r="S285" s="22">
        <v>84114</v>
      </c>
      <c r="T285" s="22">
        <v>230528</v>
      </c>
      <c r="U285" s="22">
        <v>63407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101819</v>
      </c>
      <c r="AE285" s="22">
        <v>59614</v>
      </c>
      <c r="AF285" s="22">
        <v>224840</v>
      </c>
      <c r="AG285" s="22">
        <v>5688</v>
      </c>
    </row>
    <row r="286" spans="1:33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342155</v>
      </c>
      <c r="F286" s="22">
        <v>5807</v>
      </c>
      <c r="G286" s="22">
        <v>0</v>
      </c>
      <c r="H286" s="22">
        <v>50132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55939</v>
      </c>
      <c r="R286" s="22">
        <v>286216</v>
      </c>
      <c r="S286" s="22">
        <v>0</v>
      </c>
      <c r="T286" s="22">
        <v>60147</v>
      </c>
      <c r="U286" s="22">
        <v>5807</v>
      </c>
      <c r="V286" s="22">
        <v>0</v>
      </c>
      <c r="W286" s="22">
        <v>50132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55939</v>
      </c>
      <c r="AG286" s="22">
        <v>4208</v>
      </c>
    </row>
    <row r="287" spans="1:33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534956</v>
      </c>
      <c r="F287" s="22">
        <v>279835</v>
      </c>
      <c r="G287" s="22">
        <v>52106</v>
      </c>
      <c r="H287" s="22">
        <v>0</v>
      </c>
      <c r="I287" s="22">
        <v>0</v>
      </c>
      <c r="J287" s="22">
        <v>6200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1200</v>
      </c>
      <c r="Q287" s="22">
        <v>339341</v>
      </c>
      <c r="R287" s="22">
        <v>195615</v>
      </c>
      <c r="S287" s="22">
        <v>151744</v>
      </c>
      <c r="T287" s="22">
        <v>501080</v>
      </c>
      <c r="U287" s="22">
        <v>397293</v>
      </c>
      <c r="V287" s="22">
        <v>0</v>
      </c>
      <c r="W287" s="22">
        <v>86392</v>
      </c>
      <c r="X287" s="22">
        <v>0</v>
      </c>
      <c r="Y287" s="22">
        <v>6200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1200</v>
      </c>
      <c r="AF287" s="22">
        <v>491085</v>
      </c>
      <c r="AG287" s="22">
        <v>9995</v>
      </c>
    </row>
    <row r="288" spans="1:33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489232</v>
      </c>
      <c r="F288" s="22">
        <v>-82052</v>
      </c>
      <c r="G288" s="22">
        <v>0</v>
      </c>
      <c r="H288" s="22">
        <v>16516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-65536</v>
      </c>
      <c r="R288" s="22">
        <v>554768</v>
      </c>
      <c r="S288" s="22">
        <v>487265</v>
      </c>
      <c r="T288" s="22">
        <v>422964</v>
      </c>
      <c r="U288" s="22">
        <v>360958</v>
      </c>
      <c r="V288" s="22">
        <v>0</v>
      </c>
      <c r="W288" s="22">
        <v>60771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421729</v>
      </c>
      <c r="AG288" s="22">
        <v>1235</v>
      </c>
    </row>
    <row r="289" spans="1:33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2051500</v>
      </c>
      <c r="F289" s="22">
        <v>101539</v>
      </c>
      <c r="G289" s="22">
        <v>0</v>
      </c>
      <c r="H289" s="22">
        <v>9416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110955</v>
      </c>
      <c r="R289" s="22">
        <v>1940545</v>
      </c>
      <c r="S289" s="22">
        <v>352485</v>
      </c>
      <c r="T289" s="22">
        <v>463440</v>
      </c>
      <c r="U289" s="22">
        <v>350067</v>
      </c>
      <c r="V289" s="22">
        <v>0</v>
      </c>
      <c r="W289" s="22">
        <v>113373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463440</v>
      </c>
      <c r="AG289" s="22">
        <v>0</v>
      </c>
    </row>
    <row r="290" spans="1:33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443173</v>
      </c>
      <c r="F290" s="22">
        <v>207229</v>
      </c>
      <c r="G290" s="22">
        <v>0</v>
      </c>
      <c r="H290" s="22">
        <v>14254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101192</v>
      </c>
      <c r="Q290" s="22">
        <v>322675</v>
      </c>
      <c r="R290" s="22">
        <v>120498</v>
      </c>
      <c r="S290" s="22">
        <v>236754</v>
      </c>
      <c r="T290" s="22">
        <v>560052</v>
      </c>
      <c r="U290" s="22">
        <v>399202</v>
      </c>
      <c r="V290" s="22">
        <v>0</v>
      </c>
      <c r="W290" s="22">
        <v>59035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101192</v>
      </c>
      <c r="AF290" s="22">
        <v>559429</v>
      </c>
      <c r="AG290" s="22">
        <v>623</v>
      </c>
    </row>
    <row r="291" spans="1:33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554040</v>
      </c>
      <c r="F291" s="22">
        <v>6356</v>
      </c>
      <c r="G291" s="22">
        <v>0</v>
      </c>
      <c r="H291" s="22">
        <v>12776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3018</v>
      </c>
      <c r="Q291" s="22">
        <v>22150</v>
      </c>
      <c r="R291" s="22">
        <v>531890</v>
      </c>
      <c r="S291" s="22">
        <v>241829</v>
      </c>
      <c r="T291" s="22">
        <v>263979</v>
      </c>
      <c r="U291" s="22">
        <v>188306</v>
      </c>
      <c r="V291" s="22">
        <v>0</v>
      </c>
      <c r="W291" s="22">
        <v>72655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3018</v>
      </c>
      <c r="AF291" s="22">
        <v>263979</v>
      </c>
      <c r="AG291" s="22">
        <v>0</v>
      </c>
    </row>
    <row r="292" spans="1:33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717329</v>
      </c>
      <c r="F292" s="22">
        <v>251058</v>
      </c>
      <c r="G292" s="22">
        <v>0</v>
      </c>
      <c r="H292" s="22">
        <v>23533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274591</v>
      </c>
      <c r="R292" s="22">
        <v>442738</v>
      </c>
      <c r="S292" s="22">
        <v>232961</v>
      </c>
      <c r="T292" s="22">
        <v>507552</v>
      </c>
      <c r="U292" s="22">
        <v>453713</v>
      </c>
      <c r="V292" s="22">
        <v>0</v>
      </c>
      <c r="W292" s="22">
        <v>53839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507552</v>
      </c>
      <c r="AG292" s="22">
        <v>0</v>
      </c>
    </row>
    <row r="293" spans="1:33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56916</v>
      </c>
      <c r="F293" s="22">
        <v>2203</v>
      </c>
      <c r="G293" s="22">
        <v>0</v>
      </c>
      <c r="H293" s="22">
        <v>290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7500</v>
      </c>
      <c r="Q293" s="22">
        <v>9993</v>
      </c>
      <c r="R293" s="22">
        <v>46923</v>
      </c>
      <c r="S293" s="22">
        <v>0</v>
      </c>
      <c r="T293" s="22">
        <v>15508</v>
      </c>
      <c r="U293" s="22">
        <v>2203</v>
      </c>
      <c r="V293" s="22">
        <v>0</v>
      </c>
      <c r="W293" s="22">
        <v>290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7500</v>
      </c>
      <c r="AF293" s="22">
        <v>9993</v>
      </c>
      <c r="AG293" s="22">
        <v>5515</v>
      </c>
    </row>
    <row r="294" spans="1:33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607244</v>
      </c>
      <c r="F294" s="22">
        <v>122071</v>
      </c>
      <c r="G294" s="22">
        <v>0</v>
      </c>
      <c r="H294" s="22">
        <v>2173</v>
      </c>
      <c r="I294" s="22">
        <v>111104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5307</v>
      </c>
      <c r="Q294" s="22">
        <v>240655</v>
      </c>
      <c r="R294" s="22">
        <v>366589</v>
      </c>
      <c r="S294" s="22">
        <v>372917</v>
      </c>
      <c r="T294" s="22">
        <v>625122</v>
      </c>
      <c r="U294" s="22">
        <v>433739</v>
      </c>
      <c r="V294" s="22">
        <v>0</v>
      </c>
      <c r="W294" s="22">
        <v>63422</v>
      </c>
      <c r="X294" s="22">
        <v>111104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5307</v>
      </c>
      <c r="AF294" s="22">
        <v>613572</v>
      </c>
      <c r="AG294" s="22">
        <v>11550</v>
      </c>
    </row>
    <row r="295" spans="1:33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442936</v>
      </c>
      <c r="F295" s="22">
        <v>107629</v>
      </c>
      <c r="G295" s="22">
        <v>0</v>
      </c>
      <c r="H295" s="22">
        <v>-8179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7898</v>
      </c>
      <c r="Q295" s="22">
        <v>107348</v>
      </c>
      <c r="R295" s="22">
        <v>335588</v>
      </c>
      <c r="S295" s="22">
        <v>69550</v>
      </c>
      <c r="T295" s="22">
        <v>177015</v>
      </c>
      <c r="U295" s="22">
        <v>145186</v>
      </c>
      <c r="V295" s="22">
        <v>0</v>
      </c>
      <c r="W295" s="22">
        <v>23814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7898</v>
      </c>
      <c r="AF295" s="22">
        <v>176898</v>
      </c>
      <c r="AG295" s="22">
        <v>117</v>
      </c>
    </row>
    <row r="296" spans="1:33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2241764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2241764</v>
      </c>
      <c r="S296" s="22">
        <v>194728</v>
      </c>
      <c r="T296" s="22">
        <v>194728</v>
      </c>
      <c r="U296" s="22">
        <v>140020</v>
      </c>
      <c r="V296" s="22">
        <v>0</v>
      </c>
      <c r="W296" s="22">
        <v>54708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194728</v>
      </c>
      <c r="AG296" s="22">
        <v>0</v>
      </c>
    </row>
    <row r="297" spans="1:33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624329</v>
      </c>
      <c r="F297" s="22">
        <v>18632</v>
      </c>
      <c r="G297" s="22">
        <v>0</v>
      </c>
      <c r="H297" s="22">
        <v>2236</v>
      </c>
      <c r="I297" s="22">
        <v>48759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69627</v>
      </c>
      <c r="R297" s="22">
        <v>554702</v>
      </c>
      <c r="S297" s="22">
        <v>7277</v>
      </c>
      <c r="T297" s="22">
        <v>77467</v>
      </c>
      <c r="U297" s="22">
        <v>18632</v>
      </c>
      <c r="V297" s="22">
        <v>0</v>
      </c>
      <c r="W297" s="22">
        <v>9513</v>
      </c>
      <c r="X297" s="22">
        <v>48759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76904</v>
      </c>
      <c r="AG297" s="22">
        <v>563</v>
      </c>
    </row>
    <row r="298" spans="1:33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190170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9122</v>
      </c>
      <c r="Q298" s="22">
        <v>9122</v>
      </c>
      <c r="R298" s="22">
        <v>181048</v>
      </c>
      <c r="S298" s="22">
        <v>0</v>
      </c>
      <c r="T298" s="22">
        <v>9122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9122</v>
      </c>
      <c r="AF298" s="22">
        <v>9122</v>
      </c>
      <c r="AG298" s="22">
        <v>0</v>
      </c>
    </row>
    <row r="299" spans="1:33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1034797</v>
      </c>
      <c r="F299" s="22">
        <v>143140</v>
      </c>
      <c r="G299" s="22">
        <v>0</v>
      </c>
      <c r="H299" s="22">
        <v>14049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157189</v>
      </c>
      <c r="R299" s="22">
        <v>877608</v>
      </c>
      <c r="S299" s="22">
        <v>0</v>
      </c>
      <c r="T299" s="22">
        <v>163189</v>
      </c>
      <c r="U299" s="22">
        <v>143140</v>
      </c>
      <c r="V299" s="22">
        <v>0</v>
      </c>
      <c r="W299" s="22">
        <v>14049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157189</v>
      </c>
      <c r="AG299" s="22">
        <v>6000</v>
      </c>
    </row>
    <row r="300" spans="1:33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475341</v>
      </c>
      <c r="F300" s="22">
        <v>193787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193787</v>
      </c>
      <c r="R300" s="22">
        <v>281554</v>
      </c>
      <c r="S300" s="22">
        <v>423041</v>
      </c>
      <c r="T300" s="22">
        <v>616828</v>
      </c>
      <c r="U300" s="22">
        <v>592438</v>
      </c>
      <c r="V300" s="22">
        <v>0</v>
      </c>
      <c r="W300" s="22">
        <v>24390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616828</v>
      </c>
      <c r="AG300" s="22">
        <v>0</v>
      </c>
    </row>
    <row r="301" spans="1:33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843053</v>
      </c>
      <c r="F301" s="22">
        <v>21984</v>
      </c>
      <c r="G301" s="22">
        <v>0</v>
      </c>
      <c r="H301" s="22">
        <v>11978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33962</v>
      </c>
      <c r="R301" s="22">
        <v>809091</v>
      </c>
      <c r="S301" s="22">
        <v>82339</v>
      </c>
      <c r="T301" s="22">
        <v>118591</v>
      </c>
      <c r="U301" s="22">
        <v>71091</v>
      </c>
      <c r="V301" s="22">
        <v>0</v>
      </c>
      <c r="W301" s="22">
        <v>45210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116301</v>
      </c>
      <c r="AG301" s="22">
        <v>2290</v>
      </c>
    </row>
    <row r="302" spans="1:33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867261</v>
      </c>
      <c r="F302" s="22">
        <v>266212</v>
      </c>
      <c r="G302" s="22">
        <v>0</v>
      </c>
      <c r="H302" s="22">
        <v>53723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319935</v>
      </c>
      <c r="R302" s="22">
        <v>547326</v>
      </c>
      <c r="S302" s="22">
        <v>0</v>
      </c>
      <c r="T302" s="22">
        <v>343010</v>
      </c>
      <c r="U302" s="22">
        <v>266212</v>
      </c>
      <c r="V302" s="22">
        <v>0</v>
      </c>
      <c r="W302" s="22">
        <v>53723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319935</v>
      </c>
      <c r="AG302" s="22">
        <v>23075</v>
      </c>
    </row>
    <row r="303" spans="1:33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1118670</v>
      </c>
      <c r="F303" s="22">
        <v>-23375</v>
      </c>
      <c r="G303" s="22">
        <v>0</v>
      </c>
      <c r="H303" s="22">
        <v>131977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25674</v>
      </c>
      <c r="Q303" s="22">
        <v>134276</v>
      </c>
      <c r="R303" s="22">
        <v>984394</v>
      </c>
      <c r="S303" s="22">
        <v>345252</v>
      </c>
      <c r="T303" s="22">
        <v>492373</v>
      </c>
      <c r="U303" s="22">
        <v>236683</v>
      </c>
      <c r="V303" s="22">
        <v>0</v>
      </c>
      <c r="W303" s="22">
        <v>217171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25674</v>
      </c>
      <c r="AF303" s="22">
        <v>479528</v>
      </c>
      <c r="AG303" s="22">
        <v>12845</v>
      </c>
    </row>
    <row r="304" spans="1:33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1885601</v>
      </c>
      <c r="F304" s="22">
        <v>386410</v>
      </c>
      <c r="G304" s="22">
        <v>0</v>
      </c>
      <c r="H304" s="22">
        <v>71228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15308</v>
      </c>
      <c r="Q304" s="22">
        <v>472946</v>
      </c>
      <c r="R304" s="22">
        <v>1412655</v>
      </c>
      <c r="S304" s="22">
        <v>71586</v>
      </c>
      <c r="T304" s="22">
        <v>544532</v>
      </c>
      <c r="U304" s="22">
        <v>436337</v>
      </c>
      <c r="V304" s="22">
        <v>0</v>
      </c>
      <c r="W304" s="22">
        <v>92887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15308</v>
      </c>
      <c r="AF304" s="22">
        <v>544532</v>
      </c>
      <c r="AG304" s="22">
        <v>0</v>
      </c>
    </row>
    <row r="305" spans="1:33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635333</v>
      </c>
      <c r="F305" s="22">
        <v>-35269</v>
      </c>
      <c r="G305" s="22">
        <v>0</v>
      </c>
      <c r="H305" s="22">
        <v>-219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-39730</v>
      </c>
      <c r="Q305" s="22">
        <v>-75218</v>
      </c>
      <c r="R305" s="22">
        <v>710551</v>
      </c>
      <c r="S305" s="22">
        <v>508566</v>
      </c>
      <c r="T305" s="22">
        <v>454934</v>
      </c>
      <c r="U305" s="22">
        <v>344888</v>
      </c>
      <c r="V305" s="22">
        <v>0</v>
      </c>
      <c r="W305" s="22">
        <v>88460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433348</v>
      </c>
      <c r="AG305" s="22">
        <v>21586</v>
      </c>
    </row>
    <row r="306" spans="1:33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420889</v>
      </c>
      <c r="F306" s="22">
        <v>-14634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-14634</v>
      </c>
      <c r="R306" s="22">
        <v>435523</v>
      </c>
      <c r="S306" s="22">
        <v>113337</v>
      </c>
      <c r="T306" s="22">
        <v>98779</v>
      </c>
      <c r="U306" s="22">
        <v>29736</v>
      </c>
      <c r="V306" s="22">
        <v>0</v>
      </c>
      <c r="W306" s="22">
        <v>68967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98703</v>
      </c>
      <c r="AG306" s="22">
        <v>76</v>
      </c>
    </row>
    <row r="307" spans="1:33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489945</v>
      </c>
      <c r="F307" s="22">
        <v>0</v>
      </c>
      <c r="G307" s="22">
        <v>0</v>
      </c>
      <c r="H307" s="22">
        <v>19842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19842</v>
      </c>
      <c r="R307" s="22">
        <v>470103</v>
      </c>
      <c r="S307" s="22">
        <v>0</v>
      </c>
      <c r="T307" s="22">
        <v>29924</v>
      </c>
      <c r="U307" s="22">
        <v>0</v>
      </c>
      <c r="V307" s="22">
        <v>0</v>
      </c>
      <c r="W307" s="22">
        <v>19842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19842</v>
      </c>
      <c r="AG307" s="22">
        <v>10082</v>
      </c>
    </row>
    <row r="308" spans="1:33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397139</v>
      </c>
      <c r="F308" s="22">
        <v>245375</v>
      </c>
      <c r="G308" s="22">
        <v>0</v>
      </c>
      <c r="H308" s="22">
        <v>42725</v>
      </c>
      <c r="I308" s="22">
        <v>0</v>
      </c>
      <c r="J308" s="22">
        <v>0</v>
      </c>
      <c r="K308" s="22">
        <v>0</v>
      </c>
      <c r="L308" s="22">
        <v>0</v>
      </c>
      <c r="M308" s="22">
        <v>15000</v>
      </c>
      <c r="N308" s="22">
        <v>0</v>
      </c>
      <c r="O308" s="22">
        <v>0</v>
      </c>
      <c r="P308" s="22">
        <v>12845</v>
      </c>
      <c r="Q308" s="22">
        <v>315945</v>
      </c>
      <c r="R308" s="22">
        <v>81194</v>
      </c>
      <c r="S308" s="22">
        <v>0</v>
      </c>
      <c r="T308" s="22">
        <v>315945</v>
      </c>
      <c r="U308" s="22">
        <v>245375</v>
      </c>
      <c r="V308" s="22">
        <v>0</v>
      </c>
      <c r="W308" s="22">
        <v>42725</v>
      </c>
      <c r="X308" s="22">
        <v>0</v>
      </c>
      <c r="Y308" s="22">
        <v>0</v>
      </c>
      <c r="Z308" s="22">
        <v>0</v>
      </c>
      <c r="AA308" s="22">
        <v>0</v>
      </c>
      <c r="AB308" s="22">
        <v>15000</v>
      </c>
      <c r="AC308" s="22">
        <v>0</v>
      </c>
      <c r="AD308" s="22">
        <v>0</v>
      </c>
      <c r="AE308" s="22">
        <v>12845</v>
      </c>
      <c r="AF308" s="22">
        <v>315945</v>
      </c>
      <c r="AG308" s="22">
        <v>0</v>
      </c>
    </row>
    <row r="309" spans="1:33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172459</v>
      </c>
      <c r="F309" s="22">
        <v>12935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12935</v>
      </c>
      <c r="R309" s="22">
        <v>159524</v>
      </c>
      <c r="S309" s="22">
        <v>426333</v>
      </c>
      <c r="T309" s="22">
        <v>442962</v>
      </c>
      <c r="U309" s="22">
        <v>359101</v>
      </c>
      <c r="V309" s="22">
        <v>0</v>
      </c>
      <c r="W309" s="22">
        <v>80167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439268</v>
      </c>
      <c r="AG309" s="22">
        <v>3694</v>
      </c>
    </row>
    <row r="310" spans="1:33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797656</v>
      </c>
      <c r="F310" s="22">
        <v>78221</v>
      </c>
      <c r="G310" s="22">
        <v>0</v>
      </c>
      <c r="H310" s="22">
        <v>16128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94349</v>
      </c>
      <c r="R310" s="22">
        <v>703307</v>
      </c>
      <c r="S310" s="22">
        <v>0</v>
      </c>
      <c r="T310" s="22">
        <v>94349</v>
      </c>
      <c r="U310" s="22">
        <v>78221</v>
      </c>
      <c r="V310" s="22">
        <v>0</v>
      </c>
      <c r="W310" s="22">
        <v>16128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94349</v>
      </c>
      <c r="AG310" s="22">
        <v>0</v>
      </c>
    </row>
    <row r="311" spans="1:33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160311</v>
      </c>
      <c r="F311" s="22">
        <v>-45862</v>
      </c>
      <c r="G311" s="22">
        <v>0</v>
      </c>
      <c r="H311" s="22">
        <v>62472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16610</v>
      </c>
      <c r="R311" s="22">
        <v>143701</v>
      </c>
      <c r="S311" s="22">
        <v>118183</v>
      </c>
      <c r="T311" s="22">
        <v>135972</v>
      </c>
      <c r="U311" s="22">
        <v>44398</v>
      </c>
      <c r="V311" s="22">
        <v>0</v>
      </c>
      <c r="W311" s="22">
        <v>90395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134793</v>
      </c>
      <c r="AG311" s="22">
        <v>1179</v>
      </c>
    </row>
    <row r="312" spans="1:33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137840</v>
      </c>
      <c r="F312" s="22">
        <v>53413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312</v>
      </c>
      <c r="Q312" s="22">
        <v>53725</v>
      </c>
      <c r="R312" s="22">
        <v>84115</v>
      </c>
      <c r="S312" s="22">
        <v>0</v>
      </c>
      <c r="T312" s="22">
        <v>53725</v>
      </c>
      <c r="U312" s="22">
        <v>53413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312</v>
      </c>
      <c r="AF312" s="22">
        <v>53725</v>
      </c>
      <c r="AG312" s="22">
        <v>0</v>
      </c>
    </row>
    <row r="313" spans="1:33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310785</v>
      </c>
      <c r="F313" s="22">
        <v>-22805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54357</v>
      </c>
      <c r="Q313" s="22">
        <v>31552</v>
      </c>
      <c r="R313" s="22">
        <v>279233</v>
      </c>
      <c r="S313" s="22">
        <v>340695</v>
      </c>
      <c r="T313" s="22">
        <v>378990</v>
      </c>
      <c r="U313" s="22">
        <v>294217</v>
      </c>
      <c r="V313" s="22">
        <v>0</v>
      </c>
      <c r="W313" s="22">
        <v>23673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54357</v>
      </c>
      <c r="AF313" s="22">
        <v>372247</v>
      </c>
      <c r="AG313" s="22">
        <v>6743</v>
      </c>
    </row>
    <row r="314" spans="1:33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459999</v>
      </c>
      <c r="F314" s="22">
        <v>274430</v>
      </c>
      <c r="G314" s="22">
        <v>0</v>
      </c>
      <c r="H314" s="22">
        <v>15980</v>
      </c>
      <c r="I314" s="22">
        <v>0</v>
      </c>
      <c r="J314" s="22">
        <v>107852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11418</v>
      </c>
      <c r="Q314" s="22">
        <v>409680</v>
      </c>
      <c r="R314" s="22">
        <v>50319</v>
      </c>
      <c r="S314" s="22">
        <v>0</v>
      </c>
      <c r="T314" s="22">
        <v>409680</v>
      </c>
      <c r="U314" s="22">
        <v>274430</v>
      </c>
      <c r="V314" s="22">
        <v>0</v>
      </c>
      <c r="W314" s="22">
        <v>15980</v>
      </c>
      <c r="X314" s="22">
        <v>0</v>
      </c>
      <c r="Y314" s="22">
        <v>107852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11418</v>
      </c>
      <c r="AF314" s="22">
        <v>409680</v>
      </c>
      <c r="AG314" s="22">
        <v>0</v>
      </c>
    </row>
    <row r="315" spans="1:33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1096227</v>
      </c>
      <c r="F315" s="22">
        <v>486857</v>
      </c>
      <c r="G315" s="22">
        <v>0</v>
      </c>
      <c r="H315" s="22">
        <v>58189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545046</v>
      </c>
      <c r="R315" s="22">
        <v>551181</v>
      </c>
      <c r="S315" s="22">
        <v>108934</v>
      </c>
      <c r="T315" s="22">
        <v>655100</v>
      </c>
      <c r="U315" s="22">
        <v>536183</v>
      </c>
      <c r="V315" s="22">
        <v>0</v>
      </c>
      <c r="W315" s="22">
        <v>117797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653980</v>
      </c>
      <c r="AG315" s="22">
        <v>1120</v>
      </c>
    </row>
    <row r="316" spans="1:33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512976</v>
      </c>
      <c r="F316" s="22">
        <v>0</v>
      </c>
      <c r="G316" s="22">
        <v>193855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2958</v>
      </c>
      <c r="Q316" s="22">
        <v>196813</v>
      </c>
      <c r="R316" s="22">
        <v>316163</v>
      </c>
      <c r="S316" s="22">
        <v>108651</v>
      </c>
      <c r="T316" s="22">
        <v>305464</v>
      </c>
      <c r="U316" s="22">
        <v>0</v>
      </c>
      <c r="V316" s="22">
        <v>231351</v>
      </c>
      <c r="W316" s="22">
        <v>44539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29574</v>
      </c>
      <c r="AF316" s="22">
        <v>305464</v>
      </c>
      <c r="AG316" s="22">
        <v>0</v>
      </c>
    </row>
    <row r="317" spans="1:33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429205</v>
      </c>
      <c r="F317" s="22">
        <v>264202</v>
      </c>
      <c r="G317" s="22">
        <v>0</v>
      </c>
      <c r="H317" s="22">
        <v>13121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277323</v>
      </c>
      <c r="R317" s="22">
        <v>151882</v>
      </c>
      <c r="S317" s="22">
        <v>78610</v>
      </c>
      <c r="T317" s="22">
        <v>356014</v>
      </c>
      <c r="U317" s="22">
        <v>299618</v>
      </c>
      <c r="V317" s="22">
        <v>0</v>
      </c>
      <c r="W317" s="22">
        <v>56315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355933</v>
      </c>
      <c r="AG317" s="22">
        <v>81</v>
      </c>
    </row>
    <row r="318" spans="1:33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370710</v>
      </c>
      <c r="F318" s="22">
        <v>13634</v>
      </c>
      <c r="G318" s="22">
        <v>0</v>
      </c>
      <c r="H318" s="22">
        <v>-7315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6319</v>
      </c>
      <c r="R318" s="22">
        <v>364391</v>
      </c>
      <c r="S318" s="22">
        <v>58597</v>
      </c>
      <c r="T318" s="22">
        <v>73924</v>
      </c>
      <c r="U318" s="22">
        <v>58302</v>
      </c>
      <c r="V318" s="22">
        <v>0</v>
      </c>
      <c r="W318" s="22">
        <v>6614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64916</v>
      </c>
      <c r="AG318" s="22">
        <v>9008</v>
      </c>
    </row>
    <row r="319" spans="1:33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733670</v>
      </c>
      <c r="F319" s="22">
        <v>-25558</v>
      </c>
      <c r="G319" s="22">
        <v>0</v>
      </c>
      <c r="H319" s="22">
        <v>-17767</v>
      </c>
      <c r="I319" s="22">
        <v>0</v>
      </c>
      <c r="J319" s="22">
        <v>5213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1200</v>
      </c>
      <c r="Q319" s="22">
        <v>-36912</v>
      </c>
      <c r="R319" s="22">
        <v>770582</v>
      </c>
      <c r="S319" s="22">
        <v>174976</v>
      </c>
      <c r="T319" s="22">
        <v>147806</v>
      </c>
      <c r="U319" s="22">
        <v>70114</v>
      </c>
      <c r="V319" s="22">
        <v>0</v>
      </c>
      <c r="W319" s="22">
        <v>61537</v>
      </c>
      <c r="X319" s="22">
        <v>0</v>
      </c>
      <c r="Y319" s="22">
        <v>5213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1200</v>
      </c>
      <c r="AF319" s="22">
        <v>138064</v>
      </c>
      <c r="AG319" s="22">
        <v>9742</v>
      </c>
    </row>
    <row r="320" spans="1:33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1005509</v>
      </c>
      <c r="F320" s="22">
        <v>127337</v>
      </c>
      <c r="G320" s="22">
        <v>0</v>
      </c>
      <c r="H320" s="22">
        <v>25128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152465</v>
      </c>
      <c r="R320" s="22">
        <v>853044</v>
      </c>
      <c r="S320" s="22">
        <v>0</v>
      </c>
      <c r="T320" s="22">
        <v>152465</v>
      </c>
      <c r="U320" s="22">
        <v>127337</v>
      </c>
      <c r="V320" s="22">
        <v>0</v>
      </c>
      <c r="W320" s="22">
        <v>25128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152465</v>
      </c>
      <c r="AG320" s="22">
        <v>0</v>
      </c>
    </row>
    <row r="321" spans="1:33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344392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344392</v>
      </c>
      <c r="S321" s="22">
        <v>0</v>
      </c>
      <c r="T321" s="22">
        <v>3515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3515</v>
      </c>
    </row>
    <row r="322" spans="1:33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535982</v>
      </c>
      <c r="F322" s="22">
        <v>2621</v>
      </c>
      <c r="G322" s="22">
        <v>0</v>
      </c>
      <c r="H322" s="22">
        <v>3634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6255</v>
      </c>
      <c r="R322" s="22">
        <v>529727</v>
      </c>
      <c r="S322" s="22">
        <v>0</v>
      </c>
      <c r="T322" s="22">
        <v>6255</v>
      </c>
      <c r="U322" s="22">
        <v>2621</v>
      </c>
      <c r="V322" s="22">
        <v>0</v>
      </c>
      <c r="W322" s="22">
        <v>3634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6255</v>
      </c>
      <c r="AG322" s="22">
        <v>0</v>
      </c>
    </row>
    <row r="323" spans="1:33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11319053</v>
      </c>
      <c r="F323" s="22">
        <v>3519152</v>
      </c>
      <c r="G323" s="22">
        <v>0</v>
      </c>
      <c r="H323" s="22">
        <v>242527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3761679</v>
      </c>
      <c r="R323" s="22">
        <v>7557374</v>
      </c>
      <c r="S323" s="22">
        <v>362178</v>
      </c>
      <c r="T323" s="22">
        <v>4125494</v>
      </c>
      <c r="U323" s="22">
        <v>3881330</v>
      </c>
      <c r="V323" s="22">
        <v>0</v>
      </c>
      <c r="W323" s="22">
        <v>242527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4123857</v>
      </c>
      <c r="AG323" s="22">
        <v>1637</v>
      </c>
    </row>
    <row r="324" spans="1:33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1238165</v>
      </c>
      <c r="F324" s="22">
        <v>516909</v>
      </c>
      <c r="G324" s="22">
        <v>0</v>
      </c>
      <c r="H324" s="22">
        <v>6210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523119</v>
      </c>
      <c r="R324" s="22">
        <v>715046</v>
      </c>
      <c r="S324" s="22">
        <v>200000</v>
      </c>
      <c r="T324" s="22">
        <v>723119</v>
      </c>
      <c r="U324" s="22">
        <v>516909</v>
      </c>
      <c r="V324" s="22">
        <v>0</v>
      </c>
      <c r="W324" s="22">
        <v>206210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723119</v>
      </c>
      <c r="AG324" s="22">
        <v>0</v>
      </c>
    </row>
    <row r="325" spans="1:33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313206</v>
      </c>
      <c r="F325" s="22">
        <v>25406</v>
      </c>
      <c r="G325" s="22">
        <v>0</v>
      </c>
      <c r="H325" s="22">
        <v>175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25581</v>
      </c>
      <c r="R325" s="22">
        <v>287625</v>
      </c>
      <c r="S325" s="22">
        <v>380872</v>
      </c>
      <c r="T325" s="22">
        <v>406453</v>
      </c>
      <c r="U325" s="22">
        <v>206278</v>
      </c>
      <c r="V325" s="22">
        <v>0</v>
      </c>
      <c r="W325" s="22">
        <v>200175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406453</v>
      </c>
      <c r="AG325" s="22">
        <v>0</v>
      </c>
    </row>
    <row r="326" spans="1:33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181707</v>
      </c>
      <c r="F326" s="22">
        <v>88967</v>
      </c>
      <c r="G326" s="22">
        <v>0</v>
      </c>
      <c r="H326" s="22">
        <v>28080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117047</v>
      </c>
      <c r="R326" s="22">
        <v>64660</v>
      </c>
      <c r="S326" s="22">
        <v>389426</v>
      </c>
      <c r="T326" s="22">
        <v>506473</v>
      </c>
      <c r="U326" s="22">
        <v>178393</v>
      </c>
      <c r="V326" s="22">
        <v>0</v>
      </c>
      <c r="W326" s="22">
        <v>328080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506473</v>
      </c>
      <c r="AG326" s="22">
        <v>0</v>
      </c>
    </row>
    <row r="327" spans="1:33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189942</v>
      </c>
      <c r="F327" s="22">
        <v>184363</v>
      </c>
      <c r="G327" s="22">
        <v>3987</v>
      </c>
      <c r="H327" s="22">
        <v>1592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189942</v>
      </c>
      <c r="R327" s="22">
        <v>0</v>
      </c>
      <c r="S327" s="22">
        <v>350417</v>
      </c>
      <c r="T327" s="22">
        <v>540359</v>
      </c>
      <c r="U327" s="22">
        <v>234780</v>
      </c>
      <c r="V327" s="22">
        <v>3987</v>
      </c>
      <c r="W327" s="22">
        <v>301592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540359</v>
      </c>
      <c r="AG327" s="22">
        <v>0</v>
      </c>
    </row>
    <row r="328" spans="1:33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4013618</v>
      </c>
      <c r="F328" s="22">
        <v>818488</v>
      </c>
      <c r="G328" s="22">
        <v>0</v>
      </c>
      <c r="H328" s="22">
        <v>114508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932996</v>
      </c>
      <c r="R328" s="22">
        <v>3080622</v>
      </c>
      <c r="S328" s="22">
        <v>551903</v>
      </c>
      <c r="T328" s="22">
        <v>1498415</v>
      </c>
      <c r="U328" s="22">
        <v>920391</v>
      </c>
      <c r="V328" s="22">
        <v>0</v>
      </c>
      <c r="W328" s="22">
        <v>564508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1484899</v>
      </c>
      <c r="AG328" s="22">
        <v>13516</v>
      </c>
    </row>
    <row r="329" spans="1:33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63600037</v>
      </c>
      <c r="F329" s="22">
        <v>0</v>
      </c>
      <c r="G329" s="22">
        <v>0</v>
      </c>
      <c r="H329" s="22">
        <v>0</v>
      </c>
      <c r="I329" s="22">
        <v>0</v>
      </c>
      <c r="J329" s="22">
        <v>194013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335133</v>
      </c>
      <c r="Q329" s="22">
        <v>529146</v>
      </c>
      <c r="R329" s="22">
        <v>63070891</v>
      </c>
      <c r="S329" s="22">
        <v>0</v>
      </c>
      <c r="T329" s="22">
        <v>4536773</v>
      </c>
      <c r="U329" s="22">
        <v>0</v>
      </c>
      <c r="V329" s="22">
        <v>0</v>
      </c>
      <c r="W329" s="22">
        <v>0</v>
      </c>
      <c r="X329" s="22">
        <v>0</v>
      </c>
      <c r="Y329" s="22">
        <v>194013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335133</v>
      </c>
      <c r="AF329" s="22">
        <v>529146</v>
      </c>
      <c r="AG329" s="22">
        <v>4007627</v>
      </c>
    </row>
    <row r="330" spans="1:33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55066-BF9D-4F0D-99F5-C82667B88970}">
  <dimension ref="A1:J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0" width="15.7109375" customWidth="1"/>
  </cols>
  <sheetData>
    <row r="1" spans="1:10" ht="24" customHeight="1" x14ac:dyDescent="0.3">
      <c r="A1" s="4" t="str">
        <f>HYPERLINK("#'Index'!A1", "&lt;&lt; Index")</f>
        <v>&lt;&lt; Index</v>
      </c>
      <c r="B1" s="20" t="s">
        <v>1308</v>
      </c>
      <c r="D1" s="20" t="s">
        <v>1309</v>
      </c>
    </row>
    <row r="2" spans="1:10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1310</v>
      </c>
      <c r="F2" s="21" t="s">
        <v>1311</v>
      </c>
      <c r="G2" s="21" t="s">
        <v>1312</v>
      </c>
      <c r="H2" s="21" t="s">
        <v>1313</v>
      </c>
      <c r="I2" s="21" t="s">
        <v>1314</v>
      </c>
      <c r="J2" s="21" t="s">
        <v>1315</v>
      </c>
    </row>
    <row r="3" spans="1:10" x14ac:dyDescent="0.25">
      <c r="A3" s="21"/>
      <c r="B3" s="21"/>
      <c r="C3" s="21"/>
      <c r="D3" s="21" t="s">
        <v>81</v>
      </c>
      <c r="E3" s="21" t="s">
        <v>1316</v>
      </c>
      <c r="F3" s="21" t="s">
        <v>1317</v>
      </c>
      <c r="G3" s="21" t="s">
        <v>1318</v>
      </c>
      <c r="H3" s="21" t="s">
        <v>1319</v>
      </c>
      <c r="I3" s="21" t="s">
        <v>1320</v>
      </c>
      <c r="J3" s="21" t="s">
        <v>1321</v>
      </c>
    </row>
    <row r="4" spans="1:10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</row>
    <row r="5" spans="1:10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</row>
    <row r="6" spans="1:10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</row>
    <row r="7" spans="1:10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</row>
    <row r="8" spans="1:10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</row>
    <row r="9" spans="1:10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</row>
    <row r="10" spans="1:10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</row>
    <row r="11" spans="1:10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</row>
    <row r="12" spans="1:10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</row>
    <row r="13" spans="1:10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0</v>
      </c>
      <c r="F13" s="22">
        <v>2395969</v>
      </c>
      <c r="G13" s="22">
        <v>0</v>
      </c>
      <c r="H13" s="22">
        <v>0</v>
      </c>
      <c r="I13" s="22">
        <v>2395969</v>
      </c>
      <c r="J13" s="22">
        <v>2395969</v>
      </c>
    </row>
    <row r="14" spans="1:10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</row>
    <row r="15" spans="1:10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</row>
    <row r="16" spans="1:10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</row>
    <row r="17" spans="1:10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</row>
    <row r="18" spans="1:10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</row>
    <row r="19" spans="1:10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</row>
    <row r="20" spans="1:10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</row>
    <row r="21" spans="1:10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</row>
    <row r="22" spans="1:10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</row>
    <row r="23" spans="1:10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</row>
    <row r="24" spans="1:10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</row>
    <row r="25" spans="1:10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</row>
    <row r="26" spans="1:10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</row>
    <row r="27" spans="1:10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</row>
    <row r="28" spans="1:10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</row>
    <row r="29" spans="1:10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</row>
    <row r="30" spans="1:10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</row>
    <row r="31" spans="1:10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</row>
    <row r="32" spans="1:10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</row>
    <row r="33" spans="1:10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</row>
    <row r="34" spans="1:10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</row>
    <row r="35" spans="1:10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</row>
    <row r="36" spans="1:10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</row>
    <row r="37" spans="1:10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</row>
    <row r="38" spans="1:10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</row>
    <row r="39" spans="1:10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</row>
    <row r="40" spans="1:10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</row>
    <row r="42" spans="1:10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</row>
    <row r="43" spans="1:10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</row>
    <row r="44" spans="1:10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</row>
    <row r="45" spans="1:10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</row>
    <row r="46" spans="1:10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</row>
    <row r="47" spans="1:10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</row>
    <row r="48" spans="1:10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</row>
    <row r="49" spans="1:10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</row>
    <row r="50" spans="1:10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</row>
    <row r="51" spans="1:10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</row>
    <row r="52" spans="1:10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</row>
    <row r="53" spans="1:10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</row>
    <row r="54" spans="1:10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</row>
    <row r="55" spans="1:10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</row>
    <row r="56" spans="1:10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</row>
    <row r="57" spans="1:10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</row>
    <row r="58" spans="1:10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</row>
    <row r="59" spans="1:10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</row>
    <row r="60" spans="1:10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</row>
    <row r="61" spans="1:10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</row>
    <row r="62" spans="1:10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</row>
    <row r="63" spans="1:10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</row>
    <row r="64" spans="1:10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</row>
    <row r="65" spans="1:10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</row>
    <row r="66" spans="1:10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</row>
    <row r="67" spans="1:10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</row>
    <row r="68" spans="1:10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</row>
    <row r="69" spans="1:10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</row>
    <row r="70" spans="1:10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</row>
    <row r="71" spans="1:10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</row>
    <row r="72" spans="1:10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</row>
    <row r="73" spans="1:10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</row>
    <row r="74" spans="1:10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</row>
    <row r="75" spans="1:10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</row>
    <row r="76" spans="1:10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</row>
    <row r="77" spans="1:10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</row>
    <row r="78" spans="1:10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</row>
    <row r="79" spans="1:10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</row>
    <row r="80" spans="1:10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</row>
    <row r="81" spans="1:10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</row>
    <row r="82" spans="1:10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</row>
    <row r="83" spans="1:10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</row>
    <row r="84" spans="1:10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</row>
    <row r="85" spans="1:10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</row>
    <row r="86" spans="1:10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</row>
    <row r="87" spans="1:10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</row>
    <row r="88" spans="1:10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</row>
    <row r="89" spans="1:10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</row>
    <row r="90" spans="1:10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</row>
    <row r="91" spans="1:10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</row>
    <row r="92" spans="1:10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</row>
    <row r="93" spans="1:10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</row>
    <row r="94" spans="1:10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</row>
    <row r="95" spans="1:10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</row>
    <row r="96" spans="1:10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</row>
    <row r="97" spans="1:10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</row>
    <row r="98" spans="1:10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</row>
    <row r="99" spans="1:10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</row>
    <row r="100" spans="1:10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</row>
    <row r="101" spans="1:10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</row>
    <row r="102" spans="1:10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</row>
    <row r="103" spans="1:10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</row>
    <row r="104" spans="1:10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</row>
    <row r="105" spans="1:10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</row>
    <row r="106" spans="1:10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</row>
    <row r="107" spans="1:10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</row>
    <row r="108" spans="1:10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</row>
    <row r="109" spans="1:10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</row>
    <row r="110" spans="1:10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</row>
    <row r="111" spans="1:10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</row>
    <row r="112" spans="1:10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</row>
    <row r="113" spans="1:10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</row>
    <row r="114" spans="1:10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</row>
    <row r="115" spans="1:10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</row>
    <row r="116" spans="1:10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</row>
    <row r="117" spans="1:10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</row>
    <row r="118" spans="1:10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</row>
    <row r="119" spans="1:10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</row>
    <row r="120" spans="1:10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</row>
    <row r="121" spans="1:10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</row>
    <row r="122" spans="1:10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</row>
    <row r="123" spans="1:10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</row>
    <row r="124" spans="1:10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</row>
    <row r="125" spans="1:10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</row>
    <row r="126" spans="1:10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</row>
    <row r="127" spans="1:10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</row>
    <row r="128" spans="1:10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</row>
    <row r="129" spans="1:10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</row>
    <row r="130" spans="1:10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</row>
    <row r="131" spans="1:10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</row>
    <row r="132" spans="1:10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</row>
    <row r="133" spans="1:10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</row>
    <row r="134" spans="1:10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</row>
    <row r="135" spans="1:10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</row>
    <row r="136" spans="1:10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</row>
    <row r="137" spans="1:10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</row>
    <row r="138" spans="1:10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</row>
    <row r="139" spans="1:10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</row>
    <row r="140" spans="1:10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</row>
    <row r="141" spans="1:10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</row>
    <row r="142" spans="1:10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</row>
    <row r="143" spans="1:10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</row>
    <row r="144" spans="1:10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</row>
    <row r="145" spans="1:10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</row>
    <row r="146" spans="1:10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</row>
    <row r="147" spans="1:10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</row>
    <row r="148" spans="1:10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</row>
    <row r="149" spans="1:10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</row>
    <row r="150" spans="1:10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</row>
    <row r="151" spans="1:10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</row>
    <row r="152" spans="1:10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</row>
    <row r="153" spans="1:10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</row>
    <row r="154" spans="1:10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</row>
    <row r="155" spans="1:10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</row>
    <row r="156" spans="1:10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</row>
    <row r="157" spans="1:10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</row>
    <row r="158" spans="1:10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</row>
    <row r="159" spans="1:10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</row>
    <row r="160" spans="1:10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</row>
    <row r="161" spans="1:10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</row>
    <row r="162" spans="1:10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</row>
    <row r="163" spans="1:10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</row>
    <row r="164" spans="1:10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</row>
    <row r="165" spans="1:10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</row>
    <row r="166" spans="1:10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</row>
    <row r="167" spans="1:10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</row>
    <row r="168" spans="1:10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</row>
    <row r="169" spans="1:10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</row>
    <row r="170" spans="1:10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</row>
    <row r="171" spans="1:10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</row>
    <row r="172" spans="1:10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</row>
    <row r="173" spans="1:10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</row>
    <row r="174" spans="1:10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</row>
    <row r="175" spans="1:10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</row>
    <row r="176" spans="1:10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</row>
    <row r="177" spans="1:10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</row>
    <row r="178" spans="1:10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</row>
    <row r="179" spans="1:10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</row>
    <row r="180" spans="1:10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</row>
    <row r="181" spans="1:10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</row>
    <row r="182" spans="1:10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</row>
    <row r="183" spans="1:10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</row>
    <row r="184" spans="1:10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</row>
    <row r="185" spans="1:10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</row>
    <row r="186" spans="1:10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</row>
    <row r="187" spans="1:10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</row>
    <row r="188" spans="1:10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</row>
    <row r="189" spans="1:10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</row>
    <row r="190" spans="1:10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</row>
    <row r="191" spans="1:10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</row>
    <row r="192" spans="1:10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</row>
    <row r="193" spans="1:10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</row>
    <row r="194" spans="1:10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</row>
    <row r="195" spans="1:10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</row>
    <row r="196" spans="1:10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</row>
    <row r="197" spans="1:10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</row>
    <row r="198" spans="1:10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</row>
    <row r="199" spans="1:10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</row>
    <row r="200" spans="1:10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</row>
    <row r="201" spans="1:10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</row>
    <row r="202" spans="1:10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</row>
    <row r="203" spans="1:10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</row>
    <row r="204" spans="1:10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</row>
    <row r="205" spans="1:10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</row>
    <row r="206" spans="1:10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</row>
    <row r="207" spans="1:10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</row>
    <row r="208" spans="1:10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</row>
    <row r="209" spans="1:10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</row>
    <row r="210" spans="1:10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</row>
    <row r="211" spans="1:10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</row>
    <row r="212" spans="1:10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</row>
    <row r="213" spans="1:10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</row>
    <row r="214" spans="1:10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</row>
    <row r="215" spans="1:10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</row>
    <row r="216" spans="1:10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</row>
    <row r="217" spans="1:10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</row>
    <row r="218" spans="1:10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</row>
    <row r="219" spans="1:10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</row>
    <row r="220" spans="1:10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</row>
    <row r="221" spans="1:10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</row>
    <row r="222" spans="1:10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</row>
    <row r="223" spans="1:10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</row>
    <row r="224" spans="1:10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</row>
    <row r="225" spans="1:10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</row>
    <row r="226" spans="1:10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</row>
    <row r="227" spans="1:10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</row>
    <row r="228" spans="1:10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</row>
    <row r="229" spans="1:10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</row>
    <row r="230" spans="1:10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</row>
    <row r="231" spans="1:10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</row>
    <row r="232" spans="1:10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</row>
    <row r="233" spans="1:10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</row>
    <row r="234" spans="1:10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</row>
    <row r="235" spans="1:10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</row>
    <row r="236" spans="1:10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</row>
    <row r="237" spans="1:10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</row>
    <row r="238" spans="1:10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</row>
    <row r="239" spans="1:10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</row>
    <row r="240" spans="1:10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</row>
    <row r="241" spans="1:10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</row>
    <row r="242" spans="1:10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</row>
    <row r="243" spans="1:10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</row>
    <row r="244" spans="1:10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</row>
    <row r="245" spans="1:10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</row>
    <row r="246" spans="1:10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</row>
    <row r="247" spans="1:10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</row>
    <row r="248" spans="1:10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</row>
    <row r="249" spans="1:10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</row>
    <row r="250" spans="1:10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</row>
    <row r="251" spans="1:10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</row>
    <row r="252" spans="1:10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</row>
    <row r="253" spans="1:10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</row>
    <row r="254" spans="1:10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</row>
    <row r="255" spans="1:10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</row>
    <row r="256" spans="1:10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</row>
    <row r="257" spans="1:10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</row>
    <row r="258" spans="1:10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</row>
    <row r="259" spans="1:10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</row>
    <row r="260" spans="1:10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</row>
    <row r="261" spans="1:10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</row>
    <row r="262" spans="1:10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</row>
    <row r="263" spans="1:10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</row>
    <row r="264" spans="1:10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</row>
    <row r="265" spans="1:10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</row>
    <row r="266" spans="1:10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</row>
    <row r="267" spans="1:10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</row>
    <row r="268" spans="1:10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</row>
    <row r="269" spans="1:10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</row>
    <row r="270" spans="1:10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</row>
    <row r="271" spans="1:10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</row>
    <row r="272" spans="1:10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</row>
    <row r="273" spans="1:10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</row>
    <row r="274" spans="1:10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</row>
    <row r="275" spans="1:10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</row>
    <row r="276" spans="1:10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</row>
    <row r="277" spans="1:10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</row>
    <row r="278" spans="1:10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</row>
    <row r="279" spans="1:10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</row>
    <row r="280" spans="1:10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</row>
    <row r="281" spans="1:10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</row>
    <row r="282" spans="1:10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</row>
    <row r="283" spans="1:10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</row>
    <row r="284" spans="1:10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</row>
    <row r="285" spans="1:10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</row>
    <row r="286" spans="1:10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</row>
    <row r="287" spans="1:10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</row>
    <row r="288" spans="1:10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</row>
    <row r="289" spans="1:10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</row>
    <row r="290" spans="1:10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</row>
    <row r="291" spans="1:10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</row>
    <row r="292" spans="1:10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</row>
    <row r="293" spans="1:10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</row>
    <row r="294" spans="1:10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</row>
    <row r="295" spans="1:10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</row>
    <row r="296" spans="1:10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</row>
    <row r="297" spans="1:10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</row>
    <row r="298" spans="1:10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</row>
    <row r="299" spans="1:10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</row>
    <row r="300" spans="1:10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</row>
    <row r="301" spans="1:10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</row>
    <row r="302" spans="1:10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</row>
    <row r="303" spans="1:10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</row>
    <row r="304" spans="1:10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</row>
    <row r="305" spans="1:10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</row>
    <row r="306" spans="1:10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</row>
    <row r="307" spans="1:10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</row>
    <row r="308" spans="1:10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</row>
    <row r="309" spans="1:10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</row>
    <row r="310" spans="1:10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</row>
    <row r="311" spans="1:10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</row>
    <row r="312" spans="1:10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</row>
    <row r="313" spans="1:10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</row>
    <row r="314" spans="1:10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</row>
    <row r="315" spans="1:10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</row>
    <row r="316" spans="1:10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</row>
    <row r="317" spans="1:10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</row>
    <row r="318" spans="1:10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</row>
    <row r="319" spans="1:10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</row>
    <row r="320" spans="1:10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</row>
    <row r="321" spans="1:10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</row>
    <row r="322" spans="1:10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</row>
    <row r="323" spans="1:10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</row>
    <row r="324" spans="1:10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</row>
    <row r="325" spans="1:10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</row>
    <row r="326" spans="1:10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</row>
    <row r="327" spans="1:10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</row>
    <row r="328" spans="1:10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</row>
    <row r="329" spans="1:10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</row>
    <row r="330" spans="1:10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32AE-8F97-4005-84D2-52FF7EDC4D89}">
  <dimension ref="A1:H330"/>
  <sheetViews>
    <sheetView topLeftCell="A301"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8" width="15.7109375" customWidth="1"/>
  </cols>
  <sheetData>
    <row r="1" spans="1:8" ht="24" customHeight="1" x14ac:dyDescent="0.3">
      <c r="A1" s="4" t="str">
        <f>HYPERLINK("#'Index'!A1", "&lt;&lt; Index")</f>
        <v>&lt;&lt; Index</v>
      </c>
      <c r="B1" s="20" t="s">
        <v>1322</v>
      </c>
      <c r="D1" s="20" t="s">
        <v>1323</v>
      </c>
    </row>
    <row r="2" spans="1: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1324</v>
      </c>
      <c r="F2" s="21" t="s">
        <v>1325</v>
      </c>
      <c r="G2" s="21" t="s">
        <v>1326</v>
      </c>
      <c r="H2" s="21" t="s">
        <v>1327</v>
      </c>
    </row>
    <row r="3" spans="1:8" x14ac:dyDescent="0.25">
      <c r="A3" s="21"/>
      <c r="B3" s="21"/>
      <c r="C3" s="21"/>
      <c r="D3" s="21" t="s">
        <v>81</v>
      </c>
      <c r="E3" s="21" t="s">
        <v>1328</v>
      </c>
      <c r="F3" s="21" t="s">
        <v>1329</v>
      </c>
      <c r="G3" s="21" t="s">
        <v>1330</v>
      </c>
      <c r="H3" s="21" t="s">
        <v>1331</v>
      </c>
    </row>
    <row r="4" spans="1: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275939504</v>
      </c>
      <c r="F4" s="22">
        <v>73494697</v>
      </c>
      <c r="G4" s="22">
        <v>45989917</v>
      </c>
      <c r="H4" s="22">
        <v>9102252</v>
      </c>
    </row>
    <row r="5" spans="1: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73120127</v>
      </c>
      <c r="F5" s="22">
        <v>40833075</v>
      </c>
      <c r="G5" s="22">
        <v>12186688</v>
      </c>
      <c r="H5" s="22">
        <v>3496964</v>
      </c>
    </row>
    <row r="6" spans="1: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42902214</v>
      </c>
      <c r="F6" s="22">
        <v>3690731</v>
      </c>
      <c r="G6" s="22">
        <v>7150369</v>
      </c>
      <c r="H6" s="22">
        <v>705714</v>
      </c>
    </row>
    <row r="7" spans="1: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7443000000</v>
      </c>
      <c r="F7" s="22">
        <v>3054000000</v>
      </c>
      <c r="G7" s="22">
        <v>1302000000</v>
      </c>
      <c r="H7" s="22">
        <v>626000000</v>
      </c>
    </row>
    <row r="8" spans="1: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83712243</v>
      </c>
      <c r="F8" s="22">
        <v>30945657</v>
      </c>
      <c r="G8" s="22">
        <v>13952041</v>
      </c>
      <c r="H8" s="22">
        <v>3318679</v>
      </c>
    </row>
    <row r="9" spans="1: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51846647</v>
      </c>
      <c r="F9" s="22">
        <v>8083618</v>
      </c>
      <c r="G9" s="22">
        <v>8641108</v>
      </c>
      <c r="H9" s="22">
        <v>2670195</v>
      </c>
    </row>
    <row r="10" spans="1: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87227060</v>
      </c>
      <c r="F10" s="22">
        <v>42897719</v>
      </c>
      <c r="G10" s="22">
        <v>14537843</v>
      </c>
      <c r="H10" s="22">
        <v>4325696</v>
      </c>
    </row>
    <row r="11" spans="1: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6146130000</v>
      </c>
      <c r="F11" s="22">
        <v>3940329000</v>
      </c>
      <c r="G11" s="22">
        <v>1075573000</v>
      </c>
      <c r="H11" s="22">
        <v>416558000</v>
      </c>
    </row>
    <row r="12" spans="1: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133968000</v>
      </c>
      <c r="F12" s="22">
        <v>24872000</v>
      </c>
      <c r="G12" s="22">
        <v>22328000</v>
      </c>
      <c r="H12" s="22">
        <v>4131000</v>
      </c>
    </row>
    <row r="13" spans="1: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277597749</v>
      </c>
      <c r="F13" s="22">
        <v>138565262</v>
      </c>
      <c r="G13" s="22">
        <v>46266292</v>
      </c>
      <c r="H13" s="22">
        <v>12057894</v>
      </c>
    </row>
    <row r="14" spans="1: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58318643</v>
      </c>
      <c r="F14" s="22">
        <v>20295285</v>
      </c>
      <c r="G14" s="22">
        <v>9719774</v>
      </c>
      <c r="H14" s="22">
        <v>1703973</v>
      </c>
    </row>
    <row r="15" spans="1: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159889838</v>
      </c>
      <c r="F15" s="22">
        <v>78875512</v>
      </c>
      <c r="G15" s="22">
        <v>26648306</v>
      </c>
      <c r="H15" s="22">
        <v>7408758</v>
      </c>
    </row>
    <row r="16" spans="1: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665665000</v>
      </c>
      <c r="F16" s="22">
        <v>213684000</v>
      </c>
      <c r="G16" s="22">
        <v>110944000</v>
      </c>
      <c r="H16" s="22">
        <v>26208000</v>
      </c>
    </row>
    <row r="17" spans="1: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133096359</v>
      </c>
      <c r="F17" s="22">
        <v>54750063</v>
      </c>
      <c r="G17" s="22">
        <v>22182727</v>
      </c>
      <c r="H17" s="22">
        <v>4560193</v>
      </c>
    </row>
    <row r="18" spans="1: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1051870000</v>
      </c>
      <c r="F18" s="22">
        <v>465098000</v>
      </c>
      <c r="G18" s="22">
        <v>184077000</v>
      </c>
      <c r="H18" s="22">
        <v>41666000</v>
      </c>
    </row>
    <row r="19" spans="1: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534548433</v>
      </c>
      <c r="F19" s="22">
        <v>300583641</v>
      </c>
      <c r="G19" s="22">
        <v>89091405</v>
      </c>
      <c r="H19" s="22">
        <v>33357959</v>
      </c>
    </row>
    <row r="20" spans="1: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153981797</v>
      </c>
      <c r="F20" s="22">
        <v>38110826</v>
      </c>
      <c r="G20" s="22">
        <v>25663633</v>
      </c>
      <c r="H20" s="22">
        <v>4061173</v>
      </c>
    </row>
    <row r="21" spans="1: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320347004</v>
      </c>
      <c r="F21" s="22">
        <v>91254399</v>
      </c>
      <c r="G21" s="22">
        <v>53391167</v>
      </c>
      <c r="H21" s="22">
        <v>10619616</v>
      </c>
    </row>
    <row r="22" spans="1: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28060044</v>
      </c>
      <c r="F22" s="22">
        <v>9931756</v>
      </c>
      <c r="G22" s="22">
        <v>4676674</v>
      </c>
      <c r="H22" s="22">
        <v>888787</v>
      </c>
    </row>
    <row r="23" spans="1: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39619911</v>
      </c>
      <c r="F23" s="22">
        <v>11072827</v>
      </c>
      <c r="G23" s="22">
        <v>6603319</v>
      </c>
      <c r="H23" s="22">
        <v>1044568</v>
      </c>
    </row>
    <row r="24" spans="1: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120682302</v>
      </c>
      <c r="F24" s="22">
        <v>1404595</v>
      </c>
      <c r="G24" s="22">
        <v>20113717</v>
      </c>
      <c r="H24" s="22">
        <v>396526</v>
      </c>
    </row>
    <row r="25" spans="1: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49272152</v>
      </c>
      <c r="F25" s="22">
        <v>11363671</v>
      </c>
      <c r="G25" s="22">
        <v>8212025</v>
      </c>
      <c r="H25" s="22">
        <v>1516856</v>
      </c>
    </row>
    <row r="26" spans="1: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589865647</v>
      </c>
      <c r="F26" s="22">
        <v>133070148</v>
      </c>
      <c r="G26" s="22">
        <v>98310941</v>
      </c>
      <c r="H26" s="22">
        <v>16055334</v>
      </c>
    </row>
    <row r="27" spans="1: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1201092554</v>
      </c>
      <c r="F27" s="22">
        <v>0</v>
      </c>
      <c r="G27" s="22">
        <v>210191197</v>
      </c>
      <c r="H27" s="22">
        <v>0</v>
      </c>
    </row>
    <row r="28" spans="1: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2553105</v>
      </c>
      <c r="F28" s="22">
        <v>288130</v>
      </c>
      <c r="G28" s="22">
        <v>425518</v>
      </c>
      <c r="H28" s="22">
        <v>23345</v>
      </c>
    </row>
    <row r="29" spans="1: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41847494</v>
      </c>
      <c r="F29" s="22">
        <v>0</v>
      </c>
      <c r="G29" s="22">
        <v>6974582</v>
      </c>
      <c r="H29" s="22">
        <v>0</v>
      </c>
    </row>
    <row r="30" spans="1: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18473757</v>
      </c>
      <c r="F30" s="22">
        <v>4021764</v>
      </c>
      <c r="G30" s="22">
        <v>3078960</v>
      </c>
      <c r="H30" s="22">
        <v>167303</v>
      </c>
    </row>
    <row r="31" spans="1: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29478359</v>
      </c>
      <c r="F31" s="22">
        <v>2587681</v>
      </c>
      <c r="G31" s="22">
        <v>4913060</v>
      </c>
      <c r="H31" s="22">
        <v>261420</v>
      </c>
    </row>
    <row r="32" spans="1: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41327858</v>
      </c>
      <c r="F32" s="22">
        <v>1528284</v>
      </c>
      <c r="G32" s="22">
        <v>6887976</v>
      </c>
      <c r="H32" s="22">
        <v>610303</v>
      </c>
    </row>
    <row r="33" spans="1: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16991592</v>
      </c>
      <c r="F33" s="22">
        <v>817776</v>
      </c>
      <c r="G33" s="22">
        <v>2831932</v>
      </c>
      <c r="H33" s="22">
        <v>119720</v>
      </c>
    </row>
    <row r="34" spans="1: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10599020</v>
      </c>
      <c r="F34" s="22">
        <v>0</v>
      </c>
      <c r="G34" s="22">
        <v>1766503</v>
      </c>
      <c r="H34" s="22">
        <v>0</v>
      </c>
    </row>
    <row r="35" spans="1: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142927041</v>
      </c>
      <c r="F35" s="22">
        <v>10385487</v>
      </c>
      <c r="G35" s="22">
        <v>23821174</v>
      </c>
      <c r="H35" s="22">
        <v>1172996</v>
      </c>
    </row>
    <row r="36" spans="1: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41931822</v>
      </c>
      <c r="F36" s="22">
        <v>7881444</v>
      </c>
      <c r="G36" s="22">
        <v>6988637</v>
      </c>
      <c r="H36" s="22">
        <v>1339334</v>
      </c>
    </row>
    <row r="37" spans="1: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35335748</v>
      </c>
      <c r="F37" s="22">
        <v>11813885</v>
      </c>
      <c r="G37" s="22">
        <v>5889291</v>
      </c>
      <c r="H37" s="22">
        <v>2000136</v>
      </c>
    </row>
    <row r="38" spans="1: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12089798</v>
      </c>
      <c r="F38" s="22">
        <v>1106593</v>
      </c>
      <c r="G38" s="22">
        <v>2014966</v>
      </c>
      <c r="H38" s="22">
        <v>202267</v>
      </c>
    </row>
    <row r="39" spans="1: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24560058</v>
      </c>
      <c r="F39" s="22">
        <v>0</v>
      </c>
      <c r="G39" s="22">
        <v>4093343</v>
      </c>
      <c r="H39" s="22">
        <v>0</v>
      </c>
    </row>
    <row r="40" spans="1: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86203707</v>
      </c>
      <c r="F40" s="22">
        <v>1073673</v>
      </c>
      <c r="G40" s="22">
        <v>14367285</v>
      </c>
      <c r="H40" s="22">
        <v>455617</v>
      </c>
    </row>
    <row r="41" spans="1: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53208384</v>
      </c>
      <c r="F41" s="22">
        <v>6226572</v>
      </c>
      <c r="G41" s="22">
        <v>8868064</v>
      </c>
      <c r="H41" s="22">
        <v>986216</v>
      </c>
    </row>
    <row r="42" spans="1: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9525138</v>
      </c>
      <c r="F42" s="22">
        <v>0</v>
      </c>
      <c r="G42" s="22">
        <v>1587523</v>
      </c>
      <c r="H42" s="22">
        <v>0</v>
      </c>
    </row>
    <row r="43" spans="1: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42287891</v>
      </c>
      <c r="F43" s="22">
        <v>147111</v>
      </c>
      <c r="G43" s="22">
        <v>7047982</v>
      </c>
      <c r="H43" s="22">
        <v>51921</v>
      </c>
    </row>
    <row r="44" spans="1: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75853767</v>
      </c>
      <c r="F44" s="22">
        <v>13095230</v>
      </c>
      <c r="G44" s="22">
        <v>12642295</v>
      </c>
      <c r="H44" s="22">
        <v>2055075</v>
      </c>
    </row>
    <row r="45" spans="1: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19123076</v>
      </c>
      <c r="F45" s="22">
        <v>5783731</v>
      </c>
      <c r="G45" s="22">
        <v>3187179</v>
      </c>
      <c r="H45" s="22">
        <v>388565</v>
      </c>
    </row>
    <row r="46" spans="1: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175462539</v>
      </c>
      <c r="F46" s="22">
        <v>37913383</v>
      </c>
      <c r="G46" s="22">
        <v>29243757</v>
      </c>
      <c r="H46" s="22">
        <v>7753229</v>
      </c>
    </row>
    <row r="47" spans="1: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168702488</v>
      </c>
      <c r="F47" s="22">
        <v>1915906</v>
      </c>
      <c r="G47" s="22">
        <v>28117081</v>
      </c>
      <c r="H47" s="22">
        <v>501747</v>
      </c>
    </row>
    <row r="48" spans="1: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45123659</v>
      </c>
      <c r="F48" s="22">
        <v>20000000</v>
      </c>
      <c r="G48" s="22">
        <v>7520610</v>
      </c>
      <c r="H48" s="22">
        <v>0</v>
      </c>
    </row>
    <row r="49" spans="1: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37988351</v>
      </c>
      <c r="F49" s="22">
        <v>9095472</v>
      </c>
      <c r="G49" s="22">
        <v>6331392</v>
      </c>
      <c r="H49" s="22">
        <v>1779672</v>
      </c>
    </row>
    <row r="50" spans="1: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69212678</v>
      </c>
      <c r="F50" s="22">
        <v>0</v>
      </c>
      <c r="G50" s="22">
        <v>11535446</v>
      </c>
      <c r="H50" s="22">
        <v>0</v>
      </c>
    </row>
    <row r="51" spans="1: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29699795</v>
      </c>
      <c r="F51" s="22">
        <v>4657672</v>
      </c>
      <c r="G51" s="22">
        <v>4949966</v>
      </c>
      <c r="H51" s="22">
        <v>390624</v>
      </c>
    </row>
    <row r="52" spans="1: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97546920</v>
      </c>
      <c r="F52" s="22">
        <v>37541446</v>
      </c>
      <c r="G52" s="22">
        <v>16257820</v>
      </c>
      <c r="H52" s="22">
        <v>4366517</v>
      </c>
    </row>
    <row r="53" spans="1: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27708494</v>
      </c>
      <c r="F53" s="22">
        <v>2658614</v>
      </c>
      <c r="G53" s="22">
        <v>4618082</v>
      </c>
      <c r="H53" s="22">
        <v>591435</v>
      </c>
    </row>
    <row r="54" spans="1: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46597014</v>
      </c>
      <c r="F54" s="22">
        <v>14330744</v>
      </c>
      <c r="G54" s="22">
        <v>7766169</v>
      </c>
      <c r="H54" s="22">
        <v>1373035</v>
      </c>
    </row>
    <row r="55" spans="1: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25855820</v>
      </c>
      <c r="F55" s="22">
        <v>0</v>
      </c>
      <c r="G55" s="22">
        <v>4309303</v>
      </c>
      <c r="H55" s="22">
        <v>0</v>
      </c>
    </row>
    <row r="56" spans="1: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54299802</v>
      </c>
      <c r="F56" s="22">
        <v>11204827</v>
      </c>
      <c r="G56" s="22">
        <v>1234514</v>
      </c>
      <c r="H56" s="22">
        <v>1535669</v>
      </c>
    </row>
    <row r="57" spans="1: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59507636</v>
      </c>
      <c r="F57" s="22">
        <v>3648373</v>
      </c>
      <c r="G57" s="22">
        <v>9917939</v>
      </c>
      <c r="H57" s="22">
        <v>813911</v>
      </c>
    </row>
    <row r="58" spans="1: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27706371</v>
      </c>
      <c r="F58" s="22">
        <v>9845541</v>
      </c>
      <c r="G58" s="22">
        <v>4617729</v>
      </c>
      <c r="H58" s="22">
        <v>1508700</v>
      </c>
    </row>
    <row r="59" spans="1: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43962998</v>
      </c>
      <c r="F59" s="22">
        <v>3725326</v>
      </c>
      <c r="G59" s="22">
        <v>7327166</v>
      </c>
      <c r="H59" s="22">
        <v>1437169</v>
      </c>
    </row>
    <row r="60" spans="1: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99781686</v>
      </c>
      <c r="F60" s="22">
        <v>22421980</v>
      </c>
      <c r="G60" s="22">
        <v>16630281</v>
      </c>
      <c r="H60" s="22">
        <v>1540452</v>
      </c>
    </row>
    <row r="61" spans="1: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23939943</v>
      </c>
      <c r="F61" s="22">
        <v>0</v>
      </c>
      <c r="G61" s="22">
        <v>3989991</v>
      </c>
      <c r="H61" s="22">
        <v>0</v>
      </c>
    </row>
    <row r="62" spans="1: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140956308</v>
      </c>
      <c r="F62" s="22">
        <v>39917097</v>
      </c>
      <c r="G62" s="22">
        <v>23492718</v>
      </c>
      <c r="H62" s="22">
        <v>3413662</v>
      </c>
    </row>
    <row r="63" spans="1: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6829215</v>
      </c>
      <c r="F63" s="22">
        <v>0</v>
      </c>
      <c r="G63" s="22">
        <v>1138203</v>
      </c>
      <c r="H63" s="22">
        <v>0</v>
      </c>
    </row>
    <row r="64" spans="1: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22311617</v>
      </c>
      <c r="F64" s="22">
        <v>3071667</v>
      </c>
      <c r="G64" s="22">
        <v>3718603</v>
      </c>
      <c r="H64" s="22">
        <v>471874</v>
      </c>
    </row>
    <row r="65" spans="1: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33716768</v>
      </c>
      <c r="F65" s="22">
        <v>3229612</v>
      </c>
      <c r="G65" s="22">
        <v>5619461</v>
      </c>
      <c r="H65" s="22">
        <v>391703</v>
      </c>
    </row>
    <row r="66" spans="1: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41510223</v>
      </c>
      <c r="F66" s="22">
        <v>0</v>
      </c>
      <c r="G66" s="22">
        <v>6918371</v>
      </c>
      <c r="H66" s="22">
        <v>0</v>
      </c>
    </row>
    <row r="67" spans="1: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4563489</v>
      </c>
      <c r="F67" s="22">
        <v>0</v>
      </c>
      <c r="G67" s="22">
        <v>760582</v>
      </c>
      <c r="H67" s="22">
        <v>0</v>
      </c>
    </row>
    <row r="68" spans="1: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105952802</v>
      </c>
      <c r="F68" s="22">
        <v>20243389</v>
      </c>
      <c r="G68" s="22">
        <v>17658800</v>
      </c>
      <c r="H68" s="22">
        <v>5347302</v>
      </c>
    </row>
    <row r="69" spans="1: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202878003</v>
      </c>
      <c r="F69" s="22">
        <v>58455896</v>
      </c>
      <c r="G69" s="22">
        <v>33813001</v>
      </c>
      <c r="H69" s="22">
        <v>8109308</v>
      </c>
    </row>
    <row r="70" spans="1: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67004196</v>
      </c>
      <c r="F70" s="22">
        <v>0</v>
      </c>
      <c r="G70" s="22">
        <v>11167366</v>
      </c>
      <c r="H70" s="22">
        <v>0</v>
      </c>
    </row>
    <row r="71" spans="1: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25324071</v>
      </c>
      <c r="F71" s="22">
        <v>0</v>
      </c>
      <c r="G71" s="22">
        <v>4220678</v>
      </c>
      <c r="H71" s="22">
        <v>0</v>
      </c>
    </row>
    <row r="72" spans="1: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15274455</v>
      </c>
      <c r="F72" s="22">
        <v>956189</v>
      </c>
      <c r="G72" s="22">
        <v>2545743</v>
      </c>
      <c r="H72" s="22">
        <v>236160</v>
      </c>
    </row>
    <row r="73" spans="1: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6914672</v>
      </c>
      <c r="F73" s="22">
        <v>86750</v>
      </c>
      <c r="G73" s="22">
        <v>1152445</v>
      </c>
      <c r="H73" s="22">
        <v>86750</v>
      </c>
    </row>
    <row r="74" spans="1: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40031256</v>
      </c>
      <c r="F74" s="22">
        <v>6207761</v>
      </c>
      <c r="G74" s="22">
        <v>6671876</v>
      </c>
      <c r="H74" s="22">
        <v>880048</v>
      </c>
    </row>
    <row r="75" spans="1: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19640049</v>
      </c>
      <c r="F75" s="22">
        <v>3070492</v>
      </c>
      <c r="G75" s="22">
        <v>3273342</v>
      </c>
      <c r="H75" s="22">
        <v>353373</v>
      </c>
    </row>
    <row r="76" spans="1: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26562048</v>
      </c>
      <c r="F76" s="22">
        <v>10436169</v>
      </c>
      <c r="G76" s="22">
        <v>4427008</v>
      </c>
      <c r="H76" s="22">
        <v>1049837</v>
      </c>
    </row>
    <row r="77" spans="1: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161385096</v>
      </c>
      <c r="F77" s="22">
        <v>27590450</v>
      </c>
      <c r="G77" s="22">
        <v>26897516</v>
      </c>
      <c r="H77" s="22">
        <v>3881262</v>
      </c>
    </row>
    <row r="78" spans="1: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34640234</v>
      </c>
      <c r="F78" s="22">
        <v>1013962</v>
      </c>
      <c r="G78" s="22">
        <v>5773372</v>
      </c>
      <c r="H78" s="22">
        <v>421002</v>
      </c>
    </row>
    <row r="79" spans="1: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32575767</v>
      </c>
      <c r="F79" s="22">
        <v>158470</v>
      </c>
      <c r="G79" s="22">
        <v>5429295</v>
      </c>
      <c r="H79" s="22">
        <v>84170</v>
      </c>
    </row>
    <row r="80" spans="1: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19646910</v>
      </c>
      <c r="F80" s="22">
        <v>0</v>
      </c>
      <c r="G80" s="22">
        <v>3274485</v>
      </c>
      <c r="H80" s="22">
        <v>0</v>
      </c>
    </row>
    <row r="81" spans="1: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69662381</v>
      </c>
      <c r="F81" s="22">
        <v>6939018</v>
      </c>
      <c r="G81" s="22">
        <v>11610398</v>
      </c>
      <c r="H81" s="22">
        <v>2954068</v>
      </c>
    </row>
    <row r="82" spans="1: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31237043</v>
      </c>
      <c r="F82" s="22">
        <v>1252044</v>
      </c>
      <c r="G82" s="22">
        <v>5206174</v>
      </c>
      <c r="H82" s="22">
        <v>164405</v>
      </c>
    </row>
    <row r="83" spans="1: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42079494</v>
      </c>
      <c r="F83" s="22">
        <v>0</v>
      </c>
      <c r="G83" s="22">
        <v>7013249</v>
      </c>
      <c r="H83" s="22">
        <v>0</v>
      </c>
    </row>
    <row r="84" spans="1: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14660996</v>
      </c>
      <c r="F84" s="22">
        <v>500000</v>
      </c>
      <c r="G84" s="22">
        <v>2443499</v>
      </c>
      <c r="H84" s="22">
        <v>167945</v>
      </c>
    </row>
    <row r="85" spans="1: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25993107</v>
      </c>
      <c r="F85" s="22">
        <v>7206351</v>
      </c>
      <c r="G85" s="22">
        <v>4332185</v>
      </c>
      <c r="H85" s="22">
        <v>1155708</v>
      </c>
    </row>
    <row r="86" spans="1: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47312396</v>
      </c>
      <c r="F86" s="22">
        <v>10238343</v>
      </c>
      <c r="G86" s="22">
        <v>7885399</v>
      </c>
      <c r="H86" s="22">
        <v>873805</v>
      </c>
    </row>
    <row r="87" spans="1: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60723329</v>
      </c>
      <c r="F87" s="22">
        <v>3220615</v>
      </c>
      <c r="G87" s="22">
        <v>10120555</v>
      </c>
      <c r="H87" s="22">
        <v>590749</v>
      </c>
    </row>
    <row r="88" spans="1: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23372948</v>
      </c>
      <c r="F88" s="22">
        <v>458831</v>
      </c>
      <c r="G88" s="22">
        <v>3895491</v>
      </c>
      <c r="H88" s="22">
        <v>134074</v>
      </c>
    </row>
    <row r="89" spans="1: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37204853</v>
      </c>
      <c r="F89" s="22">
        <v>6796445</v>
      </c>
      <c r="G89" s="22">
        <v>6200809</v>
      </c>
      <c r="H89" s="22">
        <v>880498</v>
      </c>
    </row>
    <row r="90" spans="1: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97220310</v>
      </c>
      <c r="F90" s="22">
        <v>1624450</v>
      </c>
      <c r="G90" s="22">
        <v>16203385</v>
      </c>
      <c r="H90" s="22">
        <v>297260</v>
      </c>
    </row>
    <row r="91" spans="1: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13012191</v>
      </c>
      <c r="F91" s="22">
        <v>6085219</v>
      </c>
      <c r="G91" s="22">
        <v>2168699</v>
      </c>
      <c r="H91" s="22">
        <v>509372</v>
      </c>
    </row>
    <row r="92" spans="1: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78849191</v>
      </c>
      <c r="F92" s="22">
        <v>21614987</v>
      </c>
      <c r="G92" s="22">
        <v>13141532</v>
      </c>
      <c r="H92" s="22">
        <v>8024605</v>
      </c>
    </row>
    <row r="93" spans="1: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19842396</v>
      </c>
      <c r="F93" s="22">
        <v>4049388</v>
      </c>
      <c r="G93" s="22">
        <v>3307066</v>
      </c>
      <c r="H93" s="22">
        <v>290569</v>
      </c>
    </row>
    <row r="94" spans="1: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2946987</v>
      </c>
      <c r="F94" s="22">
        <v>0</v>
      </c>
      <c r="G94" s="22">
        <v>491165</v>
      </c>
      <c r="H94" s="22">
        <v>0</v>
      </c>
    </row>
    <row r="95" spans="1: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5466917</v>
      </c>
      <c r="F95" s="22">
        <v>187999</v>
      </c>
      <c r="G95" s="22">
        <v>911153</v>
      </c>
      <c r="H95" s="22">
        <v>132495</v>
      </c>
    </row>
    <row r="96" spans="1: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10147475</v>
      </c>
      <c r="F96" s="22">
        <v>6842065</v>
      </c>
      <c r="G96" s="22">
        <v>1691246</v>
      </c>
      <c r="H96" s="22">
        <v>584767</v>
      </c>
    </row>
    <row r="97" spans="1: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3640103</v>
      </c>
      <c r="F97" s="22">
        <v>333486</v>
      </c>
      <c r="G97" s="22">
        <v>606684</v>
      </c>
      <c r="H97" s="22">
        <v>259332</v>
      </c>
    </row>
    <row r="98" spans="1: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40153708</v>
      </c>
      <c r="F98" s="22">
        <v>21181847</v>
      </c>
      <c r="G98" s="22">
        <v>6692285</v>
      </c>
      <c r="H98" s="22">
        <v>1768350</v>
      </c>
    </row>
    <row r="99" spans="1: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5171165</v>
      </c>
      <c r="F99" s="22">
        <v>1386724</v>
      </c>
      <c r="G99" s="22">
        <v>861861</v>
      </c>
      <c r="H99" s="22">
        <v>175124</v>
      </c>
    </row>
    <row r="100" spans="1: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38426214</v>
      </c>
      <c r="F100" s="22">
        <v>13258908</v>
      </c>
      <c r="G100" s="22">
        <v>6404369</v>
      </c>
      <c r="H100" s="22">
        <v>1391848</v>
      </c>
    </row>
    <row r="101" spans="1: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7007817</v>
      </c>
      <c r="F101" s="22">
        <v>2481988</v>
      </c>
      <c r="G101" s="22">
        <v>1167970</v>
      </c>
      <c r="H101" s="22">
        <v>312476</v>
      </c>
    </row>
    <row r="102" spans="1: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3841248</v>
      </c>
      <c r="F102" s="22">
        <v>416095</v>
      </c>
      <c r="G102" s="22">
        <v>640208</v>
      </c>
      <c r="H102" s="22">
        <v>65789</v>
      </c>
    </row>
    <row r="103" spans="1: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4627866</v>
      </c>
      <c r="F103" s="22">
        <v>1249578</v>
      </c>
      <c r="G103" s="22">
        <v>771311</v>
      </c>
      <c r="H103" s="22">
        <v>93373</v>
      </c>
    </row>
    <row r="104" spans="1: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10569113</v>
      </c>
      <c r="F104" s="22">
        <v>422474</v>
      </c>
      <c r="G104" s="22">
        <v>1761519</v>
      </c>
      <c r="H104" s="22">
        <v>111366</v>
      </c>
    </row>
    <row r="105" spans="1: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9322754</v>
      </c>
      <c r="F105" s="22">
        <v>3816261</v>
      </c>
      <c r="G105" s="22">
        <v>1553792</v>
      </c>
      <c r="H105" s="22">
        <v>423189</v>
      </c>
    </row>
    <row r="106" spans="1: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93341307</v>
      </c>
      <c r="F106" s="22">
        <v>36764372</v>
      </c>
      <c r="G106" s="22">
        <v>15556885</v>
      </c>
      <c r="H106" s="22">
        <v>4305313</v>
      </c>
    </row>
    <row r="107" spans="1: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17137559</v>
      </c>
      <c r="F107" s="22">
        <v>2447248</v>
      </c>
      <c r="G107" s="22">
        <v>2856260</v>
      </c>
      <c r="H107" s="22">
        <v>244662</v>
      </c>
    </row>
    <row r="108" spans="1: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16910603</v>
      </c>
      <c r="F108" s="22">
        <v>3657120</v>
      </c>
      <c r="G108" s="22">
        <v>2818434</v>
      </c>
      <c r="H108" s="22">
        <v>1131123</v>
      </c>
    </row>
    <row r="109" spans="1: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6117122</v>
      </c>
      <c r="F109" s="22">
        <v>1031605</v>
      </c>
      <c r="G109" s="22">
        <v>1019520</v>
      </c>
      <c r="H109" s="22">
        <v>171966</v>
      </c>
    </row>
    <row r="110" spans="1: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13060877</v>
      </c>
      <c r="F110" s="22">
        <v>5368991</v>
      </c>
      <c r="G110" s="22">
        <v>2176813</v>
      </c>
      <c r="H110" s="22">
        <v>557453</v>
      </c>
    </row>
    <row r="111" spans="1: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30724239</v>
      </c>
      <c r="F111" s="22">
        <v>17673436</v>
      </c>
      <c r="G111" s="22">
        <v>5120707</v>
      </c>
      <c r="H111" s="22">
        <v>1603470</v>
      </c>
    </row>
    <row r="112" spans="1: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6793511</v>
      </c>
      <c r="F112" s="22">
        <v>3491712</v>
      </c>
      <c r="G112" s="22">
        <v>1163041</v>
      </c>
      <c r="H112" s="22">
        <v>266586</v>
      </c>
    </row>
    <row r="113" spans="1: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123342947</v>
      </c>
      <c r="F113" s="22">
        <v>44709122</v>
      </c>
      <c r="G113" s="22">
        <v>20557158</v>
      </c>
      <c r="H113" s="22">
        <v>4255456</v>
      </c>
    </row>
    <row r="114" spans="1: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4458159</v>
      </c>
      <c r="F114" s="22">
        <v>0</v>
      </c>
      <c r="G114" s="22">
        <v>743027</v>
      </c>
      <c r="H114" s="22">
        <v>0</v>
      </c>
    </row>
    <row r="115" spans="1: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12618026</v>
      </c>
      <c r="F115" s="22">
        <v>7516370</v>
      </c>
      <c r="G115" s="22">
        <v>2113504</v>
      </c>
      <c r="H115" s="22">
        <v>718582</v>
      </c>
    </row>
    <row r="116" spans="1: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4185423</v>
      </c>
      <c r="F116" s="22">
        <v>2122176</v>
      </c>
      <c r="G116" s="22">
        <v>697571</v>
      </c>
      <c r="H116" s="22">
        <v>146670</v>
      </c>
    </row>
    <row r="117" spans="1: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28646003</v>
      </c>
      <c r="F117" s="22">
        <v>18871457</v>
      </c>
      <c r="G117" s="22">
        <v>4774334</v>
      </c>
      <c r="H117" s="22">
        <v>1112885</v>
      </c>
    </row>
    <row r="118" spans="1: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17525009</v>
      </c>
      <c r="F118" s="22">
        <v>2651785</v>
      </c>
      <c r="G118" s="22">
        <v>2920835</v>
      </c>
      <c r="H118" s="22">
        <v>646431</v>
      </c>
    </row>
    <row r="119" spans="1: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39771630</v>
      </c>
      <c r="F119" s="22">
        <v>14385026</v>
      </c>
      <c r="G119" s="22">
        <v>6628605</v>
      </c>
      <c r="H119" s="22">
        <v>1745930</v>
      </c>
    </row>
    <row r="120" spans="1: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32658627</v>
      </c>
      <c r="F120" s="22">
        <v>6367676</v>
      </c>
      <c r="G120" s="22">
        <v>5443105</v>
      </c>
      <c r="H120" s="22">
        <v>1024211</v>
      </c>
    </row>
    <row r="121" spans="1: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3490908</v>
      </c>
      <c r="F121" s="22">
        <v>970167</v>
      </c>
      <c r="G121" s="22">
        <v>581818</v>
      </c>
      <c r="H121" s="22">
        <v>135881</v>
      </c>
    </row>
    <row r="122" spans="1: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44982774</v>
      </c>
      <c r="F122" s="22">
        <v>10496713</v>
      </c>
      <c r="G122" s="22">
        <v>7497129</v>
      </c>
      <c r="H122" s="22">
        <v>1364062</v>
      </c>
    </row>
    <row r="123" spans="1: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6050865</v>
      </c>
      <c r="F123" s="22">
        <v>1056236</v>
      </c>
      <c r="G123" s="22">
        <v>1008478</v>
      </c>
      <c r="H123" s="22">
        <v>241414</v>
      </c>
    </row>
    <row r="124" spans="1: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11439024</v>
      </c>
      <c r="F124" s="22">
        <v>1231071</v>
      </c>
      <c r="G124" s="22">
        <v>1906504</v>
      </c>
      <c r="H124" s="22">
        <v>262464</v>
      </c>
    </row>
    <row r="125" spans="1: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4623647</v>
      </c>
      <c r="F125" s="22">
        <v>106534</v>
      </c>
      <c r="G125" s="22">
        <v>770608</v>
      </c>
      <c r="H125" s="22">
        <v>38404</v>
      </c>
    </row>
    <row r="126" spans="1: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13580768</v>
      </c>
      <c r="F126" s="22">
        <v>6232791</v>
      </c>
      <c r="G126" s="22">
        <v>2263461</v>
      </c>
      <c r="H126" s="22">
        <v>688116</v>
      </c>
    </row>
    <row r="127" spans="1: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10944203</v>
      </c>
      <c r="F127" s="22">
        <v>6847906</v>
      </c>
      <c r="G127" s="22">
        <v>1824034</v>
      </c>
      <c r="H127" s="22">
        <v>757346</v>
      </c>
    </row>
    <row r="128" spans="1: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8609811</v>
      </c>
      <c r="F128" s="22">
        <v>643696</v>
      </c>
      <c r="G128" s="22">
        <v>1434969</v>
      </c>
      <c r="H128" s="22">
        <v>56060</v>
      </c>
    </row>
    <row r="129" spans="1: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10639157</v>
      </c>
      <c r="F129" s="22">
        <v>229826</v>
      </c>
      <c r="G129" s="22">
        <v>1773193</v>
      </c>
      <c r="H129" s="22">
        <v>30962</v>
      </c>
    </row>
    <row r="130" spans="1: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3267237</v>
      </c>
      <c r="F130" s="22">
        <v>24513</v>
      </c>
      <c r="G130" s="22">
        <v>544640</v>
      </c>
      <c r="H130" s="22">
        <v>17132</v>
      </c>
    </row>
    <row r="131" spans="1: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18447800</v>
      </c>
      <c r="F131" s="22">
        <v>1582016</v>
      </c>
      <c r="G131" s="22">
        <v>3074633</v>
      </c>
      <c r="H131" s="22">
        <v>395657</v>
      </c>
    </row>
    <row r="132" spans="1: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53680842</v>
      </c>
      <c r="F132" s="22">
        <v>5592782</v>
      </c>
      <c r="G132" s="22">
        <v>8946807</v>
      </c>
      <c r="H132" s="22">
        <v>1199668</v>
      </c>
    </row>
    <row r="133" spans="1: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41840400</v>
      </c>
      <c r="F133" s="22">
        <v>4856862</v>
      </c>
      <c r="G133" s="22">
        <v>6973400</v>
      </c>
      <c r="H133" s="22">
        <v>749123</v>
      </c>
    </row>
    <row r="134" spans="1: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29778396</v>
      </c>
      <c r="F134" s="22">
        <v>0</v>
      </c>
      <c r="G134" s="22">
        <v>4963066</v>
      </c>
      <c r="H134" s="22">
        <v>0</v>
      </c>
    </row>
    <row r="135" spans="1: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2904542</v>
      </c>
      <c r="F135" s="22">
        <v>473910</v>
      </c>
      <c r="G135" s="22">
        <v>484090</v>
      </c>
      <c r="H135" s="22">
        <v>94760</v>
      </c>
    </row>
    <row r="136" spans="1: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4728354</v>
      </c>
      <c r="F136" s="22">
        <v>604913</v>
      </c>
      <c r="G136" s="22">
        <v>788059</v>
      </c>
      <c r="H136" s="22">
        <v>168490</v>
      </c>
    </row>
    <row r="137" spans="1: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5762750</v>
      </c>
      <c r="F137" s="22">
        <v>2448536</v>
      </c>
      <c r="G137" s="22">
        <v>960458</v>
      </c>
      <c r="H137" s="22">
        <v>253697</v>
      </c>
    </row>
    <row r="138" spans="1: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4412010</v>
      </c>
      <c r="F138" s="22">
        <v>602511</v>
      </c>
      <c r="G138" s="22">
        <v>735335</v>
      </c>
      <c r="H138" s="22">
        <v>304425</v>
      </c>
    </row>
    <row r="139" spans="1: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6537071</v>
      </c>
      <c r="F139" s="22">
        <v>1156789</v>
      </c>
      <c r="G139" s="22">
        <v>1089512</v>
      </c>
      <c r="H139" s="22">
        <v>213244</v>
      </c>
    </row>
    <row r="140" spans="1: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7415609</v>
      </c>
      <c r="F140" s="22">
        <v>1273704</v>
      </c>
      <c r="G140" s="22">
        <v>1235935</v>
      </c>
      <c r="H140" s="22">
        <v>141061</v>
      </c>
    </row>
    <row r="141" spans="1: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5557193</v>
      </c>
      <c r="F141" s="22">
        <v>2638292</v>
      </c>
      <c r="G141" s="22">
        <v>926199</v>
      </c>
      <c r="H141" s="22">
        <v>297560</v>
      </c>
    </row>
    <row r="142" spans="1: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2808422</v>
      </c>
      <c r="F142" s="22">
        <v>128600</v>
      </c>
      <c r="G142" s="22">
        <v>468070</v>
      </c>
      <c r="H142" s="22">
        <v>32267</v>
      </c>
    </row>
    <row r="143" spans="1: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2740410</v>
      </c>
      <c r="F143" s="22">
        <v>0</v>
      </c>
      <c r="G143" s="22">
        <v>456735</v>
      </c>
      <c r="H143" s="22">
        <v>0</v>
      </c>
    </row>
    <row r="144" spans="1: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9624002</v>
      </c>
      <c r="F144" s="22">
        <v>1543769</v>
      </c>
      <c r="G144" s="22">
        <v>1604000</v>
      </c>
      <c r="H144" s="22">
        <v>141164</v>
      </c>
    </row>
    <row r="145" spans="1: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36651728</v>
      </c>
      <c r="F145" s="22">
        <v>18243168</v>
      </c>
      <c r="G145" s="22">
        <v>6108621</v>
      </c>
      <c r="H145" s="22">
        <v>1562570</v>
      </c>
    </row>
    <row r="146" spans="1: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2997662</v>
      </c>
      <c r="F146" s="22">
        <v>1491757</v>
      </c>
      <c r="G146" s="22">
        <v>499610</v>
      </c>
      <c r="H146" s="22">
        <v>160460</v>
      </c>
    </row>
    <row r="147" spans="1: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8975220</v>
      </c>
      <c r="F147" s="22">
        <v>742969</v>
      </c>
      <c r="G147" s="22">
        <v>1495870</v>
      </c>
      <c r="H147" s="22">
        <v>52557</v>
      </c>
    </row>
    <row r="148" spans="1: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2901833</v>
      </c>
      <c r="F148" s="22">
        <v>169295</v>
      </c>
      <c r="G148" s="22">
        <v>483639</v>
      </c>
      <c r="H148" s="22">
        <v>26864</v>
      </c>
    </row>
    <row r="149" spans="1: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108634286</v>
      </c>
      <c r="F149" s="22">
        <v>22890655</v>
      </c>
      <c r="G149" s="22">
        <v>18105714</v>
      </c>
      <c r="H149" s="22">
        <v>1858942</v>
      </c>
    </row>
    <row r="150" spans="1: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38466816</v>
      </c>
      <c r="F150" s="22">
        <v>32228187</v>
      </c>
      <c r="G150" s="22">
        <v>6411136</v>
      </c>
      <c r="H150" s="22">
        <v>2204475</v>
      </c>
    </row>
    <row r="151" spans="1: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4723862</v>
      </c>
      <c r="F151" s="22">
        <v>1308943</v>
      </c>
      <c r="G151" s="22">
        <v>787310</v>
      </c>
      <c r="H151" s="22">
        <v>152565</v>
      </c>
    </row>
    <row r="152" spans="1: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5269461</v>
      </c>
      <c r="F152" s="22">
        <v>4013807</v>
      </c>
      <c r="G152" s="22">
        <v>878244</v>
      </c>
      <c r="H152" s="22">
        <v>241494</v>
      </c>
    </row>
    <row r="153" spans="1: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45783860</v>
      </c>
      <c r="F153" s="22">
        <v>24735855</v>
      </c>
      <c r="G153" s="22">
        <v>7630643</v>
      </c>
      <c r="H153" s="22">
        <v>2722404</v>
      </c>
    </row>
    <row r="154" spans="1: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12695343</v>
      </c>
      <c r="F154" s="22">
        <v>2664118</v>
      </c>
      <c r="G154" s="22">
        <v>2115891</v>
      </c>
      <c r="H154" s="22">
        <v>343770</v>
      </c>
    </row>
    <row r="155" spans="1: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7239480</v>
      </c>
      <c r="F155" s="22">
        <v>2088344</v>
      </c>
      <c r="G155" s="22">
        <v>1206580</v>
      </c>
      <c r="H155" s="22">
        <v>314039</v>
      </c>
    </row>
    <row r="156" spans="1: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17346113</v>
      </c>
      <c r="F156" s="22">
        <v>3498137</v>
      </c>
      <c r="G156" s="22">
        <v>2891019</v>
      </c>
      <c r="H156" s="22">
        <v>311949</v>
      </c>
    </row>
    <row r="157" spans="1: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30418397</v>
      </c>
      <c r="F157" s="22">
        <v>13642093</v>
      </c>
      <c r="G157" s="22">
        <v>5069733</v>
      </c>
      <c r="H157" s="22">
        <v>1082896</v>
      </c>
    </row>
    <row r="158" spans="1: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8746595</v>
      </c>
      <c r="F158" s="22">
        <v>596543</v>
      </c>
      <c r="G158" s="22">
        <v>1457766</v>
      </c>
      <c r="H158" s="22">
        <v>184809</v>
      </c>
    </row>
    <row r="159" spans="1: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5970805</v>
      </c>
      <c r="F159" s="22">
        <v>661443</v>
      </c>
      <c r="G159" s="22">
        <v>995134</v>
      </c>
      <c r="H159" s="22">
        <v>201074</v>
      </c>
    </row>
    <row r="160" spans="1: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13044611</v>
      </c>
      <c r="F160" s="22">
        <v>7867902</v>
      </c>
      <c r="G160" s="22">
        <v>2174102</v>
      </c>
      <c r="H160" s="22">
        <v>744091</v>
      </c>
    </row>
    <row r="161" spans="1: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18976983</v>
      </c>
      <c r="F161" s="22">
        <v>4620773</v>
      </c>
      <c r="G161" s="22">
        <v>3162833</v>
      </c>
      <c r="H161" s="22">
        <v>538433</v>
      </c>
    </row>
    <row r="162" spans="1: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11850948</v>
      </c>
      <c r="F162" s="22">
        <v>3948409</v>
      </c>
      <c r="G162" s="22">
        <v>1975158</v>
      </c>
      <c r="H162" s="22">
        <v>494430</v>
      </c>
    </row>
    <row r="163" spans="1: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8548308</v>
      </c>
      <c r="F163" s="22">
        <v>1389388</v>
      </c>
      <c r="G163" s="22">
        <v>1424718</v>
      </c>
      <c r="H163" s="22">
        <v>370111</v>
      </c>
    </row>
    <row r="164" spans="1: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32216475</v>
      </c>
      <c r="F164" s="22">
        <v>9526119</v>
      </c>
      <c r="G164" s="22">
        <v>5369413</v>
      </c>
      <c r="H164" s="22">
        <v>3394692</v>
      </c>
    </row>
    <row r="165" spans="1: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4098791</v>
      </c>
      <c r="F165" s="22">
        <v>1197185</v>
      </c>
      <c r="G165" s="22">
        <v>683132</v>
      </c>
      <c r="H165" s="22">
        <v>120038</v>
      </c>
    </row>
    <row r="166" spans="1: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6948963</v>
      </c>
      <c r="F166" s="22">
        <v>4123872</v>
      </c>
      <c r="G166" s="22">
        <v>1158160</v>
      </c>
      <c r="H166" s="22">
        <v>399551</v>
      </c>
    </row>
    <row r="167" spans="1: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34475726</v>
      </c>
      <c r="F167" s="22">
        <v>23634270</v>
      </c>
      <c r="G167" s="22">
        <v>5745954</v>
      </c>
      <c r="H167" s="22">
        <v>1254175</v>
      </c>
    </row>
    <row r="168" spans="1: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11126672</v>
      </c>
      <c r="F168" s="22">
        <v>501207</v>
      </c>
      <c r="G168" s="22">
        <v>1854445</v>
      </c>
      <c r="H168" s="22">
        <v>61711</v>
      </c>
    </row>
    <row r="169" spans="1: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4848695</v>
      </c>
      <c r="F169" s="22">
        <v>677550</v>
      </c>
      <c r="G169" s="22">
        <v>808116</v>
      </c>
      <c r="H169" s="22">
        <v>86358</v>
      </c>
    </row>
    <row r="170" spans="1: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24150768</v>
      </c>
      <c r="F170" s="22">
        <v>8361250</v>
      </c>
      <c r="G170" s="22">
        <v>4025128</v>
      </c>
      <c r="H170" s="22">
        <v>1095709</v>
      </c>
    </row>
    <row r="171" spans="1: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1474187</v>
      </c>
      <c r="F171" s="22">
        <v>240715</v>
      </c>
      <c r="G171" s="22">
        <v>245698</v>
      </c>
      <c r="H171" s="22">
        <v>45320</v>
      </c>
    </row>
    <row r="172" spans="1: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24879246</v>
      </c>
      <c r="F172" s="22">
        <v>4016317</v>
      </c>
      <c r="G172" s="22">
        <v>4146541</v>
      </c>
      <c r="H172" s="22">
        <v>658856</v>
      </c>
    </row>
    <row r="173" spans="1: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68677652</v>
      </c>
      <c r="F173" s="22">
        <v>31604118</v>
      </c>
      <c r="G173" s="22">
        <v>11446275</v>
      </c>
      <c r="H173" s="22">
        <v>2616198</v>
      </c>
    </row>
    <row r="174" spans="1: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50248097</v>
      </c>
      <c r="F174" s="22">
        <v>18718724</v>
      </c>
      <c r="G174" s="22">
        <v>8374683</v>
      </c>
      <c r="H174" s="22">
        <v>2707708</v>
      </c>
    </row>
    <row r="175" spans="1: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15084227</v>
      </c>
      <c r="F175" s="22">
        <v>5042168</v>
      </c>
      <c r="G175" s="22">
        <v>2514038</v>
      </c>
      <c r="H175" s="22">
        <v>515346</v>
      </c>
    </row>
    <row r="176" spans="1: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6252756</v>
      </c>
      <c r="F176" s="22">
        <v>444769</v>
      </c>
      <c r="G176" s="22">
        <v>1042126</v>
      </c>
      <c r="H176" s="22">
        <v>183440</v>
      </c>
    </row>
    <row r="177" spans="1: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61570100</v>
      </c>
      <c r="F177" s="22">
        <v>27518651</v>
      </c>
      <c r="G177" s="22">
        <v>10261683</v>
      </c>
      <c r="H177" s="22">
        <v>2341286</v>
      </c>
    </row>
    <row r="178" spans="1: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42180438</v>
      </c>
      <c r="F178" s="22">
        <v>13112233</v>
      </c>
      <c r="G178" s="22">
        <v>7030073</v>
      </c>
      <c r="H178" s="22">
        <v>1467239</v>
      </c>
    </row>
    <row r="179" spans="1: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4963793</v>
      </c>
      <c r="F179" s="22">
        <v>2583884</v>
      </c>
      <c r="G179" s="22">
        <v>827299</v>
      </c>
      <c r="H179" s="22">
        <v>341504</v>
      </c>
    </row>
    <row r="180" spans="1: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17425107</v>
      </c>
      <c r="F180" s="22">
        <v>7355139</v>
      </c>
      <c r="G180" s="22">
        <v>2904185</v>
      </c>
      <c r="H180" s="22">
        <v>861978</v>
      </c>
    </row>
    <row r="181" spans="1: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9628886</v>
      </c>
      <c r="F181" s="22">
        <v>4674566</v>
      </c>
      <c r="G181" s="22">
        <v>1604814</v>
      </c>
      <c r="H181" s="22">
        <v>498657</v>
      </c>
    </row>
    <row r="182" spans="1: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4941065</v>
      </c>
      <c r="F182" s="22">
        <v>631965</v>
      </c>
      <c r="G182" s="22">
        <v>823511</v>
      </c>
      <c r="H182" s="22">
        <v>61475</v>
      </c>
    </row>
    <row r="183" spans="1: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5382696</v>
      </c>
      <c r="F183" s="22">
        <v>3442320</v>
      </c>
      <c r="G183" s="22">
        <v>897116</v>
      </c>
      <c r="H183" s="22">
        <v>527734</v>
      </c>
    </row>
    <row r="184" spans="1: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9592602</v>
      </c>
      <c r="F184" s="22">
        <v>1210790</v>
      </c>
      <c r="G184" s="22">
        <v>1598767</v>
      </c>
      <c r="H184" s="22">
        <v>168216</v>
      </c>
    </row>
    <row r="185" spans="1: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15529733</v>
      </c>
      <c r="F185" s="22">
        <v>600869</v>
      </c>
      <c r="G185" s="22">
        <v>2588289</v>
      </c>
      <c r="H185" s="22">
        <v>170312</v>
      </c>
    </row>
    <row r="186" spans="1: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4862213</v>
      </c>
      <c r="F186" s="22">
        <v>360655</v>
      </c>
      <c r="G186" s="22">
        <v>810369</v>
      </c>
      <c r="H186" s="22">
        <v>65667</v>
      </c>
    </row>
    <row r="187" spans="1: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26899172</v>
      </c>
      <c r="F187" s="22">
        <v>10773023</v>
      </c>
      <c r="G187" s="22">
        <v>4483195</v>
      </c>
      <c r="H187" s="22">
        <v>981104</v>
      </c>
    </row>
    <row r="188" spans="1: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18727485</v>
      </c>
      <c r="F188" s="22">
        <v>10167814</v>
      </c>
      <c r="G188" s="22">
        <v>3121248</v>
      </c>
      <c r="H188" s="22">
        <v>1092313</v>
      </c>
    </row>
    <row r="189" spans="1: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6765407</v>
      </c>
      <c r="F189" s="22">
        <v>1739256</v>
      </c>
      <c r="G189" s="22">
        <v>1127568</v>
      </c>
      <c r="H189" s="22">
        <v>262574</v>
      </c>
    </row>
    <row r="190" spans="1: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9970992</v>
      </c>
      <c r="F190" s="22">
        <v>4754051</v>
      </c>
      <c r="G190" s="22">
        <v>1661832</v>
      </c>
      <c r="H190" s="22">
        <v>500483</v>
      </c>
    </row>
    <row r="191" spans="1: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34498952</v>
      </c>
      <c r="F191" s="22">
        <v>2750000</v>
      </c>
      <c r="G191" s="22">
        <v>5749825</v>
      </c>
      <c r="H191" s="22">
        <v>595800</v>
      </c>
    </row>
    <row r="192" spans="1: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4604889</v>
      </c>
      <c r="F192" s="22">
        <v>650743</v>
      </c>
      <c r="G192" s="22">
        <v>767482</v>
      </c>
      <c r="H192" s="22">
        <v>104511</v>
      </c>
    </row>
    <row r="193" spans="1: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30419628</v>
      </c>
      <c r="F193" s="22">
        <v>8189934</v>
      </c>
      <c r="G193" s="22">
        <v>5069938</v>
      </c>
      <c r="H193" s="22">
        <v>1286859</v>
      </c>
    </row>
    <row r="194" spans="1: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49112427</v>
      </c>
      <c r="F194" s="22">
        <v>11318758</v>
      </c>
      <c r="G194" s="22">
        <v>8185405</v>
      </c>
      <c r="H194" s="22">
        <v>1116990</v>
      </c>
    </row>
    <row r="195" spans="1: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2301462</v>
      </c>
      <c r="F195" s="22">
        <v>1906729</v>
      </c>
      <c r="G195" s="22">
        <v>383577</v>
      </c>
      <c r="H195" s="22">
        <v>106080</v>
      </c>
    </row>
    <row r="196" spans="1: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4076391</v>
      </c>
      <c r="F196" s="22">
        <v>0</v>
      </c>
      <c r="G196" s="22">
        <v>679399</v>
      </c>
      <c r="H196" s="22">
        <v>0</v>
      </c>
    </row>
    <row r="197" spans="1: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3900486</v>
      </c>
      <c r="F197" s="22">
        <v>2578405</v>
      </c>
      <c r="G197" s="22">
        <v>650081</v>
      </c>
      <c r="H197" s="22">
        <v>235436</v>
      </c>
    </row>
    <row r="198" spans="1: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790824</v>
      </c>
      <c r="F198" s="22">
        <v>127500</v>
      </c>
      <c r="G198" s="22">
        <v>131804</v>
      </c>
      <c r="H198" s="22">
        <v>49696</v>
      </c>
    </row>
    <row r="199" spans="1: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695348</v>
      </c>
      <c r="F199" s="22">
        <v>0</v>
      </c>
      <c r="G199" s="22">
        <v>115891</v>
      </c>
      <c r="H199" s="22">
        <v>0</v>
      </c>
    </row>
    <row r="200" spans="1: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1976663</v>
      </c>
      <c r="F200" s="22">
        <v>286283</v>
      </c>
      <c r="G200" s="22">
        <v>329444</v>
      </c>
      <c r="H200" s="22">
        <v>38904</v>
      </c>
    </row>
    <row r="201" spans="1: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818319</v>
      </c>
      <c r="F201" s="22">
        <v>68616</v>
      </c>
      <c r="G201" s="22">
        <v>136387</v>
      </c>
      <c r="H201" s="22">
        <v>15569</v>
      </c>
    </row>
    <row r="202" spans="1: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1143360</v>
      </c>
      <c r="F202" s="22">
        <v>139297</v>
      </c>
      <c r="G202" s="22">
        <v>190560</v>
      </c>
      <c r="H202" s="22">
        <v>9527</v>
      </c>
    </row>
    <row r="203" spans="1: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3146999</v>
      </c>
      <c r="F203" s="22">
        <v>1223748</v>
      </c>
      <c r="G203" s="22">
        <v>524500</v>
      </c>
      <c r="H203" s="22">
        <v>148248</v>
      </c>
    </row>
    <row r="204" spans="1: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1650405</v>
      </c>
      <c r="F204" s="22">
        <v>0</v>
      </c>
      <c r="G204" s="22">
        <v>275068</v>
      </c>
      <c r="H204" s="22">
        <v>0</v>
      </c>
    </row>
    <row r="205" spans="1: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582479</v>
      </c>
      <c r="F205" s="22">
        <v>0</v>
      </c>
      <c r="G205" s="22">
        <v>97080</v>
      </c>
      <c r="H205" s="22">
        <v>0</v>
      </c>
    </row>
    <row r="206" spans="1: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5901888</v>
      </c>
      <c r="F206" s="22">
        <v>3707012</v>
      </c>
      <c r="G206" s="22">
        <v>983648</v>
      </c>
      <c r="H206" s="22">
        <v>396523</v>
      </c>
    </row>
    <row r="207" spans="1: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2676191</v>
      </c>
      <c r="F207" s="22">
        <v>0</v>
      </c>
      <c r="G207" s="22">
        <v>446032</v>
      </c>
      <c r="H207" s="22">
        <v>0</v>
      </c>
    </row>
    <row r="208" spans="1: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1949984</v>
      </c>
      <c r="F208" s="22">
        <v>204043</v>
      </c>
      <c r="G208" s="22">
        <v>324997</v>
      </c>
      <c r="H208" s="22">
        <v>93722</v>
      </c>
    </row>
    <row r="209" spans="1: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1359777</v>
      </c>
      <c r="F209" s="22">
        <v>0</v>
      </c>
      <c r="G209" s="22">
        <v>226630</v>
      </c>
      <c r="H209" s="22">
        <v>0</v>
      </c>
    </row>
    <row r="210" spans="1: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1876152</v>
      </c>
      <c r="F210" s="22">
        <v>148496</v>
      </c>
      <c r="G210" s="22">
        <v>312692</v>
      </c>
      <c r="H210" s="22">
        <v>44021</v>
      </c>
    </row>
    <row r="211" spans="1: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1226378</v>
      </c>
      <c r="F211" s="22">
        <v>0</v>
      </c>
      <c r="G211" s="22">
        <v>204396</v>
      </c>
      <c r="H211" s="22">
        <v>0</v>
      </c>
    </row>
    <row r="212" spans="1: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1877774</v>
      </c>
      <c r="F212" s="22">
        <v>0</v>
      </c>
      <c r="G212" s="22">
        <v>312962</v>
      </c>
      <c r="H212" s="22">
        <v>0</v>
      </c>
    </row>
    <row r="213" spans="1: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1049830</v>
      </c>
      <c r="F213" s="22">
        <v>347738</v>
      </c>
      <c r="G213" s="22">
        <v>174972</v>
      </c>
      <c r="H213" s="22">
        <v>60136</v>
      </c>
    </row>
    <row r="214" spans="1: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2118317</v>
      </c>
      <c r="F214" s="22">
        <v>15008</v>
      </c>
      <c r="G214" s="22">
        <v>353053</v>
      </c>
      <c r="H214" s="22">
        <v>10264</v>
      </c>
    </row>
    <row r="215" spans="1: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1257038</v>
      </c>
      <c r="F215" s="22">
        <v>0</v>
      </c>
      <c r="G215" s="22">
        <v>209506</v>
      </c>
      <c r="H215" s="22">
        <v>0</v>
      </c>
    </row>
    <row r="216" spans="1: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4190487</v>
      </c>
      <c r="F216" s="22">
        <v>3284816</v>
      </c>
      <c r="G216" s="22">
        <v>698415</v>
      </c>
      <c r="H216" s="22">
        <v>329031</v>
      </c>
    </row>
    <row r="217" spans="1: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945965</v>
      </c>
      <c r="F217" s="22">
        <v>0</v>
      </c>
      <c r="G217" s="22">
        <v>157661</v>
      </c>
      <c r="H217" s="22">
        <v>0</v>
      </c>
    </row>
    <row r="218" spans="1: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710676</v>
      </c>
      <c r="F218" s="22">
        <v>0</v>
      </c>
      <c r="G218" s="22">
        <v>118446</v>
      </c>
      <c r="H218" s="22">
        <v>0</v>
      </c>
    </row>
    <row r="219" spans="1: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1352625</v>
      </c>
      <c r="F219" s="22">
        <v>355982</v>
      </c>
      <c r="G219" s="22">
        <v>225438</v>
      </c>
      <c r="H219" s="22">
        <v>64737</v>
      </c>
    </row>
    <row r="220" spans="1: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347999</v>
      </c>
      <c r="F220" s="22">
        <v>0</v>
      </c>
      <c r="G220" s="22">
        <v>58000</v>
      </c>
      <c r="H220" s="22">
        <v>0</v>
      </c>
    </row>
    <row r="221" spans="1: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3123491</v>
      </c>
      <c r="F221" s="22">
        <v>481101</v>
      </c>
      <c r="G221" s="22">
        <v>520581</v>
      </c>
      <c r="H221" s="22">
        <v>162798</v>
      </c>
    </row>
    <row r="222" spans="1: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912494</v>
      </c>
      <c r="F222" s="22">
        <v>0</v>
      </c>
      <c r="G222" s="22">
        <v>152082</v>
      </c>
      <c r="H222" s="22">
        <v>0</v>
      </c>
    </row>
    <row r="223" spans="1: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1790300</v>
      </c>
      <c r="F223" s="22">
        <v>234896</v>
      </c>
      <c r="G223" s="22">
        <v>298383</v>
      </c>
      <c r="H223" s="22">
        <v>34771</v>
      </c>
    </row>
    <row r="224" spans="1: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3218918</v>
      </c>
      <c r="F224" s="22">
        <v>0</v>
      </c>
      <c r="G224" s="22">
        <v>521486</v>
      </c>
      <c r="H224" s="22">
        <v>0</v>
      </c>
    </row>
    <row r="225" spans="1: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361425</v>
      </c>
      <c r="F225" s="22">
        <v>0</v>
      </c>
      <c r="G225" s="22">
        <v>60238</v>
      </c>
      <c r="H225" s="22">
        <v>0</v>
      </c>
    </row>
    <row r="226" spans="1: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1681544</v>
      </c>
      <c r="F226" s="22">
        <v>30000</v>
      </c>
      <c r="G226" s="22">
        <v>280257</v>
      </c>
      <c r="H226" s="22">
        <v>10000</v>
      </c>
    </row>
    <row r="227" spans="1: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961661</v>
      </c>
      <c r="F227" s="22">
        <v>0</v>
      </c>
      <c r="G227" s="22">
        <v>160277</v>
      </c>
      <c r="H227" s="22">
        <v>0</v>
      </c>
    </row>
    <row r="228" spans="1: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1007331</v>
      </c>
      <c r="F228" s="22">
        <v>0</v>
      </c>
      <c r="G228" s="22">
        <v>167889</v>
      </c>
      <c r="H228" s="22">
        <v>0</v>
      </c>
    </row>
    <row r="229" spans="1: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2154353</v>
      </c>
      <c r="F229" s="22">
        <v>783751</v>
      </c>
      <c r="G229" s="22">
        <v>359059</v>
      </c>
      <c r="H229" s="22">
        <v>61167</v>
      </c>
    </row>
    <row r="230" spans="1: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4492173</v>
      </c>
      <c r="F230" s="22">
        <v>945495</v>
      </c>
      <c r="G230" s="22">
        <v>748696</v>
      </c>
      <c r="H230" s="22">
        <v>209378</v>
      </c>
    </row>
    <row r="231" spans="1: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1138154</v>
      </c>
      <c r="F231" s="22">
        <v>256809</v>
      </c>
      <c r="G231" s="22">
        <v>189692</v>
      </c>
      <c r="H231" s="22">
        <v>35867</v>
      </c>
    </row>
    <row r="232" spans="1: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5759121</v>
      </c>
      <c r="F232" s="22">
        <v>0</v>
      </c>
      <c r="G232" s="22">
        <v>959853</v>
      </c>
      <c r="H232" s="22">
        <v>0</v>
      </c>
    </row>
    <row r="233" spans="1: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735770</v>
      </c>
      <c r="F233" s="22">
        <v>0</v>
      </c>
      <c r="G233" s="22">
        <v>122628</v>
      </c>
      <c r="H233" s="22">
        <v>0</v>
      </c>
    </row>
    <row r="234" spans="1: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624417</v>
      </c>
      <c r="F234" s="22">
        <v>0</v>
      </c>
      <c r="G234" s="22">
        <v>104070</v>
      </c>
      <c r="H234" s="22">
        <v>0</v>
      </c>
    </row>
    <row r="235" spans="1: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1549052</v>
      </c>
      <c r="F235" s="22">
        <v>354718</v>
      </c>
      <c r="G235" s="22">
        <v>258175</v>
      </c>
      <c r="H235" s="22">
        <v>32573</v>
      </c>
    </row>
    <row r="236" spans="1: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583385</v>
      </c>
      <c r="F236" s="22">
        <v>0</v>
      </c>
      <c r="G236" s="22">
        <v>97231</v>
      </c>
      <c r="H236" s="22">
        <v>0</v>
      </c>
    </row>
    <row r="237" spans="1: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556157</v>
      </c>
      <c r="F237" s="22">
        <v>0</v>
      </c>
      <c r="G237" s="22">
        <v>92693</v>
      </c>
      <c r="H237" s="22">
        <v>0</v>
      </c>
    </row>
    <row r="238" spans="1: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2377913</v>
      </c>
      <c r="F238" s="22">
        <v>292290</v>
      </c>
      <c r="G238" s="22">
        <v>396319</v>
      </c>
      <c r="H238" s="22">
        <v>57764</v>
      </c>
    </row>
    <row r="239" spans="1: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1576724</v>
      </c>
      <c r="F239" s="22">
        <v>210685</v>
      </c>
      <c r="G239" s="22">
        <v>262787</v>
      </c>
      <c r="H239" s="22">
        <v>64568</v>
      </c>
    </row>
    <row r="240" spans="1: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710408</v>
      </c>
      <c r="F240" s="22">
        <v>0</v>
      </c>
      <c r="G240" s="22">
        <v>118401</v>
      </c>
      <c r="H240" s="22">
        <v>0</v>
      </c>
    </row>
    <row r="241" spans="1: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6189965</v>
      </c>
      <c r="F241" s="22">
        <v>8805</v>
      </c>
      <c r="G241" s="22">
        <v>1031661</v>
      </c>
      <c r="H241" s="22">
        <v>9300</v>
      </c>
    </row>
    <row r="242" spans="1: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1016883</v>
      </c>
      <c r="F242" s="22">
        <v>0</v>
      </c>
      <c r="G242" s="22">
        <v>169481</v>
      </c>
      <c r="H242" s="22">
        <v>0</v>
      </c>
    </row>
    <row r="243" spans="1: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2225450</v>
      </c>
      <c r="F243" s="22">
        <v>0</v>
      </c>
      <c r="G243" s="22">
        <v>370908</v>
      </c>
      <c r="H243" s="22">
        <v>0</v>
      </c>
    </row>
    <row r="244" spans="1: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2552666</v>
      </c>
      <c r="F244" s="22">
        <v>0</v>
      </c>
      <c r="G244" s="22">
        <v>425444</v>
      </c>
      <c r="H244" s="22">
        <v>0</v>
      </c>
    </row>
    <row r="245" spans="1: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3479746</v>
      </c>
      <c r="F245" s="22">
        <v>307300</v>
      </c>
      <c r="G245" s="22">
        <v>579958</v>
      </c>
      <c r="H245" s="22">
        <v>59190</v>
      </c>
    </row>
    <row r="246" spans="1: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842067</v>
      </c>
      <c r="F246" s="22">
        <v>209684</v>
      </c>
      <c r="G246" s="22">
        <v>140345</v>
      </c>
      <c r="H246" s="22">
        <v>20834</v>
      </c>
    </row>
    <row r="247" spans="1: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1287344</v>
      </c>
      <c r="F247" s="22">
        <v>495119</v>
      </c>
      <c r="G247" s="22">
        <v>214557</v>
      </c>
      <c r="H247" s="22">
        <v>47951</v>
      </c>
    </row>
    <row r="248" spans="1: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982010</v>
      </c>
      <c r="F248" s="22">
        <v>6836</v>
      </c>
      <c r="G248" s="22">
        <v>163668</v>
      </c>
      <c r="H248" s="22">
        <v>3722</v>
      </c>
    </row>
    <row r="249" spans="1: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4265305</v>
      </c>
      <c r="F249" s="22">
        <v>681334</v>
      </c>
      <c r="G249" s="22">
        <v>710884</v>
      </c>
      <c r="H249" s="22">
        <v>119550</v>
      </c>
    </row>
    <row r="250" spans="1: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2080359</v>
      </c>
      <c r="F250" s="22">
        <v>1019415</v>
      </c>
      <c r="G250" s="22">
        <v>346727</v>
      </c>
      <c r="H250" s="22">
        <v>116698</v>
      </c>
    </row>
    <row r="251" spans="1: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970842</v>
      </c>
      <c r="F251" s="22">
        <v>118774</v>
      </c>
      <c r="G251" s="22">
        <v>161807</v>
      </c>
      <c r="H251" s="22">
        <v>13615</v>
      </c>
    </row>
    <row r="252" spans="1: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779297</v>
      </c>
      <c r="F252" s="22">
        <v>0</v>
      </c>
      <c r="G252" s="22">
        <v>129883</v>
      </c>
      <c r="H252" s="22">
        <v>0</v>
      </c>
    </row>
    <row r="253" spans="1: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530207</v>
      </c>
      <c r="F253" s="22">
        <v>386680</v>
      </c>
      <c r="G253" s="22">
        <v>88368</v>
      </c>
      <c r="H253" s="22">
        <v>55998</v>
      </c>
    </row>
    <row r="254" spans="1: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1111911</v>
      </c>
      <c r="F254" s="22">
        <v>413682</v>
      </c>
      <c r="G254" s="22">
        <v>185319</v>
      </c>
      <c r="H254" s="22">
        <v>13720</v>
      </c>
    </row>
    <row r="255" spans="1: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3982196</v>
      </c>
      <c r="F255" s="22">
        <v>1289365</v>
      </c>
      <c r="G255" s="22">
        <v>663699</v>
      </c>
      <c r="H255" s="22">
        <v>165154</v>
      </c>
    </row>
    <row r="256" spans="1: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675542</v>
      </c>
      <c r="F256" s="22">
        <v>0</v>
      </c>
      <c r="G256" s="22">
        <v>112590</v>
      </c>
      <c r="H256" s="22">
        <v>0</v>
      </c>
    </row>
    <row r="257" spans="1: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1809690</v>
      </c>
      <c r="F257" s="22">
        <v>438466</v>
      </c>
      <c r="G257" s="22">
        <v>301615</v>
      </c>
      <c r="H257" s="22">
        <v>54264</v>
      </c>
    </row>
    <row r="258" spans="1: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490728</v>
      </c>
      <c r="F258" s="22">
        <v>0</v>
      </c>
      <c r="G258" s="22">
        <v>81788</v>
      </c>
      <c r="H258" s="22">
        <v>0</v>
      </c>
    </row>
    <row r="259" spans="1: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1144450</v>
      </c>
      <c r="F259" s="22">
        <v>32952</v>
      </c>
      <c r="G259" s="22">
        <v>190742</v>
      </c>
      <c r="H259" s="22">
        <v>7823</v>
      </c>
    </row>
    <row r="260" spans="1: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3667781</v>
      </c>
      <c r="F260" s="22">
        <v>1101347</v>
      </c>
      <c r="G260" s="22">
        <v>611297</v>
      </c>
      <c r="H260" s="22">
        <v>72081</v>
      </c>
    </row>
    <row r="261" spans="1: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3090501</v>
      </c>
      <c r="F261" s="22">
        <v>804442</v>
      </c>
      <c r="G261" s="22">
        <v>515084</v>
      </c>
      <c r="H261" s="22">
        <v>206212</v>
      </c>
    </row>
    <row r="262" spans="1: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1156544</v>
      </c>
      <c r="F262" s="22">
        <v>0</v>
      </c>
      <c r="G262" s="22">
        <v>192757</v>
      </c>
      <c r="H262" s="22">
        <v>0</v>
      </c>
    </row>
    <row r="263" spans="1: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1967985</v>
      </c>
      <c r="F263" s="22">
        <v>507416</v>
      </c>
      <c r="G263" s="22">
        <v>327998</v>
      </c>
      <c r="H263" s="22">
        <v>45926</v>
      </c>
    </row>
    <row r="264" spans="1: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3331424</v>
      </c>
      <c r="F264" s="22">
        <v>764172</v>
      </c>
      <c r="G264" s="22">
        <v>555237</v>
      </c>
      <c r="H264" s="22">
        <v>137763</v>
      </c>
    </row>
    <row r="265" spans="1: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1104257</v>
      </c>
      <c r="F265" s="22">
        <v>0</v>
      </c>
      <c r="G265" s="22">
        <v>184043</v>
      </c>
      <c r="H265" s="22">
        <v>0</v>
      </c>
    </row>
    <row r="266" spans="1: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1468503</v>
      </c>
      <c r="F266" s="22">
        <v>47556</v>
      </c>
      <c r="G266" s="22">
        <v>244750</v>
      </c>
      <c r="H266" s="22">
        <v>15860</v>
      </c>
    </row>
    <row r="267" spans="1: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2487602</v>
      </c>
      <c r="F267" s="22">
        <v>0</v>
      </c>
      <c r="G267" s="22">
        <v>414600</v>
      </c>
      <c r="H267" s="22">
        <v>0</v>
      </c>
    </row>
    <row r="268" spans="1: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1607034</v>
      </c>
      <c r="F268" s="22">
        <v>592130</v>
      </c>
      <c r="G268" s="22">
        <v>267839</v>
      </c>
      <c r="H268" s="22">
        <v>63574</v>
      </c>
    </row>
    <row r="269" spans="1: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686960</v>
      </c>
      <c r="F269" s="22">
        <v>0</v>
      </c>
      <c r="G269" s="22">
        <v>114493</v>
      </c>
      <c r="H269" s="22">
        <v>0</v>
      </c>
    </row>
    <row r="270" spans="1: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650498</v>
      </c>
      <c r="F270" s="22">
        <v>0</v>
      </c>
      <c r="G270" s="22">
        <v>108416</v>
      </c>
      <c r="H270" s="22">
        <v>0</v>
      </c>
    </row>
    <row r="271" spans="1: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443369</v>
      </c>
      <c r="F271" s="22">
        <v>0</v>
      </c>
      <c r="G271" s="22">
        <v>73895</v>
      </c>
      <c r="H271" s="22">
        <v>0</v>
      </c>
    </row>
    <row r="272" spans="1: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167802</v>
      </c>
      <c r="F272" s="22">
        <v>0</v>
      </c>
      <c r="G272" s="22">
        <v>27967</v>
      </c>
      <c r="H272" s="22">
        <v>0</v>
      </c>
    </row>
    <row r="273" spans="1: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136146</v>
      </c>
      <c r="F273" s="22">
        <v>0</v>
      </c>
      <c r="G273" s="22">
        <v>22691</v>
      </c>
      <c r="H273" s="22">
        <v>0</v>
      </c>
    </row>
    <row r="274" spans="1: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729116</v>
      </c>
      <c r="F274" s="22">
        <v>0</v>
      </c>
      <c r="G274" s="22">
        <v>121519</v>
      </c>
      <c r="H274" s="22">
        <v>0</v>
      </c>
    </row>
    <row r="275" spans="1: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326594</v>
      </c>
      <c r="F275" s="22">
        <v>0</v>
      </c>
      <c r="G275" s="22">
        <v>54432</v>
      </c>
      <c r="H275" s="22">
        <v>0</v>
      </c>
    </row>
    <row r="276" spans="1: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137555</v>
      </c>
      <c r="F276" s="22">
        <v>0</v>
      </c>
      <c r="G276" s="22">
        <v>22926</v>
      </c>
      <c r="H276" s="22">
        <v>0</v>
      </c>
    </row>
    <row r="277" spans="1: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104895</v>
      </c>
      <c r="F277" s="22">
        <v>23</v>
      </c>
      <c r="G277" s="22">
        <v>0</v>
      </c>
      <c r="H277" s="22">
        <v>0</v>
      </c>
    </row>
    <row r="278" spans="1: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100433</v>
      </c>
      <c r="F278" s="22">
        <v>0</v>
      </c>
      <c r="G278" s="22">
        <v>16739</v>
      </c>
      <c r="H278" s="22">
        <v>0</v>
      </c>
    </row>
    <row r="279" spans="1: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649077</v>
      </c>
      <c r="F279" s="22">
        <v>0</v>
      </c>
      <c r="G279" s="22">
        <v>108180</v>
      </c>
      <c r="H279" s="22">
        <v>0</v>
      </c>
    </row>
    <row r="280" spans="1: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335342</v>
      </c>
      <c r="F280" s="22">
        <v>0</v>
      </c>
      <c r="G280" s="22">
        <v>55890</v>
      </c>
      <c r="H280" s="22">
        <v>0</v>
      </c>
    </row>
    <row r="281" spans="1: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932357</v>
      </c>
      <c r="F281" s="22">
        <v>0</v>
      </c>
      <c r="G281" s="22">
        <v>155393</v>
      </c>
      <c r="H281" s="22">
        <v>0</v>
      </c>
    </row>
    <row r="282" spans="1: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661925</v>
      </c>
      <c r="F282" s="22">
        <v>0</v>
      </c>
      <c r="G282" s="22">
        <v>110321</v>
      </c>
      <c r="H282" s="22">
        <v>0</v>
      </c>
    </row>
    <row r="283" spans="1: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704615</v>
      </c>
      <c r="F283" s="22">
        <v>0</v>
      </c>
      <c r="G283" s="22">
        <v>117436</v>
      </c>
      <c r="H283" s="22">
        <v>0</v>
      </c>
    </row>
    <row r="284" spans="1: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257898</v>
      </c>
      <c r="F284" s="22">
        <v>0</v>
      </c>
      <c r="G284" s="22">
        <v>42983</v>
      </c>
      <c r="H284" s="22">
        <v>0</v>
      </c>
    </row>
    <row r="285" spans="1: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161861</v>
      </c>
      <c r="F285" s="22">
        <v>0</v>
      </c>
      <c r="G285" s="22">
        <v>26977</v>
      </c>
      <c r="H285" s="22">
        <v>0</v>
      </c>
    </row>
    <row r="286" spans="1: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522986</v>
      </c>
      <c r="F286" s="22">
        <v>0</v>
      </c>
      <c r="G286" s="22">
        <v>87164</v>
      </c>
      <c r="H286" s="22">
        <v>0</v>
      </c>
    </row>
    <row r="287" spans="1: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176841</v>
      </c>
      <c r="F287" s="22">
        <v>0</v>
      </c>
      <c r="G287" s="22">
        <v>29474</v>
      </c>
      <c r="H287" s="22">
        <v>0</v>
      </c>
    </row>
    <row r="288" spans="1: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409883</v>
      </c>
      <c r="F288" s="22">
        <v>0</v>
      </c>
      <c r="G288" s="22">
        <v>68314</v>
      </c>
      <c r="H288" s="22">
        <v>0</v>
      </c>
    </row>
    <row r="289" spans="1: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847902</v>
      </c>
      <c r="F289" s="22">
        <v>0</v>
      </c>
      <c r="G289" s="22">
        <v>141317</v>
      </c>
      <c r="H289" s="22">
        <v>0</v>
      </c>
    </row>
    <row r="290" spans="1: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166007</v>
      </c>
      <c r="F290" s="22">
        <v>0</v>
      </c>
      <c r="G290" s="22">
        <v>27668</v>
      </c>
      <c r="H290" s="22">
        <v>0</v>
      </c>
    </row>
    <row r="291" spans="1: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126491</v>
      </c>
      <c r="F291" s="22">
        <v>0</v>
      </c>
      <c r="G291" s="22">
        <v>21082</v>
      </c>
      <c r="H291" s="22">
        <v>0</v>
      </c>
    </row>
    <row r="292" spans="1: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161067</v>
      </c>
      <c r="F292" s="22">
        <v>0</v>
      </c>
      <c r="G292" s="22">
        <v>26845</v>
      </c>
      <c r="H292" s="22">
        <v>0</v>
      </c>
    </row>
    <row r="293" spans="1: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879848</v>
      </c>
      <c r="F293" s="22">
        <v>2900000</v>
      </c>
      <c r="G293" s="22">
        <v>146641</v>
      </c>
      <c r="H293" s="22">
        <v>2900000</v>
      </c>
    </row>
    <row r="294" spans="1: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323702</v>
      </c>
      <c r="F294" s="22">
        <v>0</v>
      </c>
      <c r="G294" s="22">
        <v>53950</v>
      </c>
      <c r="H294" s="22">
        <v>0</v>
      </c>
    </row>
    <row r="295" spans="1: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466560</v>
      </c>
      <c r="F295" s="22">
        <v>0</v>
      </c>
      <c r="G295" s="22">
        <v>77760</v>
      </c>
      <c r="H295" s="22">
        <v>0</v>
      </c>
    </row>
    <row r="296" spans="1: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980931</v>
      </c>
      <c r="F296" s="22">
        <v>0</v>
      </c>
      <c r="G296" s="22">
        <v>163489</v>
      </c>
      <c r="H296" s="22">
        <v>0</v>
      </c>
    </row>
    <row r="297" spans="1: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431288</v>
      </c>
      <c r="F297" s="22">
        <v>0</v>
      </c>
      <c r="G297" s="22">
        <v>71881</v>
      </c>
      <c r="H297" s="22">
        <v>0</v>
      </c>
    </row>
    <row r="298" spans="1: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629295</v>
      </c>
      <c r="F298" s="22">
        <v>0</v>
      </c>
      <c r="G298" s="22">
        <v>104883</v>
      </c>
      <c r="H298" s="22">
        <v>0</v>
      </c>
    </row>
    <row r="299" spans="1: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265368</v>
      </c>
      <c r="F299" s="22">
        <v>0</v>
      </c>
      <c r="G299" s="22">
        <v>44228</v>
      </c>
      <c r="H299" s="22">
        <v>0</v>
      </c>
    </row>
    <row r="300" spans="1: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107649</v>
      </c>
      <c r="F300" s="22">
        <v>0</v>
      </c>
      <c r="G300" s="22">
        <v>17942</v>
      </c>
      <c r="H300" s="22">
        <v>0</v>
      </c>
    </row>
    <row r="301" spans="1: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627717</v>
      </c>
      <c r="F301" s="22">
        <v>0</v>
      </c>
      <c r="G301" s="22">
        <v>104620</v>
      </c>
      <c r="H301" s="22">
        <v>0</v>
      </c>
    </row>
    <row r="302" spans="1: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762332</v>
      </c>
      <c r="F302" s="22">
        <v>97645</v>
      </c>
      <c r="G302" s="22">
        <v>127055</v>
      </c>
      <c r="H302" s="22">
        <v>6797</v>
      </c>
    </row>
    <row r="303" spans="1: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598271</v>
      </c>
      <c r="F303" s="22">
        <v>0</v>
      </c>
      <c r="G303" s="22">
        <v>99712</v>
      </c>
      <c r="H303" s="22">
        <v>0</v>
      </c>
    </row>
    <row r="304" spans="1: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807329</v>
      </c>
      <c r="F304" s="22">
        <v>0</v>
      </c>
      <c r="G304" s="22">
        <v>134555</v>
      </c>
      <c r="H304" s="22">
        <v>0</v>
      </c>
    </row>
    <row r="305" spans="1: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1198202</v>
      </c>
      <c r="F305" s="22">
        <v>753033</v>
      </c>
      <c r="G305" s="22">
        <v>199700</v>
      </c>
      <c r="H305" s="22">
        <v>51307</v>
      </c>
    </row>
    <row r="306" spans="1: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379211</v>
      </c>
      <c r="F306" s="22">
        <v>0</v>
      </c>
      <c r="G306" s="22">
        <v>63202</v>
      </c>
      <c r="H306" s="22">
        <v>0</v>
      </c>
    </row>
    <row r="307" spans="1: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706217</v>
      </c>
      <c r="F307" s="22">
        <v>0</v>
      </c>
      <c r="G307" s="22">
        <v>117703</v>
      </c>
      <c r="H307" s="22">
        <v>0</v>
      </c>
    </row>
    <row r="308" spans="1: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139797</v>
      </c>
      <c r="F308" s="22">
        <v>0</v>
      </c>
      <c r="G308" s="22">
        <v>23300</v>
      </c>
      <c r="H308" s="22">
        <v>0</v>
      </c>
    </row>
    <row r="309" spans="1: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334385</v>
      </c>
      <c r="F309" s="22">
        <v>0</v>
      </c>
      <c r="G309" s="22">
        <v>55731</v>
      </c>
      <c r="H309" s="22">
        <v>0</v>
      </c>
    </row>
    <row r="310" spans="1: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677273</v>
      </c>
      <c r="F310" s="22">
        <v>486375</v>
      </c>
      <c r="G310" s="22">
        <v>112879</v>
      </c>
      <c r="H310" s="22">
        <v>28949</v>
      </c>
    </row>
    <row r="311" spans="1: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392322</v>
      </c>
      <c r="F311" s="22">
        <v>0</v>
      </c>
      <c r="G311" s="22">
        <v>65387</v>
      </c>
      <c r="H311" s="22">
        <v>0</v>
      </c>
    </row>
    <row r="312" spans="1: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472400</v>
      </c>
      <c r="F312" s="22">
        <v>0</v>
      </c>
      <c r="G312" s="22">
        <v>78733</v>
      </c>
      <c r="H312" s="22">
        <v>0</v>
      </c>
    </row>
    <row r="313" spans="1: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171906</v>
      </c>
      <c r="F313" s="22">
        <v>0</v>
      </c>
      <c r="G313" s="22">
        <v>28651</v>
      </c>
      <c r="H313" s="22">
        <v>0</v>
      </c>
    </row>
    <row r="314" spans="1: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1219749</v>
      </c>
      <c r="F314" s="22">
        <v>0</v>
      </c>
      <c r="G314" s="22">
        <v>203292</v>
      </c>
      <c r="H314" s="22">
        <v>0</v>
      </c>
    </row>
    <row r="315" spans="1: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645774</v>
      </c>
      <c r="F315" s="22">
        <v>0</v>
      </c>
      <c r="G315" s="22">
        <v>107629</v>
      </c>
      <c r="H315" s="22">
        <v>0</v>
      </c>
    </row>
    <row r="316" spans="1: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197817</v>
      </c>
      <c r="F316" s="22">
        <v>0</v>
      </c>
      <c r="G316" s="22">
        <v>32970</v>
      </c>
      <c r="H316" s="22">
        <v>0</v>
      </c>
    </row>
    <row r="317" spans="1: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152282</v>
      </c>
      <c r="F317" s="22">
        <v>0</v>
      </c>
      <c r="G317" s="22">
        <v>25380</v>
      </c>
      <c r="H317" s="22">
        <v>0</v>
      </c>
    </row>
    <row r="318" spans="1: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591911</v>
      </c>
      <c r="F318" s="22">
        <v>0</v>
      </c>
      <c r="G318" s="22">
        <v>98652</v>
      </c>
      <c r="H318" s="22">
        <v>0</v>
      </c>
    </row>
    <row r="319" spans="1: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487290</v>
      </c>
      <c r="F319" s="22">
        <v>0</v>
      </c>
      <c r="G319" s="22">
        <v>81215</v>
      </c>
      <c r="H319" s="22">
        <v>0</v>
      </c>
    </row>
    <row r="320" spans="1: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832472</v>
      </c>
      <c r="F320" s="22">
        <v>0</v>
      </c>
      <c r="G320" s="22">
        <v>138475</v>
      </c>
      <c r="H320" s="22">
        <v>0</v>
      </c>
    </row>
    <row r="321" spans="1: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549285</v>
      </c>
      <c r="F321" s="22">
        <v>0</v>
      </c>
      <c r="G321" s="22">
        <v>91548</v>
      </c>
      <c r="H321" s="22">
        <v>0</v>
      </c>
    </row>
    <row r="322" spans="1: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1853852</v>
      </c>
      <c r="F322" s="22">
        <v>0</v>
      </c>
      <c r="G322" s="22">
        <v>308975</v>
      </c>
      <c r="H322" s="22">
        <v>0</v>
      </c>
    </row>
    <row r="323" spans="1: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4705508</v>
      </c>
      <c r="F323" s="22">
        <v>0</v>
      </c>
      <c r="G323" s="22">
        <v>784251</v>
      </c>
      <c r="H323" s="22">
        <v>0</v>
      </c>
    </row>
    <row r="324" spans="1: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267902</v>
      </c>
      <c r="F324" s="22">
        <v>0</v>
      </c>
      <c r="G324" s="22">
        <v>44650</v>
      </c>
      <c r="H324" s="22">
        <v>0</v>
      </c>
    </row>
    <row r="325" spans="1: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38610</v>
      </c>
      <c r="F325" s="22">
        <v>0</v>
      </c>
      <c r="G325" s="22">
        <v>6435</v>
      </c>
      <c r="H325" s="22">
        <v>0</v>
      </c>
    </row>
    <row r="326" spans="1: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85160</v>
      </c>
      <c r="F326" s="22">
        <v>0</v>
      </c>
      <c r="G326" s="22">
        <v>14193</v>
      </c>
      <c r="H326" s="22">
        <v>0</v>
      </c>
    </row>
    <row r="327" spans="1: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125295</v>
      </c>
      <c r="F327" s="22">
        <v>0</v>
      </c>
      <c r="G327" s="22">
        <v>20883</v>
      </c>
      <c r="H327" s="22">
        <v>0</v>
      </c>
    </row>
    <row r="328" spans="1: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3466367</v>
      </c>
      <c r="F328" s="22">
        <v>0</v>
      </c>
      <c r="G328" s="22">
        <v>577728</v>
      </c>
      <c r="H328" s="22">
        <v>0</v>
      </c>
    </row>
    <row r="329" spans="1: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83492249</v>
      </c>
      <c r="F329" s="22">
        <v>0</v>
      </c>
      <c r="G329" s="22">
        <v>13915375</v>
      </c>
      <c r="H329" s="22">
        <v>0</v>
      </c>
    </row>
    <row r="330" spans="1: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C2A54-1311-4826-9DAB-00FBC1EEA40B}">
  <dimension ref="A1:R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8" width="15.7109375" customWidth="1"/>
  </cols>
  <sheetData>
    <row r="1" spans="1:18" ht="24" customHeight="1" x14ac:dyDescent="0.3">
      <c r="A1" s="4" t="str">
        <f>HYPERLINK("#'Index'!A1", "&lt;&lt; Index")</f>
        <v>&lt;&lt; Index</v>
      </c>
      <c r="B1" s="20" t="s">
        <v>778</v>
      </c>
      <c r="D1" s="20" t="s">
        <v>807</v>
      </c>
    </row>
    <row r="2" spans="1:1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780</v>
      </c>
      <c r="F2" s="21" t="s">
        <v>781</v>
      </c>
      <c r="G2" s="21" t="s">
        <v>782</v>
      </c>
      <c r="H2" s="21" t="s">
        <v>783</v>
      </c>
      <c r="I2" s="21" t="s">
        <v>784</v>
      </c>
      <c r="J2" s="21" t="s">
        <v>785</v>
      </c>
      <c r="K2" s="21" t="s">
        <v>786</v>
      </c>
      <c r="L2" s="21" t="s">
        <v>787</v>
      </c>
      <c r="M2" s="21" t="s">
        <v>16</v>
      </c>
      <c r="N2" s="21" t="s">
        <v>788</v>
      </c>
      <c r="O2" s="21" t="s">
        <v>789</v>
      </c>
      <c r="P2" s="21" t="s">
        <v>790</v>
      </c>
      <c r="Q2" s="21" t="s">
        <v>791</v>
      </c>
      <c r="R2" s="21" t="s">
        <v>792</v>
      </c>
    </row>
    <row r="3" spans="1:18" x14ac:dyDescent="0.25">
      <c r="A3" s="21"/>
      <c r="B3" s="21"/>
      <c r="C3" s="21"/>
      <c r="D3" s="21" t="s">
        <v>81</v>
      </c>
      <c r="E3" s="21" t="s">
        <v>793</v>
      </c>
      <c r="F3" s="21" t="s">
        <v>794</v>
      </c>
      <c r="G3" s="21" t="s">
        <v>795</v>
      </c>
      <c r="H3" s="21" t="s">
        <v>796</v>
      </c>
      <c r="I3" s="21" t="s">
        <v>797</v>
      </c>
      <c r="J3" s="21" t="s">
        <v>798</v>
      </c>
      <c r="K3" s="21" t="s">
        <v>799</v>
      </c>
      <c r="L3" s="21" t="s">
        <v>800</v>
      </c>
      <c r="M3" s="21" t="s">
        <v>801</v>
      </c>
      <c r="N3" s="21" t="s">
        <v>802</v>
      </c>
      <c r="O3" s="21" t="s">
        <v>803</v>
      </c>
      <c r="P3" s="21" t="s">
        <v>804</v>
      </c>
      <c r="Q3" s="21" t="s">
        <v>805</v>
      </c>
      <c r="R3" s="21" t="s">
        <v>806</v>
      </c>
    </row>
    <row r="4" spans="1:1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134063374</v>
      </c>
      <c r="F4" s="22">
        <v>0</v>
      </c>
      <c r="G4" s="22">
        <v>50663321</v>
      </c>
      <c r="H4" s="22">
        <v>-5664959</v>
      </c>
      <c r="I4" s="22">
        <v>-19457140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-4387509</v>
      </c>
      <c r="R4" s="22">
        <v>155217087</v>
      </c>
    </row>
    <row r="5" spans="1:1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24061026</v>
      </c>
      <c r="F5" s="22">
        <v>0</v>
      </c>
      <c r="G5" s="22">
        <v>5007264</v>
      </c>
      <c r="H5" s="22">
        <v>-1430486</v>
      </c>
      <c r="I5" s="22">
        <v>-4860964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22776840</v>
      </c>
    </row>
    <row r="6" spans="1:1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14634331</v>
      </c>
      <c r="F6" s="22">
        <v>0</v>
      </c>
      <c r="G6" s="22">
        <v>3148411</v>
      </c>
      <c r="H6" s="22">
        <v>-1917431</v>
      </c>
      <c r="I6" s="22">
        <v>-2804662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13060649</v>
      </c>
    </row>
    <row r="7" spans="1:1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6273530000</v>
      </c>
      <c r="F7" s="22">
        <v>0</v>
      </c>
      <c r="G7" s="22">
        <v>1094247000</v>
      </c>
      <c r="H7" s="22">
        <v>-228327000</v>
      </c>
      <c r="I7" s="22">
        <v>-511189000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408084000</v>
      </c>
      <c r="R7" s="22">
        <v>7036345000</v>
      </c>
    </row>
    <row r="8" spans="1:1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60882145</v>
      </c>
      <c r="F8" s="22">
        <v>0</v>
      </c>
      <c r="G8" s="22">
        <v>12235863</v>
      </c>
      <c r="H8" s="22">
        <v>-1593987</v>
      </c>
      <c r="I8" s="22">
        <v>-4012593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67511428</v>
      </c>
    </row>
    <row r="9" spans="1:1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24904377</v>
      </c>
      <c r="F9" s="22">
        <v>0</v>
      </c>
      <c r="G9" s="22">
        <v>717869</v>
      </c>
      <c r="H9" s="22">
        <v>0</v>
      </c>
      <c r="I9" s="22">
        <v>-213571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25408675</v>
      </c>
    </row>
    <row r="10" spans="1:1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52890302</v>
      </c>
      <c r="F10" s="22">
        <v>0</v>
      </c>
      <c r="G10" s="22">
        <v>4556030</v>
      </c>
      <c r="H10" s="22">
        <v>-1072294</v>
      </c>
      <c r="I10" s="22">
        <v>-4178284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-4919658</v>
      </c>
      <c r="R10" s="22">
        <v>47276096</v>
      </c>
    </row>
    <row r="11" spans="1:1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6202859000</v>
      </c>
      <c r="F11" s="22">
        <v>0</v>
      </c>
      <c r="G11" s="22">
        <v>855861000</v>
      </c>
      <c r="H11" s="22">
        <v>-308567000</v>
      </c>
      <c r="I11" s="22">
        <v>-179674000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133735000</v>
      </c>
      <c r="R11" s="22">
        <v>6704214000</v>
      </c>
    </row>
    <row r="12" spans="1:1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64894000</v>
      </c>
      <c r="F12" s="22">
        <v>0</v>
      </c>
      <c r="G12" s="22">
        <v>15472000</v>
      </c>
      <c r="H12" s="22">
        <v>-1951000</v>
      </c>
      <c r="I12" s="22">
        <v>-11168000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67247000</v>
      </c>
    </row>
    <row r="13" spans="1:1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246961306</v>
      </c>
      <c r="F13" s="22">
        <v>0</v>
      </c>
      <c r="G13" s="22">
        <v>31011050</v>
      </c>
      <c r="H13" s="22">
        <v>-7874598</v>
      </c>
      <c r="I13" s="22">
        <v>-28207453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7514358</v>
      </c>
      <c r="R13" s="22">
        <v>249404663</v>
      </c>
    </row>
    <row r="14" spans="1:1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7786939</v>
      </c>
      <c r="F14" s="22">
        <v>0</v>
      </c>
      <c r="G14" s="22">
        <v>0</v>
      </c>
      <c r="H14" s="22">
        <v>3577478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11364417</v>
      </c>
    </row>
    <row r="15" spans="1:1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37787661</v>
      </c>
      <c r="F15" s="22">
        <v>0</v>
      </c>
      <c r="G15" s="22">
        <v>18941616</v>
      </c>
      <c r="H15" s="22">
        <v>-4049394</v>
      </c>
      <c r="I15" s="22">
        <v>-14108599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38571284</v>
      </c>
    </row>
    <row r="16" spans="1:1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219049000</v>
      </c>
      <c r="F16" s="22">
        <v>0</v>
      </c>
      <c r="G16" s="22">
        <v>-12968000</v>
      </c>
      <c r="H16" s="22">
        <v>23171000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229252000</v>
      </c>
    </row>
    <row r="17" spans="1:1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66416554</v>
      </c>
      <c r="F17" s="22">
        <v>0</v>
      </c>
      <c r="G17" s="22">
        <v>28964197</v>
      </c>
      <c r="H17" s="22">
        <v>-3686932</v>
      </c>
      <c r="I17" s="22">
        <v>-22338128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69355691</v>
      </c>
    </row>
    <row r="18" spans="1:1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252927000</v>
      </c>
      <c r="F18" s="22">
        <v>0</v>
      </c>
      <c r="G18" s="22">
        <v>163159000</v>
      </c>
      <c r="H18" s="22">
        <v>-62868000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353218000</v>
      </c>
    </row>
    <row r="19" spans="1:1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203106490</v>
      </c>
      <c r="F19" s="22">
        <v>0</v>
      </c>
      <c r="G19" s="22">
        <v>65358503</v>
      </c>
      <c r="H19" s="22">
        <v>-52143607</v>
      </c>
      <c r="I19" s="22">
        <v>-34487543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181833843</v>
      </c>
    </row>
    <row r="20" spans="1:1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-11025796</v>
      </c>
      <c r="F20" s="22">
        <v>0</v>
      </c>
      <c r="G20" s="22">
        <v>3575429</v>
      </c>
      <c r="H20" s="22">
        <v>0</v>
      </c>
      <c r="I20" s="22">
        <v>2400000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-5050367</v>
      </c>
    </row>
    <row r="21" spans="1:1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161535179</v>
      </c>
      <c r="F21" s="22">
        <v>0</v>
      </c>
      <c r="G21" s="22">
        <v>49902189</v>
      </c>
      <c r="H21" s="22">
        <v>-5158520</v>
      </c>
      <c r="I21" s="22">
        <v>-30132291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-3</v>
      </c>
      <c r="R21" s="22">
        <v>176146554</v>
      </c>
    </row>
    <row r="22" spans="1:1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8317997</v>
      </c>
      <c r="F22" s="22">
        <v>0</v>
      </c>
      <c r="G22" s="22">
        <v>819137</v>
      </c>
      <c r="H22" s="22">
        <v>-285698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-181387</v>
      </c>
      <c r="R22" s="22">
        <v>8670049</v>
      </c>
    </row>
    <row r="23" spans="1:1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8206056</v>
      </c>
      <c r="F23" s="22">
        <v>0</v>
      </c>
      <c r="G23" s="22">
        <v>1377293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-903942</v>
      </c>
      <c r="R23" s="22">
        <v>8679407</v>
      </c>
    </row>
    <row r="24" spans="1:1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50799905</v>
      </c>
      <c r="F24" s="22">
        <v>0</v>
      </c>
      <c r="G24" s="22">
        <v>11398629</v>
      </c>
      <c r="H24" s="22">
        <v>-824177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61374357</v>
      </c>
    </row>
    <row r="25" spans="1:1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32743146</v>
      </c>
      <c r="F25" s="22">
        <v>0</v>
      </c>
      <c r="G25" s="22">
        <v>3699161</v>
      </c>
      <c r="H25" s="22">
        <v>-1989804</v>
      </c>
      <c r="I25" s="22">
        <v>-3779362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30673141</v>
      </c>
    </row>
    <row r="26" spans="1:1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252390427</v>
      </c>
      <c r="F26" s="22">
        <v>0</v>
      </c>
      <c r="G26" s="22">
        <v>50254875</v>
      </c>
      <c r="H26" s="22">
        <v>-38601212</v>
      </c>
      <c r="I26" s="22">
        <v>-26907028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237137062</v>
      </c>
    </row>
    <row r="27" spans="1:1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1079732060</v>
      </c>
      <c r="F27" s="22">
        <v>0</v>
      </c>
      <c r="G27" s="22">
        <v>82637053</v>
      </c>
      <c r="H27" s="22">
        <v>-23262463</v>
      </c>
      <c r="I27" s="22">
        <v>-26777227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1112329423</v>
      </c>
    </row>
    <row r="28" spans="1:1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2406069</v>
      </c>
      <c r="F28" s="22">
        <v>0</v>
      </c>
      <c r="G28" s="22">
        <v>138874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2544943</v>
      </c>
    </row>
    <row r="29" spans="1:1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14495295</v>
      </c>
      <c r="F29" s="22">
        <v>0</v>
      </c>
      <c r="G29" s="22">
        <v>86975</v>
      </c>
      <c r="H29" s="22">
        <v>2227800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16810070</v>
      </c>
    </row>
    <row r="30" spans="1:1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12789602</v>
      </c>
      <c r="F30" s="22">
        <v>0</v>
      </c>
      <c r="G30" s="22">
        <v>2541708</v>
      </c>
      <c r="H30" s="22">
        <v>-733335</v>
      </c>
      <c r="I30" s="22">
        <v>-2009884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12588091</v>
      </c>
    </row>
    <row r="31" spans="1:1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31890520</v>
      </c>
      <c r="F31" s="22">
        <v>0</v>
      </c>
      <c r="G31" s="22">
        <v>10069369</v>
      </c>
      <c r="H31" s="22">
        <v>-2775978</v>
      </c>
      <c r="I31" s="22">
        <v>-2655862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36528049</v>
      </c>
    </row>
    <row r="32" spans="1:1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27763285</v>
      </c>
      <c r="F32" s="22">
        <v>0</v>
      </c>
      <c r="G32" s="22">
        <v>2523756</v>
      </c>
      <c r="H32" s="22">
        <v>0</v>
      </c>
      <c r="I32" s="22">
        <v>-2292147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27994894</v>
      </c>
    </row>
    <row r="33" spans="1:1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15630253</v>
      </c>
      <c r="F33" s="22">
        <v>0</v>
      </c>
      <c r="G33" s="22">
        <v>2641610</v>
      </c>
      <c r="H33" s="22">
        <v>-166750</v>
      </c>
      <c r="I33" s="22">
        <v>-1458632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16646481</v>
      </c>
    </row>
    <row r="34" spans="1:1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21439940</v>
      </c>
      <c r="F34" s="22">
        <v>0</v>
      </c>
      <c r="G34" s="22">
        <v>3802796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25242736</v>
      </c>
    </row>
    <row r="35" spans="1:1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96261366</v>
      </c>
      <c r="F35" s="22">
        <v>0</v>
      </c>
      <c r="G35" s="22">
        <v>1302135</v>
      </c>
      <c r="H35" s="22">
        <v>-8376007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89187494</v>
      </c>
    </row>
    <row r="36" spans="1:1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23299226</v>
      </c>
      <c r="F36" s="22">
        <v>0</v>
      </c>
      <c r="G36" s="22">
        <v>3008824</v>
      </c>
      <c r="H36" s="22">
        <v>-2748469</v>
      </c>
      <c r="I36" s="22">
        <v>-3380589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20178992</v>
      </c>
    </row>
    <row r="37" spans="1:1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23129164</v>
      </c>
      <c r="F37" s="22">
        <v>0</v>
      </c>
      <c r="G37" s="22">
        <v>2202629</v>
      </c>
      <c r="H37" s="22">
        <v>-4240127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21091666</v>
      </c>
    </row>
    <row r="38" spans="1:1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6764086</v>
      </c>
      <c r="F38" s="22">
        <v>0</v>
      </c>
      <c r="G38" s="22">
        <v>0</v>
      </c>
      <c r="H38" s="22">
        <v>406519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7170605</v>
      </c>
    </row>
    <row r="39" spans="1:1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43021327</v>
      </c>
      <c r="F39" s="22">
        <v>0</v>
      </c>
      <c r="G39" s="22">
        <v>4084959</v>
      </c>
      <c r="H39" s="22">
        <v>0</v>
      </c>
      <c r="I39" s="22">
        <v>-1381029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45725257</v>
      </c>
    </row>
    <row r="40" spans="1:1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109198656</v>
      </c>
      <c r="F40" s="22">
        <v>0</v>
      </c>
      <c r="G40" s="22">
        <v>8264159</v>
      </c>
      <c r="H40" s="22">
        <v>0</v>
      </c>
      <c r="I40" s="22">
        <v>-14165430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103297385</v>
      </c>
    </row>
    <row r="41" spans="1:1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97782206</v>
      </c>
      <c r="F41" s="22">
        <v>0</v>
      </c>
      <c r="G41" s="22">
        <v>15699185</v>
      </c>
      <c r="H41" s="22">
        <v>-1701669</v>
      </c>
      <c r="I41" s="22">
        <v>-4687711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107092011</v>
      </c>
    </row>
    <row r="42" spans="1:1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8124176</v>
      </c>
      <c r="F42" s="22">
        <v>0</v>
      </c>
      <c r="G42" s="22">
        <v>0</v>
      </c>
      <c r="H42" s="22">
        <v>-282007</v>
      </c>
      <c r="I42" s="22">
        <v>-153355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7688814</v>
      </c>
    </row>
    <row r="43" spans="1:1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47314581</v>
      </c>
      <c r="F43" s="22">
        <v>0</v>
      </c>
      <c r="G43" s="22">
        <v>8261950</v>
      </c>
      <c r="H43" s="22">
        <v>-346745</v>
      </c>
      <c r="I43" s="22">
        <v>-673500</v>
      </c>
      <c r="J43" s="22">
        <v>0</v>
      </c>
      <c r="K43" s="22">
        <v>0</v>
      </c>
      <c r="L43" s="22">
        <v>673500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55229786</v>
      </c>
    </row>
    <row r="44" spans="1:1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26740044</v>
      </c>
      <c r="F44" s="22">
        <v>0</v>
      </c>
      <c r="G44" s="22">
        <v>-2801458</v>
      </c>
      <c r="H44" s="22">
        <v>6349906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30288492</v>
      </c>
    </row>
    <row r="45" spans="1:1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8587887</v>
      </c>
      <c r="F45" s="22">
        <v>0</v>
      </c>
      <c r="G45" s="22">
        <v>1669528</v>
      </c>
      <c r="H45" s="22">
        <v>-1799813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8457602</v>
      </c>
    </row>
    <row r="46" spans="1:1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176273447</v>
      </c>
      <c r="F46" s="22">
        <v>0</v>
      </c>
      <c r="G46" s="22">
        <v>33407043</v>
      </c>
      <c r="H46" s="22">
        <v>-15460550</v>
      </c>
      <c r="I46" s="22">
        <v>-28893187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1998101</v>
      </c>
      <c r="R46" s="22">
        <v>167324854</v>
      </c>
    </row>
    <row r="47" spans="1:1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163563921</v>
      </c>
      <c r="F47" s="22">
        <v>0</v>
      </c>
      <c r="G47" s="22">
        <v>0</v>
      </c>
      <c r="H47" s="22">
        <v>-1068391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162495530</v>
      </c>
    </row>
    <row r="48" spans="1:1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52167238</v>
      </c>
      <c r="F48" s="22">
        <v>0</v>
      </c>
      <c r="G48" s="22">
        <v>0</v>
      </c>
      <c r="H48" s="22">
        <v>10439610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62606848</v>
      </c>
    </row>
    <row r="49" spans="1:1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7209519</v>
      </c>
      <c r="F49" s="22">
        <v>0</v>
      </c>
      <c r="G49" s="22">
        <v>0</v>
      </c>
      <c r="H49" s="22">
        <v>-1354611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5854908</v>
      </c>
    </row>
    <row r="50" spans="1:1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80178917</v>
      </c>
      <c r="F50" s="22">
        <v>0</v>
      </c>
      <c r="G50" s="22">
        <v>20322425</v>
      </c>
      <c r="H50" s="22">
        <v>-5687520</v>
      </c>
      <c r="I50" s="22">
        <v>-7196884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87616938</v>
      </c>
    </row>
    <row r="51" spans="1:1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23012490</v>
      </c>
      <c r="F51" s="22">
        <v>0</v>
      </c>
      <c r="G51" s="22">
        <v>2115809</v>
      </c>
      <c r="H51" s="22">
        <v>-54368</v>
      </c>
      <c r="I51" s="22">
        <v>-1712194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23361737</v>
      </c>
    </row>
    <row r="52" spans="1:1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47840754</v>
      </c>
      <c r="F52" s="22">
        <v>0</v>
      </c>
      <c r="G52" s="22">
        <v>7292180</v>
      </c>
      <c r="H52" s="22">
        <v>-1861528</v>
      </c>
      <c r="I52" s="22">
        <v>-3975892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49295514</v>
      </c>
    </row>
    <row r="53" spans="1:1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25724373</v>
      </c>
      <c r="F53" s="22">
        <v>0</v>
      </c>
      <c r="G53" s="22">
        <v>0</v>
      </c>
      <c r="H53" s="22">
        <v>306653</v>
      </c>
      <c r="I53" s="22">
        <v>-52741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25978285</v>
      </c>
    </row>
    <row r="54" spans="1:1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37978257</v>
      </c>
      <c r="F54" s="22">
        <v>0</v>
      </c>
      <c r="G54" s="22">
        <v>2588783</v>
      </c>
      <c r="H54" s="22">
        <v>0</v>
      </c>
      <c r="I54" s="22">
        <v>-5107225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35459815</v>
      </c>
    </row>
    <row r="55" spans="1:1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22266287</v>
      </c>
      <c r="F55" s="22">
        <v>0</v>
      </c>
      <c r="G55" s="22">
        <v>2509684</v>
      </c>
      <c r="H55" s="22">
        <v>-305550</v>
      </c>
      <c r="I55" s="22">
        <v>-1339320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23131101</v>
      </c>
    </row>
    <row r="56" spans="1:1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61615512</v>
      </c>
      <c r="F56" s="22">
        <v>0</v>
      </c>
      <c r="G56" s="22">
        <v>50555538</v>
      </c>
      <c r="H56" s="22">
        <v>-44574909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-882374</v>
      </c>
      <c r="R56" s="22">
        <v>66713767</v>
      </c>
    </row>
    <row r="57" spans="1:1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110394614</v>
      </c>
      <c r="F57" s="22">
        <v>0</v>
      </c>
      <c r="G57" s="22">
        <v>19917341</v>
      </c>
      <c r="H57" s="22">
        <v>-6188715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124123240</v>
      </c>
    </row>
    <row r="58" spans="1:1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42285162</v>
      </c>
      <c r="F58" s="22">
        <v>0</v>
      </c>
      <c r="G58" s="22">
        <v>105763</v>
      </c>
      <c r="H58" s="22">
        <v>-534763</v>
      </c>
      <c r="I58" s="22">
        <v>-105909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41750253</v>
      </c>
    </row>
    <row r="59" spans="1:1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62169979</v>
      </c>
      <c r="F59" s="22">
        <v>0</v>
      </c>
      <c r="G59" s="22">
        <v>12851567</v>
      </c>
      <c r="H59" s="22">
        <v>140769</v>
      </c>
      <c r="I59" s="22">
        <v>-8942587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66219728</v>
      </c>
    </row>
    <row r="60" spans="1:1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21359058</v>
      </c>
      <c r="F60" s="22">
        <v>0</v>
      </c>
      <c r="G60" s="22">
        <v>3029646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24388704</v>
      </c>
    </row>
    <row r="61" spans="1:1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43415838</v>
      </c>
      <c r="F61" s="22">
        <v>0</v>
      </c>
      <c r="G61" s="22">
        <v>387378</v>
      </c>
      <c r="H61" s="22">
        <v>-504674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43298542</v>
      </c>
    </row>
    <row r="62" spans="1:1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136566497</v>
      </c>
      <c r="F62" s="22">
        <v>0</v>
      </c>
      <c r="G62" s="22">
        <v>28403309</v>
      </c>
      <c r="H62" s="22">
        <v>-6978214</v>
      </c>
      <c r="I62" s="22">
        <v>-5198235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152793357</v>
      </c>
    </row>
    <row r="63" spans="1:1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9004190</v>
      </c>
      <c r="F63" s="22">
        <v>0</v>
      </c>
      <c r="G63" s="22">
        <v>18613</v>
      </c>
      <c r="H63" s="22">
        <v>-587806</v>
      </c>
      <c r="I63" s="22">
        <v>-70494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8364503</v>
      </c>
    </row>
    <row r="64" spans="1:1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12748758</v>
      </c>
      <c r="F64" s="22">
        <v>0</v>
      </c>
      <c r="G64" s="22">
        <v>3261519</v>
      </c>
      <c r="H64" s="22">
        <v>-411151</v>
      </c>
      <c r="I64" s="22">
        <v>-710329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14888797</v>
      </c>
    </row>
    <row r="65" spans="1:1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25381004</v>
      </c>
      <c r="F65" s="22">
        <v>0</v>
      </c>
      <c r="G65" s="22">
        <v>0</v>
      </c>
      <c r="H65" s="22">
        <v>-282099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25098905</v>
      </c>
    </row>
    <row r="66" spans="1:1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31766142</v>
      </c>
      <c r="F66" s="22">
        <v>0</v>
      </c>
      <c r="G66" s="22">
        <v>0</v>
      </c>
      <c r="H66" s="22">
        <v>-2708505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29057637</v>
      </c>
    </row>
    <row r="67" spans="1:1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2083410</v>
      </c>
      <c r="F67" s="22">
        <v>0</v>
      </c>
      <c r="G67" s="22">
        <v>617894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2701304</v>
      </c>
    </row>
    <row r="68" spans="1:1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30640783</v>
      </c>
      <c r="F68" s="22">
        <v>0</v>
      </c>
      <c r="G68" s="22">
        <v>0</v>
      </c>
      <c r="H68" s="22">
        <v>-524910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-4756611</v>
      </c>
      <c r="R68" s="22">
        <v>25359262</v>
      </c>
    </row>
    <row r="69" spans="1:1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108618985</v>
      </c>
      <c r="F69" s="22">
        <v>0</v>
      </c>
      <c r="G69" s="22">
        <v>38145453</v>
      </c>
      <c r="H69" s="22">
        <v>-8444737</v>
      </c>
      <c r="I69" s="22">
        <v>-8690392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129629309</v>
      </c>
    </row>
    <row r="70" spans="1:1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84595814</v>
      </c>
      <c r="F70" s="22">
        <v>0</v>
      </c>
      <c r="G70" s="22">
        <v>5935711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90531525</v>
      </c>
    </row>
    <row r="71" spans="1:1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15010266</v>
      </c>
      <c r="F71" s="22">
        <v>0</v>
      </c>
      <c r="G71" s="22">
        <v>1750418</v>
      </c>
      <c r="H71" s="22">
        <v>-951724</v>
      </c>
      <c r="I71" s="22">
        <v>-484236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15324724</v>
      </c>
    </row>
    <row r="72" spans="1:1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12120022</v>
      </c>
      <c r="F72" s="22">
        <v>0</v>
      </c>
      <c r="G72" s="22">
        <v>1121516</v>
      </c>
      <c r="H72" s="22">
        <v>-374662</v>
      </c>
      <c r="I72" s="22">
        <v>-206530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12660346</v>
      </c>
    </row>
    <row r="73" spans="1:1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10412346</v>
      </c>
      <c r="F73" s="22">
        <v>0</v>
      </c>
      <c r="G73" s="22">
        <v>399546</v>
      </c>
      <c r="H73" s="22">
        <v>0</v>
      </c>
      <c r="I73" s="22">
        <v>-2683990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8127902</v>
      </c>
    </row>
    <row r="74" spans="1:1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11478207</v>
      </c>
      <c r="F74" s="22">
        <v>0</v>
      </c>
      <c r="G74" s="22">
        <v>1820139</v>
      </c>
      <c r="H74" s="22">
        <v>-90145</v>
      </c>
      <c r="I74" s="22">
        <v>-582565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12625636</v>
      </c>
    </row>
    <row r="75" spans="1:1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7919404</v>
      </c>
      <c r="F75" s="22">
        <v>0</v>
      </c>
      <c r="G75" s="22">
        <v>0</v>
      </c>
      <c r="H75" s="22">
        <v>0</v>
      </c>
      <c r="I75" s="22">
        <v>-269319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7650085</v>
      </c>
    </row>
    <row r="76" spans="1:1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13783654</v>
      </c>
      <c r="F76" s="22">
        <v>0</v>
      </c>
      <c r="G76" s="22">
        <v>1895379</v>
      </c>
      <c r="H76" s="22">
        <v>-1812370</v>
      </c>
      <c r="I76" s="22">
        <v>-112154</v>
      </c>
      <c r="J76" s="22">
        <v>0</v>
      </c>
      <c r="K76" s="22">
        <v>0</v>
      </c>
      <c r="L76" s="22">
        <v>8500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13763009</v>
      </c>
    </row>
    <row r="77" spans="1:1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77318464</v>
      </c>
      <c r="F77" s="22">
        <v>0</v>
      </c>
      <c r="G77" s="22">
        <v>43650885</v>
      </c>
      <c r="H77" s="22">
        <v>-15439715</v>
      </c>
      <c r="I77" s="22">
        <v>-34039995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71489639</v>
      </c>
    </row>
    <row r="78" spans="1:1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23955620</v>
      </c>
      <c r="F78" s="22">
        <v>0</v>
      </c>
      <c r="G78" s="22">
        <v>5615117</v>
      </c>
      <c r="H78" s="22">
        <v>-477024</v>
      </c>
      <c r="I78" s="22">
        <v>-2438554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26655159</v>
      </c>
    </row>
    <row r="79" spans="1:1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24879680</v>
      </c>
      <c r="F79" s="22">
        <v>0</v>
      </c>
      <c r="G79" s="22">
        <v>2839872</v>
      </c>
      <c r="H79" s="22">
        <v>-78692</v>
      </c>
      <c r="I79" s="22">
        <v>-330957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27309903</v>
      </c>
    </row>
    <row r="80" spans="1:1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12051921</v>
      </c>
      <c r="F80" s="22">
        <v>0</v>
      </c>
      <c r="G80" s="22">
        <v>0</v>
      </c>
      <c r="H80" s="22">
        <v>-2165300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9886621</v>
      </c>
    </row>
    <row r="81" spans="1:1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49416190</v>
      </c>
      <c r="F81" s="22">
        <v>0</v>
      </c>
      <c r="G81" s="22">
        <v>3257521</v>
      </c>
      <c r="H81" s="22">
        <v>0</v>
      </c>
      <c r="I81" s="22">
        <v>-1427976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51245735</v>
      </c>
    </row>
    <row r="82" spans="1:1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41249916</v>
      </c>
      <c r="F82" s="22">
        <v>0</v>
      </c>
      <c r="G82" s="22">
        <v>8617982</v>
      </c>
      <c r="H82" s="22">
        <v>-2803693</v>
      </c>
      <c r="I82" s="22">
        <v>-427921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46636284</v>
      </c>
    </row>
    <row r="83" spans="1:1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43599129</v>
      </c>
      <c r="F83" s="22">
        <v>0</v>
      </c>
      <c r="G83" s="22">
        <v>8056410</v>
      </c>
      <c r="H83" s="22">
        <v>-634936</v>
      </c>
      <c r="I83" s="22">
        <v>-624065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50396538</v>
      </c>
    </row>
    <row r="84" spans="1:1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8466554</v>
      </c>
      <c r="F84" s="22">
        <v>0</v>
      </c>
      <c r="G84" s="22">
        <v>18</v>
      </c>
      <c r="H84" s="22">
        <v>-262142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8204430</v>
      </c>
    </row>
    <row r="85" spans="1:1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13118716</v>
      </c>
      <c r="F85" s="22">
        <v>0</v>
      </c>
      <c r="G85" s="22">
        <v>5591439</v>
      </c>
      <c r="H85" s="22">
        <v>-1774330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16935825</v>
      </c>
    </row>
    <row r="86" spans="1:1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36963465</v>
      </c>
      <c r="F86" s="22">
        <v>0</v>
      </c>
      <c r="G86" s="22">
        <v>2963360</v>
      </c>
      <c r="H86" s="22">
        <v>-2002575</v>
      </c>
      <c r="I86" s="22">
        <v>-3974687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33949563</v>
      </c>
    </row>
    <row r="87" spans="1:1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47328143</v>
      </c>
      <c r="F87" s="22">
        <v>0</v>
      </c>
      <c r="G87" s="22">
        <v>0</v>
      </c>
      <c r="H87" s="22">
        <v>3026112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50354255</v>
      </c>
    </row>
    <row r="88" spans="1:1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11618019</v>
      </c>
      <c r="F88" s="22">
        <v>0</v>
      </c>
      <c r="G88" s="22">
        <v>0</v>
      </c>
      <c r="H88" s="22">
        <v>770182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12388201</v>
      </c>
    </row>
    <row r="89" spans="1:1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13600528</v>
      </c>
      <c r="F89" s="22">
        <v>0</v>
      </c>
      <c r="G89" s="22">
        <v>1049163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14649691</v>
      </c>
    </row>
    <row r="90" spans="1:1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109884350</v>
      </c>
      <c r="F90" s="22">
        <v>0</v>
      </c>
      <c r="G90" s="22">
        <v>11922705</v>
      </c>
      <c r="H90" s="22">
        <v>-2393776</v>
      </c>
      <c r="I90" s="22">
        <v>-6605835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112807444</v>
      </c>
    </row>
    <row r="91" spans="1:1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3485507</v>
      </c>
      <c r="F91" s="22">
        <v>0</v>
      </c>
      <c r="G91" s="22">
        <v>23053</v>
      </c>
      <c r="H91" s="22">
        <v>-619083</v>
      </c>
      <c r="I91" s="22">
        <v>-69807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2819670</v>
      </c>
    </row>
    <row r="92" spans="1:1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27670303</v>
      </c>
      <c r="F92" s="22">
        <v>0</v>
      </c>
      <c r="G92" s="22">
        <v>19676736</v>
      </c>
      <c r="H92" s="22">
        <v>-12371524</v>
      </c>
      <c r="I92" s="22">
        <v>-20455958</v>
      </c>
      <c r="J92" s="22">
        <v>0</v>
      </c>
      <c r="K92" s="22">
        <v>0</v>
      </c>
      <c r="L92" s="22">
        <v>28934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14548491</v>
      </c>
    </row>
    <row r="93" spans="1:1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7486046</v>
      </c>
      <c r="F93" s="22">
        <v>0</v>
      </c>
      <c r="G93" s="22">
        <v>1361655</v>
      </c>
      <c r="H93" s="22">
        <v>-63887</v>
      </c>
      <c r="I93" s="22">
        <v>-1431633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7352181</v>
      </c>
    </row>
    <row r="94" spans="1:1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565777</v>
      </c>
      <c r="F94" s="22">
        <v>0</v>
      </c>
      <c r="G94" s="22">
        <v>10000</v>
      </c>
      <c r="H94" s="22">
        <v>-80449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495328</v>
      </c>
    </row>
    <row r="95" spans="1:1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5570067</v>
      </c>
      <c r="F95" s="22">
        <v>0</v>
      </c>
      <c r="G95" s="22">
        <v>627405</v>
      </c>
      <c r="H95" s="22">
        <v>-244224</v>
      </c>
      <c r="I95" s="22">
        <v>-710299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5242949</v>
      </c>
    </row>
    <row r="96" spans="1:1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2523942</v>
      </c>
      <c r="F96" s="22">
        <v>0</v>
      </c>
      <c r="G96" s="22">
        <v>1029982</v>
      </c>
      <c r="H96" s="22">
        <v>0</v>
      </c>
      <c r="I96" s="22">
        <v>-1097429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2456495</v>
      </c>
    </row>
    <row r="97" spans="1:1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1526274</v>
      </c>
      <c r="F97" s="22">
        <v>0</v>
      </c>
      <c r="G97" s="22">
        <v>0</v>
      </c>
      <c r="H97" s="22">
        <v>-145673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-16355</v>
      </c>
      <c r="R97" s="22">
        <v>1364246</v>
      </c>
    </row>
    <row r="98" spans="1:1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21706641</v>
      </c>
      <c r="F98" s="22">
        <v>0</v>
      </c>
      <c r="G98" s="22">
        <v>2598125</v>
      </c>
      <c r="H98" s="22">
        <v>-214105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24090661</v>
      </c>
    </row>
    <row r="99" spans="1:1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1871010</v>
      </c>
      <c r="F99" s="22">
        <v>0</v>
      </c>
      <c r="G99" s="22">
        <v>453771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2324781</v>
      </c>
    </row>
    <row r="100" spans="1:1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33372628</v>
      </c>
      <c r="F100" s="22">
        <v>0</v>
      </c>
      <c r="G100" s="22">
        <v>254869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33627497</v>
      </c>
    </row>
    <row r="101" spans="1:1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2110622</v>
      </c>
      <c r="F101" s="22">
        <v>0</v>
      </c>
      <c r="G101" s="22">
        <v>363767</v>
      </c>
      <c r="H101" s="22">
        <v>7490</v>
      </c>
      <c r="I101" s="22">
        <v>-141962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2339917</v>
      </c>
    </row>
    <row r="102" spans="1:1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1167434</v>
      </c>
      <c r="F102" s="22">
        <v>0</v>
      </c>
      <c r="G102" s="22">
        <v>0</v>
      </c>
      <c r="H102" s="22">
        <v>47863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1215297</v>
      </c>
    </row>
    <row r="103" spans="1:1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1127638</v>
      </c>
      <c r="F103" s="22">
        <v>0</v>
      </c>
      <c r="G103" s="22">
        <v>165005</v>
      </c>
      <c r="H103" s="22">
        <v>-68303</v>
      </c>
      <c r="I103" s="22">
        <v>-75000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1149340</v>
      </c>
    </row>
    <row r="104" spans="1:1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10074943</v>
      </c>
      <c r="F104" s="22">
        <v>0</v>
      </c>
      <c r="G104" s="22">
        <v>1107755</v>
      </c>
      <c r="H104" s="22">
        <v>-1054360</v>
      </c>
      <c r="I104" s="22">
        <v>-1437891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8690447</v>
      </c>
    </row>
    <row r="105" spans="1:1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1207594</v>
      </c>
      <c r="F105" s="22">
        <v>0</v>
      </c>
      <c r="G105" s="22">
        <v>879933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2087527</v>
      </c>
    </row>
    <row r="106" spans="1:1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58429634</v>
      </c>
      <c r="F106" s="22">
        <v>0</v>
      </c>
      <c r="G106" s="22">
        <v>16532995</v>
      </c>
      <c r="H106" s="22">
        <v>-1606465</v>
      </c>
      <c r="I106" s="22">
        <v>-8196033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65160131</v>
      </c>
    </row>
    <row r="107" spans="1:1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7345232</v>
      </c>
      <c r="F107" s="22">
        <v>0</v>
      </c>
      <c r="G107" s="22">
        <v>2289870</v>
      </c>
      <c r="H107" s="22">
        <v>-128000</v>
      </c>
      <c r="I107" s="22">
        <v>-1025101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8482001</v>
      </c>
    </row>
    <row r="108" spans="1:1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4389570</v>
      </c>
      <c r="F108" s="22">
        <v>0</v>
      </c>
      <c r="G108" s="22">
        <v>946529</v>
      </c>
      <c r="H108" s="22">
        <v>-42095</v>
      </c>
      <c r="I108" s="22">
        <v>-707374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4586630</v>
      </c>
    </row>
    <row r="109" spans="1:1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498484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498484</v>
      </c>
    </row>
    <row r="110" spans="1:1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3162650</v>
      </c>
      <c r="F110" s="22">
        <v>0</v>
      </c>
      <c r="G110" s="22">
        <v>1444114</v>
      </c>
      <c r="H110" s="22">
        <v>-126107</v>
      </c>
      <c r="I110" s="22">
        <v>-564692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3915965</v>
      </c>
    </row>
    <row r="111" spans="1:1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23385854</v>
      </c>
      <c r="F111" s="22">
        <v>0</v>
      </c>
      <c r="G111" s="22">
        <v>3973469</v>
      </c>
      <c r="H111" s="22">
        <v>-744305</v>
      </c>
      <c r="I111" s="22">
        <v>-4203067</v>
      </c>
      <c r="J111" s="22">
        <v>0</v>
      </c>
      <c r="K111" s="22">
        <v>0</v>
      </c>
      <c r="L111" s="22">
        <v>105866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22517817</v>
      </c>
    </row>
    <row r="112" spans="1:1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7161987</v>
      </c>
      <c r="F112" s="22">
        <v>0</v>
      </c>
      <c r="G112" s="22">
        <v>0</v>
      </c>
      <c r="H112" s="22">
        <v>78120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7240107</v>
      </c>
    </row>
    <row r="113" spans="1:1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48034554</v>
      </c>
      <c r="F113" s="22">
        <v>0</v>
      </c>
      <c r="G113" s="22">
        <v>61979745</v>
      </c>
      <c r="H113" s="22">
        <v>0</v>
      </c>
      <c r="I113" s="22">
        <v>-47954775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62059524</v>
      </c>
    </row>
    <row r="114" spans="1:1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2752325</v>
      </c>
      <c r="F114" s="22">
        <v>0</v>
      </c>
      <c r="G114" s="22">
        <v>56314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2808639</v>
      </c>
    </row>
    <row r="115" spans="1:1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3903346</v>
      </c>
      <c r="F115" s="22">
        <v>0</v>
      </c>
      <c r="G115" s="22">
        <v>471703</v>
      </c>
      <c r="H115" s="22">
        <v>-1262261</v>
      </c>
      <c r="I115" s="22">
        <v>-212000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2900788</v>
      </c>
    </row>
    <row r="116" spans="1:1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1275870</v>
      </c>
      <c r="F116" s="22">
        <v>0</v>
      </c>
      <c r="G116" s="22">
        <v>13624</v>
      </c>
      <c r="H116" s="22">
        <v>0</v>
      </c>
      <c r="I116" s="22">
        <v>-241319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1048175</v>
      </c>
    </row>
    <row r="117" spans="1:1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5512740</v>
      </c>
      <c r="F117" s="22">
        <v>0</v>
      </c>
      <c r="G117" s="22">
        <v>1438161</v>
      </c>
      <c r="H117" s="22">
        <v>-484851</v>
      </c>
      <c r="I117" s="22">
        <v>-1583498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165774</v>
      </c>
      <c r="R117" s="22">
        <v>5048326</v>
      </c>
    </row>
    <row r="118" spans="1:1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6100632</v>
      </c>
      <c r="F118" s="22">
        <v>0</v>
      </c>
      <c r="G118" s="22">
        <v>1538767</v>
      </c>
      <c r="H118" s="22">
        <v>-235901</v>
      </c>
      <c r="I118" s="22">
        <v>-333580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7069918</v>
      </c>
    </row>
    <row r="119" spans="1:1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12155641</v>
      </c>
      <c r="F119" s="22">
        <v>0</v>
      </c>
      <c r="G119" s="22">
        <v>0</v>
      </c>
      <c r="H119" s="22">
        <v>1849947</v>
      </c>
      <c r="I119" s="22">
        <v>-5295729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8709859</v>
      </c>
    </row>
    <row r="120" spans="1:1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30281818</v>
      </c>
      <c r="F120" s="22">
        <v>0</v>
      </c>
      <c r="G120" s="22">
        <v>-785593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29496225</v>
      </c>
    </row>
    <row r="121" spans="1:1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1065736</v>
      </c>
      <c r="F121" s="22">
        <v>0</v>
      </c>
      <c r="G121" s="22">
        <v>10000</v>
      </c>
      <c r="H121" s="22">
        <v>0</v>
      </c>
      <c r="I121" s="22">
        <v>-25620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1050116</v>
      </c>
    </row>
    <row r="122" spans="1:1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28727921</v>
      </c>
      <c r="F122" s="22">
        <v>0</v>
      </c>
      <c r="G122" s="22">
        <v>8017714</v>
      </c>
      <c r="H122" s="22">
        <v>-2222092</v>
      </c>
      <c r="I122" s="22">
        <v>-2661678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31861865</v>
      </c>
    </row>
    <row r="123" spans="1:1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1520997</v>
      </c>
      <c r="F123" s="22">
        <v>0</v>
      </c>
      <c r="G123" s="22">
        <v>291013</v>
      </c>
      <c r="H123" s="22">
        <v>-20770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1791240</v>
      </c>
    </row>
    <row r="124" spans="1:1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6472859</v>
      </c>
      <c r="F124" s="22">
        <v>0</v>
      </c>
      <c r="G124" s="22">
        <v>626199</v>
      </c>
      <c r="H124" s="22">
        <v>-69675</v>
      </c>
      <c r="I124" s="22">
        <v>-1864558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5164825</v>
      </c>
    </row>
    <row r="125" spans="1:1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3268282</v>
      </c>
      <c r="F125" s="22">
        <v>0</v>
      </c>
      <c r="G125" s="22">
        <v>152873</v>
      </c>
      <c r="H125" s="22">
        <v>46999</v>
      </c>
      <c r="I125" s="22">
        <v>-46999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3421155</v>
      </c>
    </row>
    <row r="126" spans="1:1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8974101</v>
      </c>
      <c r="F126" s="22">
        <v>0</v>
      </c>
      <c r="G126" s="22">
        <v>527517</v>
      </c>
      <c r="H126" s="22">
        <v>-67379</v>
      </c>
      <c r="I126" s="22">
        <v>-1174337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8259902</v>
      </c>
    </row>
    <row r="127" spans="1:1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0</v>
      </c>
      <c r="G127" s="22">
        <v>61500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61500</v>
      </c>
    </row>
    <row r="128" spans="1:1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4108800</v>
      </c>
      <c r="F128" s="22">
        <v>0</v>
      </c>
      <c r="G128" s="22">
        <v>1265516</v>
      </c>
      <c r="H128" s="22">
        <v>-1887272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3487044</v>
      </c>
    </row>
    <row r="129" spans="1:1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2460775</v>
      </c>
      <c r="F129" s="22">
        <v>0</v>
      </c>
      <c r="G129" s="22">
        <v>408553</v>
      </c>
      <c r="H129" s="22">
        <v>0</v>
      </c>
      <c r="I129" s="22">
        <v>-158916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2710412</v>
      </c>
    </row>
    <row r="130" spans="1:1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1832716</v>
      </c>
      <c r="F130" s="22">
        <v>0</v>
      </c>
      <c r="G130" s="22">
        <v>398209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2230925</v>
      </c>
    </row>
    <row r="131" spans="1:1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3846090</v>
      </c>
      <c r="F131" s="22">
        <v>0</v>
      </c>
      <c r="G131" s="22">
        <v>1660426</v>
      </c>
      <c r="H131" s="22">
        <v>0</v>
      </c>
      <c r="I131" s="22">
        <v>-407383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5099133</v>
      </c>
    </row>
    <row r="132" spans="1:1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34381552</v>
      </c>
      <c r="F132" s="22">
        <v>0</v>
      </c>
      <c r="G132" s="22">
        <v>2894480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37276032</v>
      </c>
    </row>
    <row r="133" spans="1:1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16188552</v>
      </c>
      <c r="F133" s="22">
        <v>0</v>
      </c>
      <c r="G133" s="22">
        <v>2949859</v>
      </c>
      <c r="H133" s="22">
        <v>-14425</v>
      </c>
      <c r="I133" s="22">
        <v>-1097802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18026184</v>
      </c>
    </row>
    <row r="134" spans="1:1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18951680</v>
      </c>
      <c r="F134" s="22">
        <v>0</v>
      </c>
      <c r="G134" s="22">
        <v>2277856</v>
      </c>
      <c r="H134" s="22">
        <v>-9082094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12147442</v>
      </c>
    </row>
    <row r="135" spans="1:1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474192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474192</v>
      </c>
    </row>
    <row r="136" spans="1:1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1272342</v>
      </c>
      <c r="F136" s="22">
        <v>0</v>
      </c>
      <c r="G136" s="22">
        <v>387513</v>
      </c>
      <c r="H136" s="22">
        <v>-70867</v>
      </c>
      <c r="I136" s="22">
        <v>-111281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1477707</v>
      </c>
    </row>
    <row r="137" spans="1:1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2556896</v>
      </c>
      <c r="F137" s="22">
        <v>0</v>
      </c>
      <c r="G137" s="22">
        <v>0</v>
      </c>
      <c r="H137" s="22">
        <v>1042540</v>
      </c>
      <c r="I137" s="22">
        <v>-1503149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2096287</v>
      </c>
    </row>
    <row r="138" spans="1:1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2009287</v>
      </c>
      <c r="F138" s="22">
        <v>0</v>
      </c>
      <c r="G138" s="22">
        <v>264267</v>
      </c>
      <c r="H138" s="22">
        <v>-63000</v>
      </c>
      <c r="I138" s="22">
        <v>-40000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2170554</v>
      </c>
    </row>
    <row r="139" spans="1:1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180418</v>
      </c>
      <c r="F139" s="22">
        <v>0</v>
      </c>
      <c r="G139" s="22">
        <v>4427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184845</v>
      </c>
    </row>
    <row r="140" spans="1:1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97730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97730</v>
      </c>
    </row>
    <row r="141" spans="1:1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436042</v>
      </c>
      <c r="F141" s="22">
        <v>0</v>
      </c>
      <c r="G141" s="22">
        <v>-210777</v>
      </c>
      <c r="H141" s="22">
        <v>275827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501092</v>
      </c>
    </row>
    <row r="142" spans="1:1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769129</v>
      </c>
      <c r="F142" s="22">
        <v>0</v>
      </c>
      <c r="G142" s="22">
        <v>36500</v>
      </c>
      <c r="H142" s="22">
        <v>0</v>
      </c>
      <c r="I142" s="22">
        <v>-11750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793879</v>
      </c>
    </row>
    <row r="143" spans="1:1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1189533</v>
      </c>
      <c r="F143" s="22">
        <v>0</v>
      </c>
      <c r="G143" s="22">
        <v>29024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1218557</v>
      </c>
    </row>
    <row r="144" spans="1:1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6786049</v>
      </c>
      <c r="F144" s="22">
        <v>0</v>
      </c>
      <c r="G144" s="22">
        <v>0</v>
      </c>
      <c r="H144" s="22">
        <v>-1423013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5363036</v>
      </c>
    </row>
    <row r="145" spans="1:1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6701868</v>
      </c>
      <c r="F145" s="22">
        <v>0</v>
      </c>
      <c r="G145" s="22">
        <v>4243412</v>
      </c>
      <c r="H145" s="22">
        <v>0</v>
      </c>
      <c r="I145" s="22">
        <v>-3227161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7718119</v>
      </c>
    </row>
    <row r="146" spans="1:1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349421</v>
      </c>
      <c r="F146" s="22">
        <v>0</v>
      </c>
      <c r="G146" s="22">
        <v>43000</v>
      </c>
      <c r="H146" s="22">
        <v>-7995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384426</v>
      </c>
    </row>
    <row r="147" spans="1:1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5243535</v>
      </c>
      <c r="F147" s="22">
        <v>0</v>
      </c>
      <c r="G147" s="22">
        <v>1160477</v>
      </c>
      <c r="H147" s="22">
        <v>0</v>
      </c>
      <c r="I147" s="22">
        <v>-677633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5726379</v>
      </c>
    </row>
    <row r="148" spans="1:1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4609828</v>
      </c>
      <c r="F148" s="22">
        <v>0</v>
      </c>
      <c r="G148" s="22">
        <v>377903</v>
      </c>
      <c r="H148" s="22">
        <v>-18150</v>
      </c>
      <c r="I148" s="22">
        <v>-123095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4846486</v>
      </c>
    </row>
    <row r="149" spans="1:1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45462442</v>
      </c>
      <c r="F149" s="22">
        <v>0</v>
      </c>
      <c r="G149" s="22">
        <v>13887653</v>
      </c>
      <c r="H149" s="22">
        <v>-3393518</v>
      </c>
      <c r="I149" s="22">
        <v>-6231177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49725400</v>
      </c>
    </row>
    <row r="150" spans="1:1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9686544</v>
      </c>
      <c r="F150" s="22">
        <v>0</v>
      </c>
      <c r="G150" s="22">
        <v>1182703</v>
      </c>
      <c r="H150" s="22">
        <v>-1030601</v>
      </c>
      <c r="I150" s="22">
        <v>-1036849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8801797</v>
      </c>
    </row>
    <row r="151" spans="1:1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1039292</v>
      </c>
      <c r="F151" s="22">
        <v>0</v>
      </c>
      <c r="G151" s="22">
        <v>0</v>
      </c>
      <c r="H151" s="22">
        <v>-361663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677629</v>
      </c>
    </row>
    <row r="152" spans="1:1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101533</v>
      </c>
      <c r="F152" s="22">
        <v>0</v>
      </c>
      <c r="G152" s="22">
        <v>223000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324533</v>
      </c>
    </row>
    <row r="153" spans="1:1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10917310</v>
      </c>
      <c r="F153" s="22">
        <v>0</v>
      </c>
      <c r="G153" s="22">
        <v>1640333</v>
      </c>
      <c r="H153" s="22">
        <v>-81200</v>
      </c>
      <c r="I153" s="22">
        <v>-3944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12472499</v>
      </c>
    </row>
    <row r="154" spans="1:1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4472786</v>
      </c>
      <c r="F154" s="22">
        <v>0</v>
      </c>
      <c r="G154" s="22">
        <v>47292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4520078</v>
      </c>
    </row>
    <row r="155" spans="1:1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3318528</v>
      </c>
      <c r="F155" s="22">
        <v>0</v>
      </c>
      <c r="G155" s="22">
        <v>791791</v>
      </c>
      <c r="H155" s="22">
        <v>-52535</v>
      </c>
      <c r="I155" s="22">
        <v>-105839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3951945</v>
      </c>
    </row>
    <row r="156" spans="1:1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10117737</v>
      </c>
      <c r="F156" s="22">
        <v>0</v>
      </c>
      <c r="G156" s="22">
        <v>2189278</v>
      </c>
      <c r="H156" s="22">
        <v>-1995975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10311040</v>
      </c>
    </row>
    <row r="157" spans="1:1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7276306</v>
      </c>
      <c r="F157" s="22">
        <v>0</v>
      </c>
      <c r="G157" s="22">
        <v>1024540</v>
      </c>
      <c r="H157" s="22">
        <v>-702880</v>
      </c>
      <c r="I157" s="22">
        <v>-1004781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6593185</v>
      </c>
    </row>
    <row r="158" spans="1:1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7650263</v>
      </c>
      <c r="F158" s="22">
        <v>0</v>
      </c>
      <c r="G158" s="22">
        <v>1701776</v>
      </c>
      <c r="H158" s="22">
        <v>-155884</v>
      </c>
      <c r="I158" s="22">
        <v>-1736928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7459227</v>
      </c>
    </row>
    <row r="159" spans="1:1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3855490</v>
      </c>
      <c r="F159" s="22">
        <v>0</v>
      </c>
      <c r="G159" s="22">
        <v>0</v>
      </c>
      <c r="H159" s="22">
        <v>0</v>
      </c>
      <c r="I159" s="22">
        <v>-1178353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2677137</v>
      </c>
    </row>
    <row r="160" spans="1:1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384922</v>
      </c>
      <c r="F160" s="22">
        <v>0</v>
      </c>
      <c r="G160" s="22">
        <v>0</v>
      </c>
      <c r="H160" s="22">
        <v>-180072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204850</v>
      </c>
    </row>
    <row r="161" spans="1:1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19028333</v>
      </c>
      <c r="F161" s="22">
        <v>0</v>
      </c>
      <c r="G161" s="22">
        <v>2178283</v>
      </c>
      <c r="H161" s="22">
        <v>0</v>
      </c>
      <c r="I161" s="22">
        <v>-824390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20382226</v>
      </c>
    </row>
    <row r="162" spans="1:1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3126340</v>
      </c>
      <c r="F162" s="22">
        <v>0</v>
      </c>
      <c r="G162" s="22">
        <v>581045</v>
      </c>
      <c r="H162" s="22">
        <v>-573714</v>
      </c>
      <c r="I162" s="22">
        <v>-272780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2860891</v>
      </c>
    </row>
    <row r="163" spans="1:1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1766081</v>
      </c>
      <c r="F163" s="22">
        <v>0</v>
      </c>
      <c r="G163" s="22">
        <v>586819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2352900</v>
      </c>
    </row>
    <row r="164" spans="1:1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19796077</v>
      </c>
      <c r="F164" s="22">
        <v>0</v>
      </c>
      <c r="G164" s="22">
        <v>2311512</v>
      </c>
      <c r="H164" s="22">
        <v>-391697</v>
      </c>
      <c r="I164" s="22">
        <v>-1317534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20398358</v>
      </c>
    </row>
    <row r="165" spans="1:1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1282940</v>
      </c>
      <c r="F165" s="22">
        <v>0</v>
      </c>
      <c r="G165" s="22">
        <v>157014</v>
      </c>
      <c r="H165" s="22">
        <v>0</v>
      </c>
      <c r="I165" s="22">
        <v>-130900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1309054</v>
      </c>
    </row>
    <row r="166" spans="1:1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18220835</v>
      </c>
      <c r="F166" s="22">
        <v>0</v>
      </c>
      <c r="G166" s="22">
        <v>677845</v>
      </c>
      <c r="H166" s="22">
        <v>-129664</v>
      </c>
      <c r="I166" s="22">
        <v>-1044727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845473</v>
      </c>
      <c r="R166" s="22">
        <v>18569762</v>
      </c>
    </row>
    <row r="167" spans="1:1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14411933</v>
      </c>
      <c r="F167" s="22">
        <v>0</v>
      </c>
      <c r="G167" s="22">
        <v>6367164</v>
      </c>
      <c r="H167" s="22">
        <v>-56016</v>
      </c>
      <c r="I167" s="22">
        <v>-2740167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17982914</v>
      </c>
    </row>
    <row r="168" spans="1:1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2010533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2010533</v>
      </c>
    </row>
    <row r="169" spans="1:1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1207592</v>
      </c>
      <c r="F169" s="22">
        <v>0</v>
      </c>
      <c r="G169" s="22">
        <v>500000</v>
      </c>
      <c r="H169" s="22">
        <v>0</v>
      </c>
      <c r="I169" s="22">
        <v>-592011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1115581</v>
      </c>
    </row>
    <row r="170" spans="1:1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724803</v>
      </c>
      <c r="F170" s="22">
        <v>0</v>
      </c>
      <c r="G170" s="22">
        <v>44765</v>
      </c>
      <c r="H170" s="22">
        <v>0</v>
      </c>
      <c r="I170" s="22">
        <v>-60577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708991</v>
      </c>
    </row>
    <row r="171" spans="1:1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453194</v>
      </c>
      <c r="F171" s="22">
        <v>0</v>
      </c>
      <c r="G171" s="22">
        <v>52800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505994</v>
      </c>
    </row>
    <row r="172" spans="1:1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9754524</v>
      </c>
      <c r="F172" s="22">
        <v>0</v>
      </c>
      <c r="G172" s="22">
        <v>3165558</v>
      </c>
      <c r="H172" s="22">
        <v>-1513828</v>
      </c>
      <c r="I172" s="22">
        <v>-308443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11097811</v>
      </c>
    </row>
    <row r="173" spans="1:1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13956077</v>
      </c>
      <c r="F173" s="22">
        <v>0</v>
      </c>
      <c r="G173" s="22">
        <v>4249766</v>
      </c>
      <c r="H173" s="22">
        <v>-2087541</v>
      </c>
      <c r="I173" s="22">
        <v>-3157381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12960921</v>
      </c>
    </row>
    <row r="174" spans="1:1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8960081</v>
      </c>
      <c r="F174" s="22">
        <v>0</v>
      </c>
      <c r="G174" s="22">
        <v>4105140</v>
      </c>
      <c r="H174" s="22">
        <v>-166352</v>
      </c>
      <c r="I174" s="22">
        <v>-1452182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11446687</v>
      </c>
    </row>
    <row r="175" spans="1:1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5177452</v>
      </c>
      <c r="F175" s="22">
        <v>0</v>
      </c>
      <c r="G175" s="22">
        <v>1172289</v>
      </c>
      <c r="H175" s="22">
        <v>0</v>
      </c>
      <c r="I175" s="22">
        <v>-727393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5622348</v>
      </c>
    </row>
    <row r="176" spans="1:1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3185536</v>
      </c>
      <c r="F176" s="22">
        <v>0</v>
      </c>
      <c r="G176" s="22">
        <v>250000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3435536</v>
      </c>
    </row>
    <row r="177" spans="1:1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8107</v>
      </c>
      <c r="F177" s="22">
        <v>0</v>
      </c>
      <c r="G177" s="22">
        <v>9665283</v>
      </c>
      <c r="H177" s="22">
        <v>-3202600</v>
      </c>
      <c r="I177" s="22">
        <v>-5016139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1454651</v>
      </c>
    </row>
    <row r="178" spans="1:1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14885382</v>
      </c>
      <c r="F178" s="22">
        <v>0</v>
      </c>
      <c r="G178" s="22">
        <v>8181637</v>
      </c>
      <c r="H178" s="22">
        <v>-256854</v>
      </c>
      <c r="I178" s="22">
        <v>-6663111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16147054</v>
      </c>
    </row>
    <row r="179" spans="1:1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1052819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1052819</v>
      </c>
    </row>
    <row r="180" spans="1:1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8599562</v>
      </c>
      <c r="F180" s="22">
        <v>0</v>
      </c>
      <c r="G180" s="22">
        <v>626367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9225929</v>
      </c>
    </row>
    <row r="181" spans="1:1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5321149</v>
      </c>
      <c r="F181" s="22">
        <v>0</v>
      </c>
      <c r="G181" s="22">
        <v>1257998</v>
      </c>
      <c r="H181" s="22">
        <v>-531426</v>
      </c>
      <c r="I181" s="22">
        <v>-1206247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4841474</v>
      </c>
    </row>
    <row r="182" spans="1:1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901493</v>
      </c>
      <c r="F182" s="22">
        <v>0</v>
      </c>
      <c r="G182" s="22">
        <v>138858</v>
      </c>
      <c r="H182" s="22">
        <v>-35894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1004457</v>
      </c>
    </row>
    <row r="183" spans="1:1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712097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712097</v>
      </c>
    </row>
    <row r="184" spans="1:1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4174644</v>
      </c>
      <c r="F184" s="22">
        <v>0</v>
      </c>
      <c r="G184" s="22">
        <v>-32357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4142287</v>
      </c>
    </row>
    <row r="185" spans="1:1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2823133</v>
      </c>
      <c r="F185" s="22">
        <v>0</v>
      </c>
      <c r="G185" s="22">
        <v>123929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2947062</v>
      </c>
    </row>
    <row r="186" spans="1:1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1358194</v>
      </c>
      <c r="F186" s="22">
        <v>0</v>
      </c>
      <c r="G186" s="22">
        <v>0</v>
      </c>
      <c r="H186" s="22">
        <v>386900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1745094</v>
      </c>
    </row>
    <row r="187" spans="1:1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6185244</v>
      </c>
      <c r="F187" s="22">
        <v>0</v>
      </c>
      <c r="G187" s="22">
        <v>1493208</v>
      </c>
      <c r="H187" s="22">
        <v>-481786</v>
      </c>
      <c r="I187" s="22">
        <v>-1264025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5932641</v>
      </c>
    </row>
    <row r="188" spans="1:1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5335617</v>
      </c>
      <c r="F188" s="22">
        <v>0</v>
      </c>
      <c r="G188" s="22">
        <v>150638</v>
      </c>
      <c r="H188" s="22">
        <v>-1169783</v>
      </c>
      <c r="I188" s="22">
        <v>-665198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3651274</v>
      </c>
    </row>
    <row r="189" spans="1:1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291604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291604</v>
      </c>
    </row>
    <row r="190" spans="1:1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1352350</v>
      </c>
      <c r="F190" s="22">
        <v>0</v>
      </c>
      <c r="G190" s="22">
        <v>1167634</v>
      </c>
      <c r="H190" s="22">
        <v>-62814</v>
      </c>
      <c r="I190" s="22">
        <v>-293097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2164073</v>
      </c>
    </row>
    <row r="191" spans="1:1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23862868</v>
      </c>
      <c r="F191" s="22">
        <v>0</v>
      </c>
      <c r="G191" s="22">
        <v>2261299</v>
      </c>
      <c r="H191" s="22">
        <v>-126589</v>
      </c>
      <c r="I191" s="22">
        <v>-2273606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23723972</v>
      </c>
    </row>
    <row r="192" spans="1:1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2881648</v>
      </c>
      <c r="F192" s="22">
        <v>0</v>
      </c>
      <c r="G192" s="22">
        <v>89130</v>
      </c>
      <c r="H192" s="22">
        <v>-61668</v>
      </c>
      <c r="I192" s="22">
        <v>-6425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41074</v>
      </c>
      <c r="R192" s="22">
        <v>2943759</v>
      </c>
    </row>
    <row r="193" spans="1:1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5814263</v>
      </c>
      <c r="F193" s="22">
        <v>0</v>
      </c>
      <c r="G193" s="22">
        <v>1731168</v>
      </c>
      <c r="H193" s="22">
        <v>-215200</v>
      </c>
      <c r="I193" s="22">
        <v>-745114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6585117</v>
      </c>
    </row>
    <row r="194" spans="1:1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32792945</v>
      </c>
      <c r="F194" s="22">
        <v>0</v>
      </c>
      <c r="G194" s="22">
        <v>6829849</v>
      </c>
      <c r="H194" s="22">
        <v>0</v>
      </c>
      <c r="I194" s="22">
        <v>-4076868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35545926</v>
      </c>
    </row>
    <row r="195" spans="1:1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353033</v>
      </c>
      <c r="F195" s="22">
        <v>0</v>
      </c>
      <c r="G195" s="22">
        <v>0</v>
      </c>
      <c r="H195" s="22">
        <v>-15750</v>
      </c>
      <c r="I195" s="22">
        <v>-8000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329283</v>
      </c>
    </row>
    <row r="196" spans="1:1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1205513</v>
      </c>
      <c r="F196" s="22">
        <v>0</v>
      </c>
      <c r="G196" s="22">
        <v>138000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1343513</v>
      </c>
    </row>
    <row r="197" spans="1:1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886619</v>
      </c>
      <c r="F197" s="22">
        <v>0</v>
      </c>
      <c r="G197" s="22">
        <v>578987</v>
      </c>
      <c r="H197" s="22">
        <v>-129840</v>
      </c>
      <c r="I197" s="22">
        <v>-65522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1270244</v>
      </c>
    </row>
    <row r="198" spans="1:1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43000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43000</v>
      </c>
    </row>
    <row r="199" spans="1:1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92976</v>
      </c>
      <c r="F199" s="22">
        <v>0</v>
      </c>
      <c r="G199" s="22">
        <v>9078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102054</v>
      </c>
    </row>
    <row r="200" spans="1:1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1229825</v>
      </c>
      <c r="F200" s="22">
        <v>0</v>
      </c>
      <c r="G200" s="22">
        <v>22240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1252065</v>
      </c>
    </row>
    <row r="201" spans="1:1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81771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81771</v>
      </c>
    </row>
    <row r="202" spans="1:1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262991</v>
      </c>
      <c r="F202" s="22">
        <v>0</v>
      </c>
      <c r="G202" s="22">
        <v>10500</v>
      </c>
      <c r="H202" s="22">
        <v>-13831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259660</v>
      </c>
    </row>
    <row r="203" spans="1:1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131456</v>
      </c>
      <c r="F203" s="22">
        <v>0</v>
      </c>
      <c r="G203" s="22">
        <v>-4000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127456</v>
      </c>
    </row>
    <row r="204" spans="1:1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108951</v>
      </c>
      <c r="F204" s="22">
        <v>0</v>
      </c>
      <c r="G204" s="22">
        <v>0</v>
      </c>
      <c r="H204" s="22">
        <v>-1472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107479</v>
      </c>
    </row>
    <row r="205" spans="1:1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179696</v>
      </c>
      <c r="F205" s="22">
        <v>0</v>
      </c>
      <c r="G205" s="22">
        <v>104654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284350</v>
      </c>
    </row>
    <row r="206" spans="1:1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895070</v>
      </c>
      <c r="F206" s="22">
        <v>0</v>
      </c>
      <c r="G206" s="22">
        <v>60000</v>
      </c>
      <c r="H206" s="22">
        <v>-117273</v>
      </c>
      <c r="I206" s="22">
        <v>-39950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797847</v>
      </c>
    </row>
    <row r="207" spans="1:1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829461</v>
      </c>
      <c r="F207" s="22">
        <v>0</v>
      </c>
      <c r="G207" s="22">
        <v>0</v>
      </c>
      <c r="H207" s="22">
        <v>-11705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817756</v>
      </c>
    </row>
    <row r="208" spans="1:1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138937</v>
      </c>
      <c r="F208" s="22">
        <v>0</v>
      </c>
      <c r="G208" s="22">
        <v>16575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155512</v>
      </c>
    </row>
    <row r="209" spans="1:1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66685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66685</v>
      </c>
    </row>
    <row r="210" spans="1:1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295254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295254</v>
      </c>
    </row>
    <row r="211" spans="1:1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606908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606908</v>
      </c>
    </row>
    <row r="212" spans="1:1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1385839</v>
      </c>
      <c r="F212" s="22">
        <v>0</v>
      </c>
      <c r="G212" s="22">
        <v>35610</v>
      </c>
      <c r="H212" s="22">
        <v>-77986</v>
      </c>
      <c r="I212" s="22">
        <v>-43372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1300091</v>
      </c>
    </row>
    <row r="213" spans="1:1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475443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475443</v>
      </c>
    </row>
    <row r="214" spans="1:1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1052593</v>
      </c>
      <c r="F214" s="22">
        <v>0</v>
      </c>
      <c r="G214" s="22">
        <v>0</v>
      </c>
      <c r="H214" s="22">
        <v>98416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1151009</v>
      </c>
    </row>
    <row r="215" spans="1:1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1272061</v>
      </c>
      <c r="F215" s="22">
        <v>0</v>
      </c>
      <c r="G215" s="22">
        <v>48526</v>
      </c>
      <c r="H215" s="22">
        <v>-18223</v>
      </c>
      <c r="I215" s="22">
        <v>-100196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1202168</v>
      </c>
    </row>
    <row r="216" spans="1:1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333599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333599</v>
      </c>
    </row>
    <row r="217" spans="1:1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</row>
    <row r="218" spans="1:1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200000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200000</v>
      </c>
    </row>
    <row r="219" spans="1:1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572265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572265</v>
      </c>
    </row>
    <row r="220" spans="1:1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</row>
    <row r="221" spans="1:1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835899</v>
      </c>
      <c r="F221" s="22">
        <v>0</v>
      </c>
      <c r="G221" s="22">
        <v>43762</v>
      </c>
      <c r="H221" s="22">
        <v>-90363</v>
      </c>
      <c r="I221" s="22">
        <v>-126935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662363</v>
      </c>
    </row>
    <row r="222" spans="1:1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18000</v>
      </c>
      <c r="F222" s="22">
        <v>0</v>
      </c>
      <c r="G222" s="22">
        <v>16000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34000</v>
      </c>
    </row>
    <row r="223" spans="1:1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884246</v>
      </c>
      <c r="F223" s="22">
        <v>0</v>
      </c>
      <c r="G223" s="22">
        <v>0</v>
      </c>
      <c r="H223" s="22">
        <v>-75000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809246</v>
      </c>
    </row>
    <row r="224" spans="1:1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1122359</v>
      </c>
      <c r="F224" s="22">
        <v>0</v>
      </c>
      <c r="G224" s="22">
        <v>54080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1176439</v>
      </c>
    </row>
    <row r="225" spans="1:1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280295</v>
      </c>
      <c r="F225" s="22">
        <v>0</v>
      </c>
      <c r="G225" s="22">
        <v>22180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302475</v>
      </c>
    </row>
    <row r="226" spans="1:1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486580</v>
      </c>
      <c r="F226" s="22">
        <v>0</v>
      </c>
      <c r="G226" s="22">
        <v>26088</v>
      </c>
      <c r="H226" s="22">
        <v>-62909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449759</v>
      </c>
    </row>
    <row r="227" spans="1:1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209416</v>
      </c>
      <c r="F227" s="22">
        <v>0</v>
      </c>
      <c r="G227" s="22">
        <v>5710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215126</v>
      </c>
    </row>
    <row r="228" spans="1:1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424115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424115</v>
      </c>
    </row>
    <row r="229" spans="1:1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1015519</v>
      </c>
      <c r="F229" s="22">
        <v>0</v>
      </c>
      <c r="G229" s="22">
        <v>214471</v>
      </c>
      <c r="H229" s="22">
        <v>-81916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1148074</v>
      </c>
    </row>
    <row r="230" spans="1:1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1172727</v>
      </c>
      <c r="F230" s="22">
        <v>0</v>
      </c>
      <c r="G230" s="22">
        <v>112080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1284807</v>
      </c>
    </row>
    <row r="231" spans="1:1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511596</v>
      </c>
      <c r="F231" s="22">
        <v>0</v>
      </c>
      <c r="G231" s="22">
        <v>22013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533609</v>
      </c>
    </row>
    <row r="232" spans="1:1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1281122</v>
      </c>
      <c r="F232" s="22">
        <v>0</v>
      </c>
      <c r="G232" s="22">
        <v>2143083</v>
      </c>
      <c r="H232" s="22">
        <v>0</v>
      </c>
      <c r="I232" s="22">
        <v>-974159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2450046</v>
      </c>
    </row>
    <row r="233" spans="1:1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230873</v>
      </c>
      <c r="F233" s="22">
        <v>0</v>
      </c>
      <c r="G233" s="22">
        <v>16127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247000</v>
      </c>
    </row>
    <row r="234" spans="1:1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134188</v>
      </c>
      <c r="F234" s="22">
        <v>0</v>
      </c>
      <c r="G234" s="22">
        <v>4101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138289</v>
      </c>
    </row>
    <row r="235" spans="1:1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288111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288111</v>
      </c>
    </row>
    <row r="236" spans="1:1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213355</v>
      </c>
      <c r="F236" s="22">
        <v>0</v>
      </c>
      <c r="G236" s="22">
        <v>4989</v>
      </c>
      <c r="H236" s="22">
        <v>-4646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213698</v>
      </c>
    </row>
    <row r="237" spans="1:1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666626</v>
      </c>
      <c r="F237" s="22">
        <v>0</v>
      </c>
      <c r="G237" s="22">
        <v>85052</v>
      </c>
      <c r="H237" s="22">
        <v>0</v>
      </c>
      <c r="I237" s="22">
        <v>-9153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742525</v>
      </c>
    </row>
    <row r="238" spans="1:1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1272986</v>
      </c>
      <c r="F238" s="22">
        <v>0</v>
      </c>
      <c r="G238" s="22">
        <v>10000</v>
      </c>
      <c r="H238" s="22">
        <v>-25210</v>
      </c>
      <c r="I238" s="22">
        <v>-51901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1205875</v>
      </c>
    </row>
    <row r="239" spans="1:1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1132614</v>
      </c>
      <c r="F239" s="22">
        <v>0</v>
      </c>
      <c r="G239" s="22">
        <v>136746</v>
      </c>
      <c r="H239" s="22">
        <v>-49516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1219844</v>
      </c>
    </row>
    <row r="240" spans="1:1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</row>
    <row r="241" spans="1:1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213832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213832</v>
      </c>
    </row>
    <row r="242" spans="1:1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232095</v>
      </c>
      <c r="F242" s="22">
        <v>0</v>
      </c>
      <c r="G242" s="22">
        <v>32380</v>
      </c>
      <c r="H242" s="22">
        <v>-60395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204080</v>
      </c>
    </row>
    <row r="243" spans="1:1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495391</v>
      </c>
      <c r="F243" s="22">
        <v>0</v>
      </c>
      <c r="G243" s="22">
        <v>18829</v>
      </c>
      <c r="H243" s="22">
        <v>-26545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487675</v>
      </c>
    </row>
    <row r="244" spans="1:1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1660964</v>
      </c>
      <c r="F244" s="22">
        <v>0</v>
      </c>
      <c r="G244" s="22">
        <v>98038</v>
      </c>
      <c r="H244" s="22">
        <v>0</v>
      </c>
      <c r="I244" s="22">
        <v>-101837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1657165</v>
      </c>
    </row>
    <row r="245" spans="1:1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1232522</v>
      </c>
      <c r="F245" s="22">
        <v>0</v>
      </c>
      <c r="G245" s="22">
        <v>304742</v>
      </c>
      <c r="H245" s="22">
        <v>0</v>
      </c>
      <c r="I245" s="22">
        <v>-92771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1444493</v>
      </c>
    </row>
    <row r="246" spans="1:1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1103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1103</v>
      </c>
    </row>
    <row r="247" spans="1:1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552686</v>
      </c>
      <c r="F247" s="22">
        <v>0</v>
      </c>
      <c r="G247" s="22">
        <v>125402</v>
      </c>
      <c r="H247" s="22">
        <v>-23401</v>
      </c>
      <c r="I247" s="22">
        <v>-42000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612687</v>
      </c>
    </row>
    <row r="248" spans="1:1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48915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48915</v>
      </c>
    </row>
    <row r="249" spans="1:1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1212584</v>
      </c>
      <c r="F249" s="22">
        <v>0</v>
      </c>
      <c r="G249" s="22">
        <v>488408</v>
      </c>
      <c r="H249" s="22">
        <v>0</v>
      </c>
      <c r="I249" s="22">
        <v>-37090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1663902</v>
      </c>
    </row>
    <row r="250" spans="1:1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975167</v>
      </c>
      <c r="F250" s="22">
        <v>0</v>
      </c>
      <c r="G250" s="22">
        <v>0</v>
      </c>
      <c r="H250" s="22">
        <v>0</v>
      </c>
      <c r="I250" s="22">
        <v>-125000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850167</v>
      </c>
    </row>
    <row r="251" spans="1:1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</row>
    <row r="252" spans="1:1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324868</v>
      </c>
      <c r="F252" s="22">
        <v>0</v>
      </c>
      <c r="G252" s="22">
        <v>15000</v>
      </c>
      <c r="H252" s="22">
        <v>-10000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329868</v>
      </c>
    </row>
    <row r="253" spans="1:1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</row>
    <row r="254" spans="1:1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</row>
    <row r="255" spans="1:1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487432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487432</v>
      </c>
    </row>
    <row r="256" spans="1:1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68777</v>
      </c>
      <c r="F256" s="22">
        <v>0</v>
      </c>
      <c r="G256" s="22">
        <v>6403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75180</v>
      </c>
    </row>
    <row r="257" spans="1:1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6332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6332</v>
      </c>
    </row>
    <row r="258" spans="1:1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185375</v>
      </c>
      <c r="F258" s="22">
        <v>0</v>
      </c>
      <c r="G258" s="22">
        <v>0</v>
      </c>
      <c r="H258" s="22">
        <v>-3272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182103</v>
      </c>
    </row>
    <row r="259" spans="1:1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127136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127136</v>
      </c>
    </row>
    <row r="260" spans="1:1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2117709</v>
      </c>
      <c r="F260" s="22">
        <v>0</v>
      </c>
      <c r="G260" s="22">
        <v>1578613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3696322</v>
      </c>
    </row>
    <row r="261" spans="1:1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1265101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1265101</v>
      </c>
    </row>
    <row r="262" spans="1:1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348742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348742</v>
      </c>
    </row>
    <row r="263" spans="1:1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332100</v>
      </c>
      <c r="F263" s="22">
        <v>0</v>
      </c>
      <c r="G263" s="22">
        <v>0</v>
      </c>
      <c r="H263" s="22">
        <v>-157790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174310</v>
      </c>
    </row>
    <row r="264" spans="1:1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434631</v>
      </c>
      <c r="F264" s="22">
        <v>0</v>
      </c>
      <c r="G264" s="22">
        <v>43140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477771</v>
      </c>
    </row>
    <row r="265" spans="1:1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</row>
    <row r="266" spans="1:1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</row>
    <row r="267" spans="1:1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101246</v>
      </c>
      <c r="F267" s="22">
        <v>0</v>
      </c>
      <c r="G267" s="22">
        <v>-33897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67349</v>
      </c>
    </row>
    <row r="268" spans="1:1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139088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139088</v>
      </c>
    </row>
    <row r="269" spans="1:1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436610</v>
      </c>
      <c r="F269" s="22">
        <v>0</v>
      </c>
      <c r="G269" s="22">
        <v>0</v>
      </c>
      <c r="H269" s="22">
        <v>-18600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418010</v>
      </c>
    </row>
    <row r="270" spans="1:1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99141</v>
      </c>
      <c r="F270" s="22">
        <v>0</v>
      </c>
      <c r="G270" s="22">
        <v>0</v>
      </c>
      <c r="H270" s="22">
        <v>-9368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89773</v>
      </c>
    </row>
    <row r="271" spans="1:1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567560</v>
      </c>
      <c r="F271" s="22">
        <v>0</v>
      </c>
      <c r="G271" s="22">
        <v>45000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612560</v>
      </c>
    </row>
    <row r="272" spans="1:1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</row>
    <row r="273" spans="1:1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348883</v>
      </c>
      <c r="F273" s="22">
        <v>0</v>
      </c>
      <c r="G273" s="22">
        <v>1117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350000</v>
      </c>
    </row>
    <row r="274" spans="1:1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435625</v>
      </c>
      <c r="F274" s="22">
        <v>0</v>
      </c>
      <c r="G274" s="22">
        <v>70791</v>
      </c>
      <c r="H274" s="22">
        <v>0</v>
      </c>
      <c r="I274" s="22">
        <v>-13642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492774</v>
      </c>
    </row>
    <row r="275" spans="1:1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172895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172895</v>
      </c>
    </row>
    <row r="276" spans="1:1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24322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24322</v>
      </c>
    </row>
    <row r="277" spans="1:1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98700</v>
      </c>
      <c r="F277" s="22">
        <v>0</v>
      </c>
      <c r="G277" s="22">
        <v>10000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108700</v>
      </c>
    </row>
    <row r="278" spans="1:1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45660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45660</v>
      </c>
    </row>
    <row r="279" spans="1:1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472968</v>
      </c>
      <c r="F279" s="22">
        <v>0</v>
      </c>
      <c r="G279" s="22">
        <v>20000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492968</v>
      </c>
    </row>
    <row r="280" spans="1:1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315586</v>
      </c>
      <c r="F280" s="22">
        <v>0</v>
      </c>
      <c r="G280" s="22">
        <v>0</v>
      </c>
      <c r="H280" s="22">
        <v>-19052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296534</v>
      </c>
    </row>
    <row r="281" spans="1:1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634279</v>
      </c>
      <c r="F281" s="22">
        <v>0</v>
      </c>
      <c r="G281" s="22">
        <v>30000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664279</v>
      </c>
    </row>
    <row r="282" spans="1:1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1399877</v>
      </c>
      <c r="F282" s="22">
        <v>0</v>
      </c>
      <c r="G282" s="22">
        <v>60000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1459877</v>
      </c>
    </row>
    <row r="283" spans="1:1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1600000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1600000</v>
      </c>
    </row>
    <row r="284" spans="1:1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781770</v>
      </c>
      <c r="F284" s="22">
        <v>0</v>
      </c>
      <c r="G284" s="22">
        <v>21500</v>
      </c>
      <c r="H284" s="22">
        <v>-8790</v>
      </c>
      <c r="I284" s="22">
        <v>-3091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791389</v>
      </c>
    </row>
    <row r="285" spans="1:1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</row>
    <row r="286" spans="1:1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98928</v>
      </c>
      <c r="F286" s="22">
        <v>0</v>
      </c>
      <c r="G286" s="22">
        <v>1250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100178</v>
      </c>
    </row>
    <row r="287" spans="1:1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</row>
    <row r="288" spans="1:1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274343</v>
      </c>
      <c r="F288" s="22">
        <v>0</v>
      </c>
      <c r="G288" s="22">
        <v>0</v>
      </c>
      <c r="H288" s="22">
        <v>-5000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269343</v>
      </c>
    </row>
    <row r="289" spans="1:1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1687588</v>
      </c>
      <c r="F289" s="22">
        <v>0</v>
      </c>
      <c r="G289" s="22">
        <v>95360</v>
      </c>
      <c r="H289" s="22">
        <v>-2682</v>
      </c>
      <c r="I289" s="22">
        <v>-23975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1756291</v>
      </c>
    </row>
    <row r="290" spans="1:1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</row>
    <row r="291" spans="1:1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305472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305472</v>
      </c>
    </row>
    <row r="292" spans="1:1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47924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47924</v>
      </c>
    </row>
    <row r="293" spans="1:1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345167</v>
      </c>
      <c r="F293" s="22">
        <v>0</v>
      </c>
      <c r="G293" s="22">
        <v>0</v>
      </c>
      <c r="H293" s="22">
        <v>-337191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7976</v>
      </c>
    </row>
    <row r="294" spans="1:1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</row>
    <row r="295" spans="1:1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127603</v>
      </c>
      <c r="F295" s="22">
        <v>0</v>
      </c>
      <c r="G295" s="22">
        <v>32959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160562</v>
      </c>
    </row>
    <row r="296" spans="1:1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1819671</v>
      </c>
      <c r="F296" s="22">
        <v>0</v>
      </c>
      <c r="G296" s="22">
        <v>24335</v>
      </c>
      <c r="H296" s="22">
        <v>-5740</v>
      </c>
      <c r="I296" s="22">
        <v>-13793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1824473</v>
      </c>
    </row>
    <row r="297" spans="1:1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629267</v>
      </c>
      <c r="F297" s="22">
        <v>0</v>
      </c>
      <c r="G297" s="22">
        <v>70000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699267</v>
      </c>
    </row>
    <row r="298" spans="1:1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758017</v>
      </c>
      <c r="F298" s="22">
        <v>0</v>
      </c>
      <c r="G298" s="22">
        <v>-228678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529339</v>
      </c>
    </row>
    <row r="299" spans="1:1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272459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1326</v>
      </c>
      <c r="R299" s="22">
        <v>273785</v>
      </c>
    </row>
    <row r="300" spans="1:1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128280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128280</v>
      </c>
    </row>
    <row r="301" spans="1:1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1177318</v>
      </c>
      <c r="F301" s="22">
        <v>0</v>
      </c>
      <c r="G301" s="22">
        <v>126177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1303495</v>
      </c>
    </row>
    <row r="302" spans="1:1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122642</v>
      </c>
      <c r="F302" s="22">
        <v>0</v>
      </c>
      <c r="G302" s="22">
        <v>50220</v>
      </c>
      <c r="H302" s="22">
        <v>0</v>
      </c>
      <c r="I302" s="22">
        <v>-14180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158682</v>
      </c>
    </row>
    <row r="303" spans="1:1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422125</v>
      </c>
      <c r="F303" s="22">
        <v>0</v>
      </c>
      <c r="G303" s="22">
        <v>0</v>
      </c>
      <c r="H303" s="22">
        <v>-60000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362125</v>
      </c>
    </row>
    <row r="304" spans="1:1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1244896</v>
      </c>
      <c r="F304" s="22">
        <v>0</v>
      </c>
      <c r="G304" s="22">
        <v>10000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1254896</v>
      </c>
    </row>
    <row r="305" spans="1:1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</row>
    <row r="306" spans="1:1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90811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90811</v>
      </c>
    </row>
    <row r="307" spans="1:1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511067</v>
      </c>
      <c r="F307" s="22">
        <v>0</v>
      </c>
      <c r="G307" s="22">
        <v>10191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521258</v>
      </c>
    </row>
    <row r="308" spans="1:1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86500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86500</v>
      </c>
    </row>
    <row r="309" spans="1:1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195866</v>
      </c>
      <c r="F309" s="22">
        <v>0</v>
      </c>
      <c r="G309" s="22">
        <v>-15074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180792</v>
      </c>
    </row>
    <row r="310" spans="1:1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1516973</v>
      </c>
      <c r="F310" s="22">
        <v>0</v>
      </c>
      <c r="G310" s="22">
        <v>63224</v>
      </c>
      <c r="H310" s="22">
        <v>-40155</v>
      </c>
      <c r="I310" s="22">
        <v>-245757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1294285</v>
      </c>
    </row>
    <row r="311" spans="1:1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57260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57260</v>
      </c>
    </row>
    <row r="312" spans="1:1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89063</v>
      </c>
      <c r="F312" s="22">
        <v>0</v>
      </c>
      <c r="G312" s="22">
        <v>7449</v>
      </c>
      <c r="H312" s="22">
        <v>-15100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81412</v>
      </c>
    </row>
    <row r="313" spans="1:1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161650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161650</v>
      </c>
    </row>
    <row r="314" spans="1:1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121782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121782</v>
      </c>
    </row>
    <row r="315" spans="1:1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268374</v>
      </c>
      <c r="F315" s="22">
        <v>0</v>
      </c>
      <c r="G315" s="22">
        <v>6795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275169</v>
      </c>
    </row>
    <row r="316" spans="1:1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250107</v>
      </c>
      <c r="F316" s="22">
        <v>0</v>
      </c>
      <c r="G316" s="22">
        <v>750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250857</v>
      </c>
    </row>
    <row r="317" spans="1:1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5500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5500</v>
      </c>
    </row>
    <row r="318" spans="1:1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75997</v>
      </c>
      <c r="F318" s="22">
        <v>0</v>
      </c>
      <c r="G318" s="22">
        <v>6397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82394</v>
      </c>
    </row>
    <row r="319" spans="1:1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</row>
    <row r="320" spans="1:1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567309</v>
      </c>
      <c r="F320" s="22">
        <v>0</v>
      </c>
      <c r="G320" s="22">
        <v>16236</v>
      </c>
      <c r="H320" s="22">
        <v>-19872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563673</v>
      </c>
    </row>
    <row r="321" spans="1:1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466876</v>
      </c>
      <c r="F321" s="22">
        <v>0</v>
      </c>
      <c r="G321" s="22">
        <v>0</v>
      </c>
      <c r="H321" s="22">
        <v>0</v>
      </c>
      <c r="I321" s="22">
        <v>-134411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332465</v>
      </c>
    </row>
    <row r="322" spans="1:1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</row>
    <row r="323" spans="1:1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</row>
    <row r="324" spans="1:1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</row>
    <row r="325" spans="1:1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</row>
    <row r="326" spans="1:1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</row>
    <row r="327" spans="1:1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</row>
    <row r="328" spans="1:1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2859856</v>
      </c>
      <c r="F328" s="22">
        <v>0</v>
      </c>
      <c r="G328" s="22">
        <v>-69809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2790047</v>
      </c>
    </row>
    <row r="329" spans="1:1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55014984</v>
      </c>
      <c r="F329" s="22">
        <v>0</v>
      </c>
      <c r="G329" s="22">
        <v>3689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55018673</v>
      </c>
    </row>
    <row r="330" spans="1:1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9A461-9C43-4240-B910-DB7B2A6EB507}">
  <dimension ref="A1:BQ331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69" width="15.7109375" customWidth="1"/>
  </cols>
  <sheetData>
    <row r="1" spans="1:69" ht="24" customHeight="1" x14ac:dyDescent="0.3">
      <c r="A1" s="4" t="str">
        <f>HYPERLINK("#'Index'!A1", "&lt;&lt; Index")</f>
        <v>&lt;&lt; Index</v>
      </c>
      <c r="B1" s="20" t="s">
        <v>1332</v>
      </c>
      <c r="D1" s="20" t="s">
        <v>1333</v>
      </c>
    </row>
    <row r="2" spans="1:6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1334</v>
      </c>
      <c r="F2" s="21" t="s">
        <v>1335</v>
      </c>
      <c r="G2" s="21" t="s">
        <v>1336</v>
      </c>
      <c r="H2" s="21" t="s">
        <v>1337</v>
      </c>
      <c r="I2" s="21" t="s">
        <v>1338</v>
      </c>
      <c r="J2" s="21" t="s">
        <v>1339</v>
      </c>
      <c r="K2" s="21" t="s">
        <v>1340</v>
      </c>
      <c r="L2" s="21" t="s">
        <v>1341</v>
      </c>
      <c r="M2" s="21" t="s">
        <v>1342</v>
      </c>
      <c r="N2" s="21" t="s">
        <v>1343</v>
      </c>
      <c r="O2" s="21" t="s">
        <v>1344</v>
      </c>
      <c r="P2" s="21" t="s">
        <v>1345</v>
      </c>
      <c r="Q2" s="21" t="s">
        <v>1346</v>
      </c>
      <c r="R2" s="21" t="s">
        <v>1347</v>
      </c>
      <c r="S2" s="21" t="s">
        <v>1348</v>
      </c>
      <c r="T2" s="21" t="s">
        <v>1349</v>
      </c>
      <c r="U2" s="21" t="s">
        <v>1350</v>
      </c>
      <c r="V2" s="21" t="s">
        <v>1351</v>
      </c>
      <c r="W2" s="21" t="s">
        <v>1352</v>
      </c>
      <c r="X2" s="21" t="s">
        <v>1353</v>
      </c>
      <c r="Y2" s="21" t="s">
        <v>57</v>
      </c>
      <c r="Z2" s="21" t="s">
        <v>1023</v>
      </c>
      <c r="AA2" s="21" t="s">
        <v>1354</v>
      </c>
      <c r="AB2" s="21" t="s">
        <v>1351</v>
      </c>
      <c r="AC2" s="21" t="s">
        <v>1352</v>
      </c>
      <c r="AD2" s="21" t="s">
        <v>1353</v>
      </c>
      <c r="AE2" s="21" t="s">
        <v>57</v>
      </c>
      <c r="AF2" s="21" t="s">
        <v>1023</v>
      </c>
      <c r="AG2" s="21" t="s">
        <v>1355</v>
      </c>
      <c r="AH2" s="21" t="s">
        <v>1356</v>
      </c>
      <c r="AI2" s="21" t="s">
        <v>1357</v>
      </c>
      <c r="AJ2" s="21" t="s">
        <v>1358</v>
      </c>
      <c r="AK2" s="21" t="s">
        <v>1359</v>
      </c>
      <c r="AL2" s="21" t="s">
        <v>1360</v>
      </c>
      <c r="AM2" s="21" t="s">
        <v>1361</v>
      </c>
      <c r="AN2" s="21" t="s">
        <v>1362</v>
      </c>
      <c r="AO2" s="21" t="s">
        <v>1363</v>
      </c>
      <c r="AP2" s="21" t="s">
        <v>1364</v>
      </c>
      <c r="AQ2" s="21" t="s">
        <v>1365</v>
      </c>
      <c r="AR2" s="21" t="s">
        <v>1366</v>
      </c>
      <c r="AS2" s="21" t="s">
        <v>1367</v>
      </c>
      <c r="AT2" s="21" t="s">
        <v>1368</v>
      </c>
      <c r="AU2" s="21" t="s">
        <v>1369</v>
      </c>
      <c r="AV2" s="21" t="s">
        <v>1370</v>
      </c>
      <c r="AW2" s="21" t="s">
        <v>1371</v>
      </c>
      <c r="AX2" s="21" t="s">
        <v>1372</v>
      </c>
      <c r="AY2" s="21" t="s">
        <v>1373</v>
      </c>
      <c r="AZ2" s="21" t="s">
        <v>1374</v>
      </c>
      <c r="BA2" s="21" t="s">
        <v>1375</v>
      </c>
      <c r="BB2" s="21" t="s">
        <v>1376</v>
      </c>
      <c r="BC2" s="21" t="s">
        <v>1377</v>
      </c>
      <c r="BD2" s="21" t="s">
        <v>1378</v>
      </c>
      <c r="BE2" s="21" t="s">
        <v>1379</v>
      </c>
      <c r="BF2" s="21" t="s">
        <v>1380</v>
      </c>
      <c r="BG2" s="21" t="s">
        <v>1381</v>
      </c>
      <c r="BH2" s="21" t="s">
        <v>1382</v>
      </c>
      <c r="BI2" s="21" t="s">
        <v>1383</v>
      </c>
      <c r="BJ2" s="21" t="s">
        <v>1384</v>
      </c>
      <c r="BK2" s="21" t="s">
        <v>1385</v>
      </c>
      <c r="BL2" s="21" t="s">
        <v>1386</v>
      </c>
      <c r="BM2" s="21" t="s">
        <v>1387</v>
      </c>
      <c r="BN2" s="21" t="s">
        <v>1388</v>
      </c>
      <c r="BO2" s="21" t="s">
        <v>1389</v>
      </c>
      <c r="BP2" s="21" t="s">
        <v>1390</v>
      </c>
      <c r="BQ2" s="21" t="s">
        <v>1391</v>
      </c>
    </row>
    <row r="3" spans="1:69" x14ac:dyDescent="0.25">
      <c r="A3" s="21"/>
      <c r="B3" s="21"/>
      <c r="C3" s="21"/>
      <c r="D3" s="21" t="s">
        <v>81</v>
      </c>
      <c r="E3" s="21" t="s">
        <v>1392</v>
      </c>
      <c r="F3" s="21" t="s">
        <v>1393</v>
      </c>
      <c r="G3" s="21" t="s">
        <v>1394</v>
      </c>
      <c r="H3" s="21" t="s">
        <v>1395</v>
      </c>
      <c r="I3" s="21" t="s">
        <v>1396</v>
      </c>
      <c r="J3" s="21" t="s">
        <v>1397</v>
      </c>
      <c r="K3" s="21" t="s">
        <v>1398</v>
      </c>
      <c r="L3" s="21" t="s">
        <v>1399</v>
      </c>
      <c r="M3" s="21" t="s">
        <v>1400</v>
      </c>
      <c r="N3" s="21" t="s">
        <v>1401</v>
      </c>
      <c r="O3" s="21" t="s">
        <v>1402</v>
      </c>
      <c r="P3" s="21" t="s">
        <v>1403</v>
      </c>
      <c r="Q3" s="21" t="s">
        <v>1404</v>
      </c>
      <c r="R3" s="21" t="s">
        <v>1405</v>
      </c>
      <c r="S3" s="21" t="s">
        <v>1406</v>
      </c>
      <c r="T3" s="21" t="s">
        <v>1407</v>
      </c>
      <c r="U3" s="21" t="s">
        <v>1408</v>
      </c>
      <c r="V3" s="21" t="s">
        <v>1409</v>
      </c>
      <c r="W3" s="21" t="s">
        <v>1410</v>
      </c>
      <c r="X3" s="21" t="s">
        <v>1411</v>
      </c>
      <c r="Y3" s="21" t="s">
        <v>1412</v>
      </c>
      <c r="Z3" s="21" t="s">
        <v>1413</v>
      </c>
      <c r="AA3" s="21" t="s">
        <v>1414</v>
      </c>
      <c r="AB3" s="21" t="s">
        <v>1415</v>
      </c>
      <c r="AC3" s="21" t="s">
        <v>1416</v>
      </c>
      <c r="AD3" s="21" t="s">
        <v>1417</v>
      </c>
      <c r="AE3" s="21" t="s">
        <v>1418</v>
      </c>
      <c r="AF3" s="21" t="s">
        <v>1419</v>
      </c>
      <c r="AG3" s="21" t="s">
        <v>1420</v>
      </c>
      <c r="AH3" s="21" t="s">
        <v>1421</v>
      </c>
      <c r="AI3" s="21" t="s">
        <v>1422</v>
      </c>
      <c r="AJ3" s="21" t="s">
        <v>1423</v>
      </c>
      <c r="AK3" s="21" t="s">
        <v>1424</v>
      </c>
      <c r="AL3" s="21" t="s">
        <v>1425</v>
      </c>
      <c r="AM3" s="21" t="s">
        <v>1426</v>
      </c>
      <c r="AN3" s="21" t="s">
        <v>1427</v>
      </c>
      <c r="AO3" s="21" t="s">
        <v>1428</v>
      </c>
      <c r="AP3" s="21" t="s">
        <v>1429</v>
      </c>
      <c r="AQ3" s="21" t="s">
        <v>1430</v>
      </c>
      <c r="AR3" s="21" t="s">
        <v>1431</v>
      </c>
      <c r="AS3" s="21" t="s">
        <v>1432</v>
      </c>
      <c r="AT3" s="21" t="s">
        <v>1433</v>
      </c>
      <c r="AU3" s="21" t="s">
        <v>1434</v>
      </c>
      <c r="AV3" s="21" t="s">
        <v>1435</v>
      </c>
      <c r="AW3" s="21" t="s">
        <v>1436</v>
      </c>
      <c r="AX3" s="21" t="s">
        <v>1437</v>
      </c>
      <c r="AY3" s="21" t="s">
        <v>1438</v>
      </c>
      <c r="AZ3" s="21" t="s">
        <v>1439</v>
      </c>
      <c r="BA3" s="21" t="s">
        <v>1440</v>
      </c>
      <c r="BB3" s="21" t="s">
        <v>1441</v>
      </c>
      <c r="BC3" s="21" t="s">
        <v>1442</v>
      </c>
      <c r="BD3" s="21" t="s">
        <v>1443</v>
      </c>
      <c r="BE3" s="21" t="s">
        <v>1444</v>
      </c>
      <c r="BF3" s="21" t="s">
        <v>1445</v>
      </c>
      <c r="BG3" s="21" t="s">
        <v>1446</v>
      </c>
      <c r="BH3" s="21" t="s">
        <v>1447</v>
      </c>
      <c r="BI3" s="21" t="s">
        <v>1448</v>
      </c>
      <c r="BJ3" s="21" t="s">
        <v>1449</v>
      </c>
      <c r="BK3" s="21" t="s">
        <v>1450</v>
      </c>
      <c r="BL3" s="21" t="s">
        <v>1451</v>
      </c>
      <c r="BM3" s="21" t="s">
        <v>1452</v>
      </c>
      <c r="BN3" s="21" t="s">
        <v>1453</v>
      </c>
      <c r="BO3" s="21" t="s">
        <v>1454</v>
      </c>
      <c r="BP3" s="21" t="s">
        <v>1455</v>
      </c>
      <c r="BQ3" s="21" t="s">
        <v>1456</v>
      </c>
    </row>
    <row r="4" spans="1:6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523</v>
      </c>
      <c r="F4" s="22">
        <v>8598</v>
      </c>
      <c r="G4" s="22">
        <v>0</v>
      </c>
      <c r="H4" s="23">
        <v>366.67</v>
      </c>
      <c r="I4" s="24" t="s">
        <v>1457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4" t="s">
        <v>1457</v>
      </c>
      <c r="Q4" s="24" t="s">
        <v>1457</v>
      </c>
      <c r="R4" s="23">
        <v>0</v>
      </c>
      <c r="S4" s="22">
        <v>0</v>
      </c>
      <c r="T4" s="24"/>
      <c r="U4" s="23">
        <v>267.5</v>
      </c>
      <c r="V4" s="23">
        <v>0</v>
      </c>
      <c r="W4" s="23">
        <v>0</v>
      </c>
      <c r="X4" s="23">
        <v>0</v>
      </c>
      <c r="Y4" s="23">
        <v>0</v>
      </c>
      <c r="Z4" s="23">
        <v>267.5</v>
      </c>
      <c r="AA4" s="23">
        <v>257.07</v>
      </c>
      <c r="AB4" s="23">
        <v>0</v>
      </c>
      <c r="AC4" s="23">
        <v>0</v>
      </c>
      <c r="AD4" s="23">
        <v>0</v>
      </c>
      <c r="AE4" s="23">
        <v>0</v>
      </c>
      <c r="AF4" s="23">
        <v>257.07</v>
      </c>
      <c r="AG4" s="23">
        <v>213.4</v>
      </c>
      <c r="AH4" s="24" t="s">
        <v>1458</v>
      </c>
      <c r="AI4" s="22">
        <v>10</v>
      </c>
      <c r="AJ4" s="22">
        <v>8</v>
      </c>
      <c r="AK4" s="24" t="s">
        <v>1458</v>
      </c>
      <c r="AL4" s="24" t="s">
        <v>1458</v>
      </c>
      <c r="AM4" s="24" t="s">
        <v>1457</v>
      </c>
      <c r="AN4" s="22">
        <v>0</v>
      </c>
      <c r="AO4" s="22">
        <v>0</v>
      </c>
      <c r="AP4" s="22">
        <v>29195</v>
      </c>
      <c r="AQ4" s="22">
        <v>1054638</v>
      </c>
      <c r="AR4" s="22">
        <v>4</v>
      </c>
      <c r="AS4" s="22">
        <v>3</v>
      </c>
      <c r="AT4" s="22">
        <v>1</v>
      </c>
      <c r="AU4" s="22">
        <v>0</v>
      </c>
      <c r="AV4" s="22">
        <v>56</v>
      </c>
      <c r="AW4" s="22">
        <v>52</v>
      </c>
      <c r="AX4" s="22">
        <v>4</v>
      </c>
      <c r="AY4" s="22">
        <v>2</v>
      </c>
      <c r="AZ4" s="24" t="s">
        <v>1459</v>
      </c>
      <c r="BA4" s="22">
        <v>860</v>
      </c>
      <c r="BB4" s="22">
        <v>839</v>
      </c>
      <c r="BC4" s="22">
        <v>265802458</v>
      </c>
      <c r="BD4" s="22">
        <v>36535162</v>
      </c>
      <c r="BE4" s="22">
        <v>0</v>
      </c>
      <c r="BF4" s="22">
        <v>2185657</v>
      </c>
      <c r="BG4" s="22">
        <v>304523277</v>
      </c>
      <c r="BH4" s="22">
        <v>2761</v>
      </c>
      <c r="BI4" s="22">
        <v>37</v>
      </c>
      <c r="BJ4" s="22">
        <v>23</v>
      </c>
      <c r="BK4" s="22">
        <v>1</v>
      </c>
      <c r="BL4" s="22">
        <v>4830</v>
      </c>
      <c r="BM4" s="22">
        <v>4</v>
      </c>
      <c r="BN4" s="22">
        <v>14</v>
      </c>
      <c r="BO4" s="22">
        <v>69</v>
      </c>
      <c r="BP4" s="22">
        <v>17</v>
      </c>
      <c r="BQ4" s="22">
        <v>6</v>
      </c>
    </row>
    <row r="5" spans="1:6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171</v>
      </c>
      <c r="F5" s="22">
        <v>2426</v>
      </c>
      <c r="G5" s="22">
        <v>0</v>
      </c>
      <c r="H5" s="23">
        <v>114.7</v>
      </c>
      <c r="I5" s="24" t="s">
        <v>1457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4" t="s">
        <v>1457</v>
      </c>
      <c r="Q5" s="24" t="s">
        <v>1457</v>
      </c>
      <c r="R5" s="23">
        <v>0</v>
      </c>
      <c r="S5" s="22">
        <v>0</v>
      </c>
      <c r="T5" s="24"/>
      <c r="U5" s="23">
        <v>90.84</v>
      </c>
      <c r="V5" s="23">
        <v>0</v>
      </c>
      <c r="W5" s="23">
        <v>0</v>
      </c>
      <c r="X5" s="23">
        <v>4</v>
      </c>
      <c r="Y5" s="23">
        <v>10.3</v>
      </c>
      <c r="Z5" s="23">
        <v>105.14</v>
      </c>
      <c r="AA5" s="23">
        <v>84.9</v>
      </c>
      <c r="AB5" s="23">
        <v>0</v>
      </c>
      <c r="AC5" s="23">
        <v>0</v>
      </c>
      <c r="AD5" s="23">
        <v>3.38</v>
      </c>
      <c r="AE5" s="23">
        <v>1.9</v>
      </c>
      <c r="AF5" s="23">
        <v>90.18</v>
      </c>
      <c r="AG5" s="23">
        <v>96.5</v>
      </c>
      <c r="AH5" s="24" t="s">
        <v>1458</v>
      </c>
      <c r="AI5" s="22">
        <v>5</v>
      </c>
      <c r="AJ5" s="22">
        <v>5</v>
      </c>
      <c r="AK5" s="24" t="s">
        <v>1458</v>
      </c>
      <c r="AL5" s="24" t="s">
        <v>1458</v>
      </c>
      <c r="AM5" s="24" t="s">
        <v>1457</v>
      </c>
      <c r="AN5" s="22">
        <v>0</v>
      </c>
      <c r="AO5" s="22">
        <v>0</v>
      </c>
      <c r="AP5" s="22">
        <v>7224</v>
      </c>
      <c r="AQ5" s="22">
        <v>159572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4" t="s">
        <v>1460</v>
      </c>
      <c r="BA5" s="22">
        <v>567</v>
      </c>
      <c r="BB5" s="22">
        <v>563</v>
      </c>
      <c r="BC5" s="22">
        <v>115971761</v>
      </c>
      <c r="BD5" s="22">
        <v>971000</v>
      </c>
      <c r="BE5" s="22">
        <v>0</v>
      </c>
      <c r="BF5" s="22">
        <v>23899292</v>
      </c>
      <c r="BG5" s="22">
        <v>140842053</v>
      </c>
      <c r="BH5" s="22">
        <v>589</v>
      </c>
      <c r="BI5" s="22">
        <v>18.7</v>
      </c>
      <c r="BJ5" s="22">
        <v>14</v>
      </c>
      <c r="BK5" s="22">
        <v>1</v>
      </c>
      <c r="BL5" s="22">
        <v>811</v>
      </c>
      <c r="BM5" s="22">
        <v>21</v>
      </c>
      <c r="BN5" s="22">
        <v>1</v>
      </c>
      <c r="BO5" s="22">
        <v>88</v>
      </c>
      <c r="BP5" s="22">
        <v>1</v>
      </c>
      <c r="BQ5" s="22">
        <v>0</v>
      </c>
    </row>
    <row r="6" spans="1:6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100</v>
      </c>
      <c r="F6" s="22">
        <v>1920</v>
      </c>
      <c r="G6" s="22">
        <v>0</v>
      </c>
      <c r="H6" s="23">
        <v>117.69</v>
      </c>
      <c r="I6" s="24" t="s">
        <v>1457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4" t="s">
        <v>1457</v>
      </c>
      <c r="Q6" s="24" t="s">
        <v>1457</v>
      </c>
      <c r="R6" s="23">
        <v>0</v>
      </c>
      <c r="S6" s="22">
        <v>0</v>
      </c>
      <c r="T6" s="24"/>
      <c r="U6" s="23">
        <v>112.64</v>
      </c>
      <c r="V6" s="23">
        <v>0</v>
      </c>
      <c r="W6" s="23">
        <v>0</v>
      </c>
      <c r="X6" s="23">
        <v>0</v>
      </c>
      <c r="Y6" s="23">
        <v>0</v>
      </c>
      <c r="Z6" s="23">
        <v>112.64</v>
      </c>
      <c r="AA6" s="23">
        <v>108.2</v>
      </c>
      <c r="AB6" s="23">
        <v>0</v>
      </c>
      <c r="AC6" s="23">
        <v>0</v>
      </c>
      <c r="AD6" s="23">
        <v>0</v>
      </c>
      <c r="AE6" s="23">
        <v>0</v>
      </c>
      <c r="AF6" s="23">
        <v>108.2</v>
      </c>
      <c r="AG6" s="23">
        <v>43.16</v>
      </c>
      <c r="AH6" s="24" t="s">
        <v>1458</v>
      </c>
      <c r="AI6" s="22">
        <v>11</v>
      </c>
      <c r="AJ6" s="22">
        <v>11</v>
      </c>
      <c r="AK6" s="24" t="s">
        <v>1458</v>
      </c>
      <c r="AL6" s="24" t="s">
        <v>1458</v>
      </c>
      <c r="AM6" s="24" t="s">
        <v>1458</v>
      </c>
      <c r="AN6" s="22">
        <v>5</v>
      </c>
      <c r="AO6" s="22">
        <v>0</v>
      </c>
      <c r="AP6" s="22">
        <v>6601</v>
      </c>
      <c r="AQ6" s="22">
        <v>122325</v>
      </c>
      <c r="AR6" s="22">
        <v>0</v>
      </c>
      <c r="AS6" s="22">
        <v>0</v>
      </c>
      <c r="AT6" s="22">
        <v>0</v>
      </c>
      <c r="AU6" s="22">
        <v>0</v>
      </c>
      <c r="AV6" s="22">
        <v>3</v>
      </c>
      <c r="AW6" s="22">
        <v>0</v>
      </c>
      <c r="AX6" s="22">
        <v>3</v>
      </c>
      <c r="AY6" s="22">
        <v>2</v>
      </c>
      <c r="AZ6" s="24" t="s">
        <v>1461</v>
      </c>
      <c r="BA6" s="22">
        <v>96</v>
      </c>
      <c r="BB6" s="22">
        <v>94</v>
      </c>
      <c r="BC6" s="22">
        <v>4941657</v>
      </c>
      <c r="BD6" s="22">
        <v>1724897</v>
      </c>
      <c r="BE6" s="22">
        <v>1163498</v>
      </c>
      <c r="BF6" s="22">
        <v>46715</v>
      </c>
      <c r="BG6" s="22">
        <v>7876767</v>
      </c>
      <c r="BH6" s="22">
        <v>126</v>
      </c>
      <c r="BI6" s="22">
        <v>4</v>
      </c>
      <c r="BJ6" s="22">
        <v>5</v>
      </c>
      <c r="BK6" s="22">
        <v>1</v>
      </c>
      <c r="BL6" s="22">
        <v>1061</v>
      </c>
      <c r="BM6" s="22">
        <v>7</v>
      </c>
      <c r="BN6" s="22">
        <v>3</v>
      </c>
      <c r="BO6" s="22">
        <v>41.3</v>
      </c>
      <c r="BP6" s="22">
        <v>3</v>
      </c>
      <c r="BQ6" s="22">
        <v>0</v>
      </c>
    </row>
    <row r="7" spans="1:6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16186</v>
      </c>
      <c r="F7" s="22">
        <v>85138</v>
      </c>
      <c r="G7" s="22">
        <v>0</v>
      </c>
      <c r="H7" s="23">
        <v>6659.48</v>
      </c>
      <c r="I7" s="24" t="s">
        <v>1457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4" t="s">
        <v>1457</v>
      </c>
      <c r="Q7" s="24" t="s">
        <v>1458</v>
      </c>
      <c r="R7" s="23">
        <v>0.4</v>
      </c>
      <c r="S7" s="22">
        <v>2090000</v>
      </c>
      <c r="T7" s="24" t="s">
        <v>1462</v>
      </c>
      <c r="U7" s="23">
        <v>5360</v>
      </c>
      <c r="V7" s="23">
        <v>0</v>
      </c>
      <c r="W7" s="23">
        <v>0</v>
      </c>
      <c r="X7" s="23">
        <v>0</v>
      </c>
      <c r="Y7" s="23">
        <v>0</v>
      </c>
      <c r="Z7" s="23">
        <v>5360</v>
      </c>
      <c r="AA7" s="23">
        <v>5160</v>
      </c>
      <c r="AB7" s="23">
        <v>0</v>
      </c>
      <c r="AC7" s="23">
        <v>0</v>
      </c>
      <c r="AD7" s="23">
        <v>0</v>
      </c>
      <c r="AE7" s="23">
        <v>0</v>
      </c>
      <c r="AF7" s="23">
        <v>5160</v>
      </c>
      <c r="AG7" s="23">
        <v>5493</v>
      </c>
      <c r="AH7" s="24" t="s">
        <v>1458</v>
      </c>
      <c r="AI7" s="22">
        <v>21</v>
      </c>
      <c r="AJ7" s="22">
        <v>21</v>
      </c>
      <c r="AK7" s="24" t="s">
        <v>1458</v>
      </c>
      <c r="AL7" s="24" t="s">
        <v>1458</v>
      </c>
      <c r="AM7" s="24" t="s">
        <v>1457</v>
      </c>
      <c r="AN7" s="22">
        <v>0</v>
      </c>
      <c r="AO7" s="22">
        <v>0</v>
      </c>
      <c r="AP7" s="22">
        <v>573805</v>
      </c>
      <c r="AQ7" s="22">
        <v>26527073.890000001</v>
      </c>
      <c r="AR7" s="22">
        <v>403</v>
      </c>
      <c r="AS7" s="22">
        <v>33</v>
      </c>
      <c r="AT7" s="22">
        <v>184</v>
      </c>
      <c r="AU7" s="22">
        <v>61</v>
      </c>
      <c r="AV7" s="22">
        <v>1618</v>
      </c>
      <c r="AW7" s="22">
        <v>152</v>
      </c>
      <c r="AX7" s="22">
        <v>233</v>
      </c>
      <c r="AY7" s="22">
        <v>122</v>
      </c>
      <c r="AZ7" s="24" t="s">
        <v>1463</v>
      </c>
      <c r="BA7" s="22">
        <v>7212</v>
      </c>
      <c r="BB7" s="22">
        <v>6743</v>
      </c>
      <c r="BC7" s="22">
        <v>3855546151</v>
      </c>
      <c r="BD7" s="22">
        <v>1234013152</v>
      </c>
      <c r="BE7" s="22">
        <v>113114341</v>
      </c>
      <c r="BF7" s="22">
        <v>220638002</v>
      </c>
      <c r="BG7" s="22">
        <v>5423311646</v>
      </c>
      <c r="BH7" s="22">
        <v>18746</v>
      </c>
      <c r="BI7" s="22">
        <v>50</v>
      </c>
      <c r="BJ7" s="22">
        <v>474</v>
      </c>
      <c r="BK7" s="22">
        <v>1</v>
      </c>
      <c r="BL7" s="22">
        <v>43087</v>
      </c>
      <c r="BM7" s="22">
        <v>80</v>
      </c>
      <c r="BN7" s="22">
        <v>427</v>
      </c>
      <c r="BO7" s="22">
        <v>84</v>
      </c>
      <c r="BP7" s="22">
        <v>211</v>
      </c>
      <c r="BQ7" s="22">
        <v>59</v>
      </c>
    </row>
    <row r="8" spans="1:6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207.6</v>
      </c>
      <c r="F8" s="22">
        <v>4412</v>
      </c>
      <c r="G8" s="22">
        <v>0</v>
      </c>
      <c r="H8" s="23">
        <v>199.5</v>
      </c>
      <c r="I8" s="24" t="s">
        <v>1457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4" t="s">
        <v>1457</v>
      </c>
      <c r="Q8" s="24" t="s">
        <v>1457</v>
      </c>
      <c r="R8" s="23">
        <v>0</v>
      </c>
      <c r="S8" s="22">
        <v>0</v>
      </c>
      <c r="T8" s="24"/>
      <c r="U8" s="23">
        <v>171.58</v>
      </c>
      <c r="V8" s="23">
        <v>0</v>
      </c>
      <c r="W8" s="23">
        <v>0</v>
      </c>
      <c r="X8" s="23">
        <v>0</v>
      </c>
      <c r="Y8" s="23">
        <v>0</v>
      </c>
      <c r="Z8" s="23">
        <v>171.58</v>
      </c>
      <c r="AA8" s="23">
        <v>151.33000000000001</v>
      </c>
      <c r="AB8" s="23">
        <v>0</v>
      </c>
      <c r="AC8" s="23">
        <v>0</v>
      </c>
      <c r="AD8" s="23">
        <v>0</v>
      </c>
      <c r="AE8" s="23">
        <v>0</v>
      </c>
      <c r="AF8" s="23">
        <v>151.33000000000001</v>
      </c>
      <c r="AG8" s="23">
        <v>107.64</v>
      </c>
      <c r="AH8" s="24" t="s">
        <v>1458</v>
      </c>
      <c r="AI8" s="22">
        <v>5</v>
      </c>
      <c r="AJ8" s="22">
        <v>5</v>
      </c>
      <c r="AK8" s="24" t="s">
        <v>1457</v>
      </c>
      <c r="AL8" s="24" t="s">
        <v>1458</v>
      </c>
      <c r="AM8" s="24" t="s">
        <v>1457</v>
      </c>
      <c r="AN8" s="22">
        <v>0</v>
      </c>
      <c r="AO8" s="22">
        <v>0</v>
      </c>
      <c r="AP8" s="22">
        <v>8694</v>
      </c>
      <c r="AQ8" s="22">
        <v>391070</v>
      </c>
      <c r="AR8" s="22">
        <v>2</v>
      </c>
      <c r="AS8" s="22">
        <v>0</v>
      </c>
      <c r="AT8" s="22">
        <v>2</v>
      </c>
      <c r="AU8" s="22">
        <v>0</v>
      </c>
      <c r="AV8" s="22">
        <v>11</v>
      </c>
      <c r="AW8" s="22">
        <v>2</v>
      </c>
      <c r="AX8" s="22">
        <v>9</v>
      </c>
      <c r="AY8" s="22">
        <v>0</v>
      </c>
      <c r="AZ8" s="24" t="s">
        <v>1464</v>
      </c>
      <c r="BA8" s="22">
        <v>386</v>
      </c>
      <c r="BB8" s="22">
        <v>385</v>
      </c>
      <c r="BC8" s="22">
        <v>17306894</v>
      </c>
      <c r="BD8" s="22">
        <v>11615461</v>
      </c>
      <c r="BE8" s="22">
        <v>407000</v>
      </c>
      <c r="BF8" s="22">
        <v>4643677</v>
      </c>
      <c r="BG8" s="22">
        <v>33973032</v>
      </c>
      <c r="BH8" s="22">
        <v>167</v>
      </c>
      <c r="BI8" s="22">
        <v>10</v>
      </c>
      <c r="BJ8" s="22">
        <v>5</v>
      </c>
      <c r="BK8" s="22">
        <v>1</v>
      </c>
      <c r="BL8" s="22">
        <v>1145</v>
      </c>
      <c r="BM8" s="22">
        <v>10</v>
      </c>
      <c r="BN8" s="22">
        <v>5</v>
      </c>
      <c r="BO8" s="22">
        <v>43</v>
      </c>
      <c r="BP8" s="22">
        <v>4</v>
      </c>
      <c r="BQ8" s="22">
        <v>2</v>
      </c>
    </row>
    <row r="9" spans="1:6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136</v>
      </c>
      <c r="F9" s="22">
        <v>3710</v>
      </c>
      <c r="G9" s="22">
        <v>0</v>
      </c>
      <c r="H9" s="23">
        <v>115.7</v>
      </c>
      <c r="I9" s="24" t="s">
        <v>1457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4" t="s">
        <v>1457</v>
      </c>
      <c r="Q9" s="24" t="s">
        <v>1457</v>
      </c>
      <c r="R9" s="23">
        <v>0</v>
      </c>
      <c r="S9" s="22">
        <v>0</v>
      </c>
      <c r="T9" s="24"/>
      <c r="U9" s="23">
        <v>90</v>
      </c>
      <c r="V9" s="23">
        <v>0</v>
      </c>
      <c r="W9" s="23">
        <v>0</v>
      </c>
      <c r="X9" s="23">
        <v>14.87</v>
      </c>
      <c r="Y9" s="23">
        <v>0</v>
      </c>
      <c r="Z9" s="23">
        <v>104.87</v>
      </c>
      <c r="AA9" s="23">
        <v>96.3</v>
      </c>
      <c r="AB9" s="23">
        <v>0</v>
      </c>
      <c r="AC9" s="23">
        <v>0</v>
      </c>
      <c r="AD9" s="23">
        <v>13.41</v>
      </c>
      <c r="AE9" s="23">
        <v>0</v>
      </c>
      <c r="AF9" s="23">
        <v>109.71</v>
      </c>
      <c r="AG9" s="23">
        <v>71.900000000000006</v>
      </c>
      <c r="AH9" s="24" t="s">
        <v>1457</v>
      </c>
      <c r="AI9" s="22">
        <v>0</v>
      </c>
      <c r="AJ9" s="22">
        <v>0</v>
      </c>
      <c r="AK9" s="24" t="s">
        <v>1457</v>
      </c>
      <c r="AL9" s="24" t="s">
        <v>1457</v>
      </c>
      <c r="AM9" s="24" t="s">
        <v>1457</v>
      </c>
      <c r="AN9" s="22">
        <v>0</v>
      </c>
      <c r="AO9" s="22">
        <v>0</v>
      </c>
      <c r="AP9" s="22">
        <v>8069</v>
      </c>
      <c r="AQ9" s="22">
        <v>194680</v>
      </c>
      <c r="AR9" s="22">
        <v>0</v>
      </c>
      <c r="AS9" s="22">
        <v>0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4" t="s">
        <v>1465</v>
      </c>
      <c r="BA9" s="22">
        <v>481</v>
      </c>
      <c r="BB9" s="22">
        <v>464</v>
      </c>
      <c r="BC9" s="22">
        <v>184103919</v>
      </c>
      <c r="BD9" s="22">
        <v>8848292</v>
      </c>
      <c r="BE9" s="22">
        <v>0</v>
      </c>
      <c r="BF9" s="22">
        <v>0</v>
      </c>
      <c r="BG9" s="22">
        <v>192952211</v>
      </c>
      <c r="BH9" s="22">
        <v>1343</v>
      </c>
      <c r="BI9" s="22">
        <v>35</v>
      </c>
      <c r="BJ9" s="22">
        <v>0</v>
      </c>
      <c r="BK9" s="22">
        <v>0</v>
      </c>
      <c r="BL9" s="22">
        <v>0</v>
      </c>
      <c r="BM9" s="22">
        <v>0</v>
      </c>
      <c r="BN9" s="22">
        <v>0</v>
      </c>
      <c r="BO9" s="22">
        <v>0</v>
      </c>
      <c r="BP9" s="22">
        <v>0</v>
      </c>
      <c r="BQ9" s="22">
        <v>0</v>
      </c>
    </row>
    <row r="10" spans="1:6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146</v>
      </c>
      <c r="F10" s="22">
        <v>6671</v>
      </c>
      <c r="G10" s="22">
        <v>0</v>
      </c>
      <c r="H10" s="23">
        <v>166.39400000000001</v>
      </c>
      <c r="I10" s="24" t="s">
        <v>1457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4" t="s">
        <v>1457</v>
      </c>
      <c r="Q10" s="24" t="s">
        <v>1457</v>
      </c>
      <c r="R10" s="23">
        <v>0</v>
      </c>
      <c r="S10" s="22">
        <v>0</v>
      </c>
      <c r="T10" s="24"/>
      <c r="U10" s="23">
        <v>106.25</v>
      </c>
      <c r="V10" s="23">
        <v>0</v>
      </c>
      <c r="W10" s="23">
        <v>0</v>
      </c>
      <c r="X10" s="23">
        <v>49.082999999999998</v>
      </c>
      <c r="Y10" s="23">
        <v>16.619</v>
      </c>
      <c r="Z10" s="23">
        <v>171.952</v>
      </c>
      <c r="AA10" s="23">
        <v>104.43</v>
      </c>
      <c r="AB10" s="23">
        <v>0</v>
      </c>
      <c r="AC10" s="23">
        <v>0</v>
      </c>
      <c r="AD10" s="23">
        <v>11.6</v>
      </c>
      <c r="AE10" s="23">
        <v>0</v>
      </c>
      <c r="AF10" s="23">
        <v>116.03</v>
      </c>
      <c r="AG10" s="23">
        <v>56.112000000000002</v>
      </c>
      <c r="AH10" s="24" t="s">
        <v>1458</v>
      </c>
      <c r="AI10" s="22">
        <v>6</v>
      </c>
      <c r="AJ10" s="22">
        <v>6</v>
      </c>
      <c r="AK10" s="24" t="s">
        <v>1458</v>
      </c>
      <c r="AL10" s="24" t="s">
        <v>1458</v>
      </c>
      <c r="AM10" s="24" t="s">
        <v>1457</v>
      </c>
      <c r="AN10" s="22">
        <v>0</v>
      </c>
      <c r="AO10" s="22">
        <v>0</v>
      </c>
      <c r="AP10" s="22">
        <v>7015</v>
      </c>
      <c r="AQ10" s="22">
        <v>131775</v>
      </c>
      <c r="AR10" s="22">
        <v>0</v>
      </c>
      <c r="AS10" s="22">
        <v>0</v>
      </c>
      <c r="AT10" s="22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4" t="s">
        <v>1466</v>
      </c>
      <c r="BA10" s="22">
        <v>196</v>
      </c>
      <c r="BB10" s="22">
        <v>196</v>
      </c>
      <c r="BC10" s="22">
        <v>36725748</v>
      </c>
      <c r="BD10" s="22">
        <v>516355</v>
      </c>
      <c r="BE10" s="22">
        <v>360000</v>
      </c>
      <c r="BF10" s="22">
        <v>2794466</v>
      </c>
      <c r="BG10" s="22">
        <v>40396569</v>
      </c>
      <c r="BH10" s="22">
        <v>163</v>
      </c>
      <c r="BI10" s="22">
        <v>2</v>
      </c>
      <c r="BJ10" s="22">
        <v>8</v>
      </c>
      <c r="BK10" s="22">
        <v>1</v>
      </c>
      <c r="BL10" s="22">
        <v>837</v>
      </c>
      <c r="BM10" s="22">
        <v>2</v>
      </c>
      <c r="BN10" s="22">
        <v>7</v>
      </c>
      <c r="BO10" s="22">
        <v>30</v>
      </c>
      <c r="BP10" s="22">
        <v>2</v>
      </c>
      <c r="BQ10" s="22">
        <v>0</v>
      </c>
    </row>
    <row r="11" spans="1:6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10856</v>
      </c>
      <c r="F11" s="22">
        <v>78206</v>
      </c>
      <c r="G11" s="22">
        <v>0</v>
      </c>
      <c r="H11" s="23">
        <v>4997</v>
      </c>
      <c r="I11" s="24" t="s">
        <v>1457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4" t="s">
        <v>1457</v>
      </c>
      <c r="Q11" s="24" t="s">
        <v>1457</v>
      </c>
      <c r="R11" s="23">
        <v>0</v>
      </c>
      <c r="S11" s="22">
        <v>0</v>
      </c>
      <c r="T11" s="24"/>
      <c r="U11" s="23">
        <v>0</v>
      </c>
      <c r="V11" s="23">
        <v>4437.8</v>
      </c>
      <c r="W11" s="23">
        <v>0</v>
      </c>
      <c r="X11" s="23">
        <v>0</v>
      </c>
      <c r="Y11" s="23">
        <v>0</v>
      </c>
      <c r="Z11" s="23">
        <v>4437.8</v>
      </c>
      <c r="AA11" s="23">
        <v>0</v>
      </c>
      <c r="AB11" s="23">
        <v>3705</v>
      </c>
      <c r="AC11" s="23">
        <v>0</v>
      </c>
      <c r="AD11" s="23">
        <v>0</v>
      </c>
      <c r="AE11" s="23">
        <v>0</v>
      </c>
      <c r="AF11" s="23">
        <v>3705</v>
      </c>
      <c r="AG11" s="23">
        <v>3373</v>
      </c>
      <c r="AH11" s="24" t="s">
        <v>1458</v>
      </c>
      <c r="AI11" s="22">
        <v>24</v>
      </c>
      <c r="AJ11" s="22">
        <v>24</v>
      </c>
      <c r="AK11" s="24" t="s">
        <v>1458</v>
      </c>
      <c r="AL11" s="24" t="s">
        <v>1458</v>
      </c>
      <c r="AM11" s="24" t="s">
        <v>1457</v>
      </c>
      <c r="AN11" s="22">
        <v>0</v>
      </c>
      <c r="AO11" s="22">
        <v>0</v>
      </c>
      <c r="AP11" s="22">
        <v>428857</v>
      </c>
      <c r="AQ11" s="22">
        <v>18040365</v>
      </c>
      <c r="AR11" s="22">
        <v>366</v>
      </c>
      <c r="AS11" s="22">
        <v>195</v>
      </c>
      <c r="AT11" s="22">
        <v>171</v>
      </c>
      <c r="AU11" s="22">
        <v>63</v>
      </c>
      <c r="AV11" s="22">
        <v>1425</v>
      </c>
      <c r="AW11" s="22">
        <v>746</v>
      </c>
      <c r="AX11" s="22">
        <v>675</v>
      </c>
      <c r="AY11" s="22">
        <v>228</v>
      </c>
      <c r="AZ11" s="24" t="s">
        <v>1467</v>
      </c>
      <c r="BA11" s="22">
        <v>22548</v>
      </c>
      <c r="BB11" s="22">
        <v>13154</v>
      </c>
      <c r="BC11" s="22">
        <v>2533679961</v>
      </c>
      <c r="BD11" s="22">
        <v>830108260</v>
      </c>
      <c r="BE11" s="22">
        <v>104390440</v>
      </c>
      <c r="BF11" s="22">
        <v>295497766</v>
      </c>
      <c r="BG11" s="22">
        <v>3763676427</v>
      </c>
      <c r="BH11" s="22">
        <v>15246</v>
      </c>
      <c r="BI11" s="22">
        <v>24.4</v>
      </c>
      <c r="BJ11" s="22">
        <v>359</v>
      </c>
      <c r="BK11" s="22">
        <v>1</v>
      </c>
      <c r="BL11" s="22">
        <v>38852</v>
      </c>
      <c r="BM11" s="22">
        <v>42</v>
      </c>
      <c r="BN11" s="22">
        <v>365</v>
      </c>
      <c r="BO11" s="22">
        <v>73</v>
      </c>
      <c r="BP11" s="22">
        <v>246</v>
      </c>
      <c r="BQ11" s="22">
        <v>0</v>
      </c>
    </row>
    <row r="12" spans="1:6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242</v>
      </c>
      <c r="F12" s="22">
        <v>5776</v>
      </c>
      <c r="G12" s="22">
        <v>0</v>
      </c>
      <c r="H12" s="23">
        <v>215.1</v>
      </c>
      <c r="I12" s="24" t="s">
        <v>1457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4" t="s">
        <v>1457</v>
      </c>
      <c r="Q12" s="24" t="s">
        <v>1457</v>
      </c>
      <c r="R12" s="23">
        <v>0</v>
      </c>
      <c r="S12" s="22">
        <v>0</v>
      </c>
      <c r="T12" s="24"/>
      <c r="U12" s="23">
        <v>144.1</v>
      </c>
      <c r="V12" s="23">
        <v>0</v>
      </c>
      <c r="W12" s="23">
        <v>0</v>
      </c>
      <c r="X12" s="23">
        <v>8.5</v>
      </c>
      <c r="Y12" s="23">
        <v>0</v>
      </c>
      <c r="Z12" s="23">
        <v>152.6</v>
      </c>
      <c r="AA12" s="23">
        <v>125.4</v>
      </c>
      <c r="AB12" s="23">
        <v>0</v>
      </c>
      <c r="AC12" s="23">
        <v>0</v>
      </c>
      <c r="AD12" s="23">
        <v>0</v>
      </c>
      <c r="AE12" s="23">
        <v>0</v>
      </c>
      <c r="AF12" s="23">
        <v>125.4</v>
      </c>
      <c r="AG12" s="23">
        <v>83.8</v>
      </c>
      <c r="AH12" s="24" t="s">
        <v>1458</v>
      </c>
      <c r="AI12" s="22">
        <v>7</v>
      </c>
      <c r="AJ12" s="22">
        <v>7</v>
      </c>
      <c r="AK12" s="24" t="s">
        <v>1458</v>
      </c>
      <c r="AL12" s="24" t="s">
        <v>1458</v>
      </c>
      <c r="AM12" s="24" t="s">
        <v>1457</v>
      </c>
      <c r="AN12" s="22">
        <v>0</v>
      </c>
      <c r="AO12" s="22">
        <v>0</v>
      </c>
      <c r="AP12" s="22">
        <v>11704</v>
      </c>
      <c r="AQ12" s="22">
        <v>409213</v>
      </c>
      <c r="AR12" s="22">
        <v>1</v>
      </c>
      <c r="AS12" s="22">
        <v>1</v>
      </c>
      <c r="AT12" s="22">
        <v>0</v>
      </c>
      <c r="AU12" s="22">
        <v>0</v>
      </c>
      <c r="AV12" s="22">
        <v>10</v>
      </c>
      <c r="AW12" s="22">
        <v>10</v>
      </c>
      <c r="AX12" s="22">
        <v>0</v>
      </c>
      <c r="AY12" s="22">
        <v>0</v>
      </c>
      <c r="AZ12" s="24" t="s">
        <v>1468</v>
      </c>
      <c r="BA12" s="22">
        <v>506</v>
      </c>
      <c r="BB12" s="22">
        <v>502</v>
      </c>
      <c r="BC12" s="22">
        <v>61662985.82</v>
      </c>
      <c r="BD12" s="22">
        <v>4021244.67</v>
      </c>
      <c r="BE12" s="22">
        <v>19901807</v>
      </c>
      <c r="BF12" s="22">
        <v>1917569.5</v>
      </c>
      <c r="BG12" s="22">
        <v>87503606.989999995</v>
      </c>
      <c r="BH12" s="22">
        <v>601</v>
      </c>
      <c r="BI12" s="22">
        <v>14.464</v>
      </c>
      <c r="BJ12" s="22">
        <v>14</v>
      </c>
      <c r="BK12" s="22">
        <v>1</v>
      </c>
      <c r="BL12" s="22">
        <v>1395</v>
      </c>
      <c r="BM12" s="22">
        <v>5.66</v>
      </c>
      <c r="BN12" s="22">
        <v>10</v>
      </c>
      <c r="BO12" s="22">
        <v>80</v>
      </c>
      <c r="BP12" s="22">
        <v>13</v>
      </c>
      <c r="BQ12" s="22">
        <v>0</v>
      </c>
    </row>
    <row r="13" spans="1:6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704</v>
      </c>
      <c r="F13" s="22">
        <v>13663</v>
      </c>
      <c r="G13" s="22">
        <v>0</v>
      </c>
      <c r="H13" s="23">
        <v>451.2</v>
      </c>
      <c r="I13" s="24" t="s">
        <v>1458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4" t="s">
        <v>1457</v>
      </c>
      <c r="Q13" s="24" t="s">
        <v>1457</v>
      </c>
      <c r="R13" s="23">
        <v>0</v>
      </c>
      <c r="S13" s="22">
        <v>0</v>
      </c>
      <c r="T13" s="24"/>
      <c r="U13" s="23">
        <v>0</v>
      </c>
      <c r="V13" s="23">
        <v>0</v>
      </c>
      <c r="W13" s="23">
        <v>0</v>
      </c>
      <c r="X13" s="23">
        <v>431.5</v>
      </c>
      <c r="Y13" s="23">
        <v>0</v>
      </c>
      <c r="Z13" s="23">
        <v>431.5</v>
      </c>
      <c r="AA13" s="23">
        <v>0</v>
      </c>
      <c r="AB13" s="23">
        <v>0</v>
      </c>
      <c r="AC13" s="23">
        <v>0</v>
      </c>
      <c r="AD13" s="23">
        <v>342.6</v>
      </c>
      <c r="AE13" s="23">
        <v>0</v>
      </c>
      <c r="AF13" s="23">
        <v>342.6</v>
      </c>
      <c r="AG13" s="23">
        <v>232.4</v>
      </c>
      <c r="AH13" s="24" t="s">
        <v>1458</v>
      </c>
      <c r="AI13" s="22">
        <v>8</v>
      </c>
      <c r="AJ13" s="22">
        <v>8</v>
      </c>
      <c r="AK13" s="24" t="s">
        <v>1458</v>
      </c>
      <c r="AL13" s="24" t="s">
        <v>1458</v>
      </c>
      <c r="AM13" s="24" t="s">
        <v>1457</v>
      </c>
      <c r="AN13" s="22">
        <v>0</v>
      </c>
      <c r="AO13" s="22">
        <v>0</v>
      </c>
      <c r="AP13" s="22">
        <v>27046</v>
      </c>
      <c r="AQ13" s="22">
        <v>1059043</v>
      </c>
      <c r="AR13" s="22">
        <v>1</v>
      </c>
      <c r="AS13" s="22">
        <v>0</v>
      </c>
      <c r="AT13" s="22">
        <v>1</v>
      </c>
      <c r="AU13" s="22">
        <v>0</v>
      </c>
      <c r="AV13" s="22">
        <v>94</v>
      </c>
      <c r="AW13" s="22">
        <v>67</v>
      </c>
      <c r="AX13" s="22">
        <v>27</v>
      </c>
      <c r="AY13" s="22">
        <v>8</v>
      </c>
      <c r="AZ13" s="24" t="s">
        <v>1469</v>
      </c>
      <c r="BA13" s="22">
        <v>357</v>
      </c>
      <c r="BB13" s="22">
        <v>352</v>
      </c>
      <c r="BC13" s="22">
        <v>56166739</v>
      </c>
      <c r="BD13" s="22">
        <v>37046962</v>
      </c>
      <c r="BE13" s="22">
        <v>2346312</v>
      </c>
      <c r="BF13" s="22">
        <v>20332369</v>
      </c>
      <c r="BG13" s="22">
        <v>115892382</v>
      </c>
      <c r="BH13" s="22">
        <v>736</v>
      </c>
      <c r="BI13" s="22">
        <v>6.3</v>
      </c>
      <c r="BJ13" s="22">
        <v>12</v>
      </c>
      <c r="BK13" s="22">
        <v>1</v>
      </c>
      <c r="BL13" s="22">
        <v>2898</v>
      </c>
      <c r="BM13" s="22">
        <v>1.5</v>
      </c>
      <c r="BN13" s="22">
        <v>12</v>
      </c>
      <c r="BO13" s="22">
        <v>27.3</v>
      </c>
      <c r="BP13" s="22">
        <v>17</v>
      </c>
      <c r="BQ13" s="22">
        <v>1</v>
      </c>
    </row>
    <row r="14" spans="1:6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128</v>
      </c>
      <c r="F14" s="22">
        <v>2175</v>
      </c>
      <c r="G14" s="22">
        <v>0</v>
      </c>
      <c r="H14" s="23">
        <v>108</v>
      </c>
      <c r="I14" s="24" t="s">
        <v>1457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4" t="s">
        <v>1457</v>
      </c>
      <c r="Q14" s="24" t="s">
        <v>1457</v>
      </c>
      <c r="R14" s="23">
        <v>0</v>
      </c>
      <c r="S14" s="22">
        <v>0</v>
      </c>
      <c r="T14" s="24"/>
      <c r="U14" s="23">
        <v>108.81</v>
      </c>
      <c r="V14" s="23">
        <v>0</v>
      </c>
      <c r="W14" s="23">
        <v>0</v>
      </c>
      <c r="X14" s="23">
        <v>9.36</v>
      </c>
      <c r="Y14" s="23">
        <v>0</v>
      </c>
      <c r="Z14" s="23">
        <v>118.17</v>
      </c>
      <c r="AA14" s="23">
        <v>94.78</v>
      </c>
      <c r="AB14" s="23">
        <v>0</v>
      </c>
      <c r="AC14" s="23">
        <v>0</v>
      </c>
      <c r="AD14" s="23">
        <v>2.75</v>
      </c>
      <c r="AE14" s="23">
        <v>0</v>
      </c>
      <c r="AF14" s="23">
        <v>97.53</v>
      </c>
      <c r="AG14" s="23">
        <v>57.58</v>
      </c>
      <c r="AH14" s="24" t="s">
        <v>1457</v>
      </c>
      <c r="AI14" s="22">
        <v>0</v>
      </c>
      <c r="AJ14" s="22">
        <v>0</v>
      </c>
      <c r="AK14" s="24" t="s">
        <v>1457</v>
      </c>
      <c r="AL14" s="24" t="s">
        <v>1457</v>
      </c>
      <c r="AM14" s="24" t="s">
        <v>1457</v>
      </c>
      <c r="AN14" s="22">
        <v>0</v>
      </c>
      <c r="AO14" s="22">
        <v>0</v>
      </c>
      <c r="AP14" s="22">
        <v>5671</v>
      </c>
      <c r="AQ14" s="22">
        <v>100883</v>
      </c>
      <c r="AR14" s="22">
        <v>0</v>
      </c>
      <c r="AS14" s="22">
        <v>0</v>
      </c>
      <c r="AT14" s="22">
        <v>0</v>
      </c>
      <c r="AU14" s="22">
        <v>0</v>
      </c>
      <c r="AV14" s="22">
        <v>1</v>
      </c>
      <c r="AW14" s="22">
        <v>1</v>
      </c>
      <c r="AX14" s="22">
        <v>0</v>
      </c>
      <c r="AY14" s="22">
        <v>0</v>
      </c>
      <c r="AZ14" s="24" t="s">
        <v>1470</v>
      </c>
      <c r="BA14" s="22">
        <v>172</v>
      </c>
      <c r="BB14" s="22">
        <v>164</v>
      </c>
      <c r="BC14" s="22">
        <v>25700760</v>
      </c>
      <c r="BD14" s="22">
        <v>4568382</v>
      </c>
      <c r="BE14" s="22">
        <v>1600000</v>
      </c>
      <c r="BF14" s="22">
        <v>0</v>
      </c>
      <c r="BG14" s="22">
        <v>31869142</v>
      </c>
      <c r="BH14" s="22">
        <v>183</v>
      </c>
      <c r="BI14" s="22">
        <v>28</v>
      </c>
      <c r="BJ14" s="22">
        <v>6</v>
      </c>
      <c r="BK14" s="22">
        <v>1</v>
      </c>
      <c r="BL14" s="22">
        <v>847</v>
      </c>
      <c r="BM14" s="22">
        <v>1</v>
      </c>
      <c r="BN14" s="22">
        <v>3</v>
      </c>
      <c r="BO14" s="22">
        <v>55</v>
      </c>
      <c r="BP14" s="22">
        <v>4</v>
      </c>
      <c r="BQ14" s="22">
        <v>1</v>
      </c>
    </row>
    <row r="15" spans="1:6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359</v>
      </c>
      <c r="F15" s="22">
        <v>4303</v>
      </c>
      <c r="G15" s="22">
        <v>0</v>
      </c>
      <c r="H15" s="23">
        <v>251.5</v>
      </c>
      <c r="I15" s="24" t="s">
        <v>1457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4" t="s">
        <v>1457</v>
      </c>
      <c r="Q15" s="24" t="s">
        <v>1457</v>
      </c>
      <c r="R15" s="23">
        <v>0</v>
      </c>
      <c r="S15" s="22">
        <v>0</v>
      </c>
      <c r="T15" s="24"/>
      <c r="U15" s="23">
        <v>185.7</v>
      </c>
      <c r="V15" s="23">
        <v>0</v>
      </c>
      <c r="W15" s="23">
        <v>0</v>
      </c>
      <c r="X15" s="23">
        <v>3.35</v>
      </c>
      <c r="Y15" s="23">
        <v>9.0500000000000007</v>
      </c>
      <c r="Z15" s="23">
        <v>198.1</v>
      </c>
      <c r="AA15" s="23">
        <v>170.3</v>
      </c>
      <c r="AB15" s="23">
        <v>0</v>
      </c>
      <c r="AC15" s="23">
        <v>0</v>
      </c>
      <c r="AD15" s="23">
        <v>7.5</v>
      </c>
      <c r="AE15" s="23">
        <v>7.13</v>
      </c>
      <c r="AF15" s="23">
        <v>184.93</v>
      </c>
      <c r="AG15" s="23">
        <v>140.4</v>
      </c>
      <c r="AH15" s="24" t="s">
        <v>1457</v>
      </c>
      <c r="AI15" s="22">
        <v>0</v>
      </c>
      <c r="AJ15" s="22">
        <v>0</v>
      </c>
      <c r="AK15" s="24" t="s">
        <v>1457</v>
      </c>
      <c r="AL15" s="24" t="s">
        <v>1457</v>
      </c>
      <c r="AM15" s="24" t="s">
        <v>1457</v>
      </c>
      <c r="AN15" s="22">
        <v>0</v>
      </c>
      <c r="AO15" s="22">
        <v>0</v>
      </c>
      <c r="AP15" s="22">
        <v>13492</v>
      </c>
      <c r="AQ15" s="22">
        <v>332274</v>
      </c>
      <c r="AR15" s="22">
        <v>1</v>
      </c>
      <c r="AS15" s="22">
        <v>1</v>
      </c>
      <c r="AT15" s="22">
        <v>0</v>
      </c>
      <c r="AU15" s="22">
        <v>0</v>
      </c>
      <c r="AV15" s="22">
        <v>6</v>
      </c>
      <c r="AW15" s="22">
        <v>3</v>
      </c>
      <c r="AX15" s="22">
        <v>0</v>
      </c>
      <c r="AY15" s="22">
        <v>3</v>
      </c>
      <c r="AZ15" s="24" t="s">
        <v>1471</v>
      </c>
      <c r="BA15" s="22">
        <v>869</v>
      </c>
      <c r="BB15" s="22">
        <v>814</v>
      </c>
      <c r="BC15" s="22">
        <v>111957361.8</v>
      </c>
      <c r="BD15" s="22">
        <v>20153747</v>
      </c>
      <c r="BE15" s="22">
        <v>30780874.52</v>
      </c>
      <c r="BF15" s="22">
        <v>27337341.460000001</v>
      </c>
      <c r="BG15" s="22">
        <v>190229324.78</v>
      </c>
      <c r="BH15" s="22">
        <v>781</v>
      </c>
      <c r="BI15" s="22">
        <v>14.2</v>
      </c>
      <c r="BJ15" s="22">
        <v>15</v>
      </c>
      <c r="BK15" s="22">
        <v>1</v>
      </c>
      <c r="BL15" s="22">
        <v>2228</v>
      </c>
      <c r="BM15" s="22">
        <v>8.6</v>
      </c>
      <c r="BN15" s="22">
        <v>16</v>
      </c>
      <c r="BO15" s="22">
        <v>65</v>
      </c>
      <c r="BP15" s="22">
        <v>18</v>
      </c>
      <c r="BQ15" s="22">
        <v>1</v>
      </c>
    </row>
    <row r="16" spans="1:6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1281</v>
      </c>
      <c r="F16" s="22">
        <v>12386</v>
      </c>
      <c r="G16" s="22">
        <v>0</v>
      </c>
      <c r="H16" s="23">
        <v>845.86</v>
      </c>
      <c r="I16" s="24" t="s">
        <v>1457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4" t="s">
        <v>1457</v>
      </c>
      <c r="Q16" s="24" t="s">
        <v>1457</v>
      </c>
      <c r="R16" s="23">
        <v>0</v>
      </c>
      <c r="S16" s="22">
        <v>0</v>
      </c>
      <c r="T16" s="24"/>
      <c r="U16" s="23">
        <v>614.29999999999995</v>
      </c>
      <c r="V16" s="23">
        <v>0</v>
      </c>
      <c r="W16" s="23">
        <v>0</v>
      </c>
      <c r="X16" s="23">
        <v>0</v>
      </c>
      <c r="Y16" s="23">
        <v>0</v>
      </c>
      <c r="Z16" s="23">
        <v>614.29999999999995</v>
      </c>
      <c r="AA16" s="23">
        <v>585.20000000000005</v>
      </c>
      <c r="AB16" s="23">
        <v>0</v>
      </c>
      <c r="AC16" s="23">
        <v>0</v>
      </c>
      <c r="AD16" s="23">
        <v>0</v>
      </c>
      <c r="AE16" s="23">
        <v>0</v>
      </c>
      <c r="AF16" s="23">
        <v>585.20000000000005</v>
      </c>
      <c r="AG16" s="23">
        <v>495</v>
      </c>
      <c r="AH16" s="24" t="s">
        <v>1458</v>
      </c>
      <c r="AI16" s="22">
        <v>5</v>
      </c>
      <c r="AJ16" s="22">
        <v>5</v>
      </c>
      <c r="AK16" s="24" t="s">
        <v>1458</v>
      </c>
      <c r="AL16" s="24" t="s">
        <v>1458</v>
      </c>
      <c r="AM16" s="24" t="s">
        <v>1457</v>
      </c>
      <c r="AN16" s="22">
        <v>0</v>
      </c>
      <c r="AO16" s="22">
        <v>0</v>
      </c>
      <c r="AP16" s="22">
        <v>43307</v>
      </c>
      <c r="AQ16" s="22">
        <v>1317170.8600000001</v>
      </c>
      <c r="AR16" s="22">
        <v>10</v>
      </c>
      <c r="AS16" s="22">
        <v>8</v>
      </c>
      <c r="AT16" s="22">
        <v>2</v>
      </c>
      <c r="AU16" s="22">
        <v>1</v>
      </c>
      <c r="AV16" s="22">
        <v>25</v>
      </c>
      <c r="AW16" s="22">
        <v>23</v>
      </c>
      <c r="AX16" s="22">
        <v>2</v>
      </c>
      <c r="AY16" s="22">
        <v>1</v>
      </c>
      <c r="AZ16" s="24" t="s">
        <v>1472</v>
      </c>
      <c r="BA16" s="22">
        <v>1753</v>
      </c>
      <c r="BB16" s="22">
        <v>1711</v>
      </c>
      <c r="BC16" s="22">
        <v>167512979.99000001</v>
      </c>
      <c r="BD16" s="22">
        <v>33380860.359999999</v>
      </c>
      <c r="BE16" s="22">
        <v>7668950</v>
      </c>
      <c r="BF16" s="22">
        <v>6579098.8200000003</v>
      </c>
      <c r="BG16" s="22">
        <v>215141889.16999999</v>
      </c>
      <c r="BH16" s="22">
        <v>1299</v>
      </c>
      <c r="BI16" s="22">
        <v>15</v>
      </c>
      <c r="BJ16" s="22">
        <v>28</v>
      </c>
      <c r="BK16" s="22">
        <v>1</v>
      </c>
      <c r="BL16" s="22">
        <v>5249</v>
      </c>
      <c r="BM16" s="22">
        <v>7</v>
      </c>
      <c r="BN16" s="22">
        <v>27</v>
      </c>
      <c r="BO16" s="22">
        <v>24</v>
      </c>
      <c r="BP16" s="22">
        <v>10</v>
      </c>
      <c r="BQ16" s="22">
        <v>4</v>
      </c>
    </row>
    <row r="17" spans="1:6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313</v>
      </c>
      <c r="F17" s="22">
        <v>4345</v>
      </c>
      <c r="G17" s="22">
        <v>0</v>
      </c>
      <c r="H17" s="23">
        <v>228.7</v>
      </c>
      <c r="I17" s="24" t="s">
        <v>1457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4" t="s">
        <v>1457</v>
      </c>
      <c r="Q17" s="24" t="s">
        <v>1457</v>
      </c>
      <c r="R17" s="23">
        <v>0</v>
      </c>
      <c r="S17" s="22">
        <v>0</v>
      </c>
      <c r="T17" s="24"/>
      <c r="U17" s="23">
        <v>249.71</v>
      </c>
      <c r="V17" s="23">
        <v>0</v>
      </c>
      <c r="W17" s="23">
        <v>0</v>
      </c>
      <c r="X17" s="23">
        <v>0</v>
      </c>
      <c r="Y17" s="23">
        <v>0</v>
      </c>
      <c r="Z17" s="23">
        <v>249.71</v>
      </c>
      <c r="AA17" s="23">
        <v>221.31</v>
      </c>
      <c r="AB17" s="23">
        <v>0</v>
      </c>
      <c r="AC17" s="23">
        <v>0</v>
      </c>
      <c r="AD17" s="23">
        <v>0</v>
      </c>
      <c r="AE17" s="23">
        <v>0</v>
      </c>
      <c r="AF17" s="23">
        <v>221.31</v>
      </c>
      <c r="AG17" s="23">
        <v>161.58000000000001</v>
      </c>
      <c r="AH17" s="24" t="s">
        <v>1458</v>
      </c>
      <c r="AI17" s="22">
        <v>14</v>
      </c>
      <c r="AJ17" s="22">
        <v>14</v>
      </c>
      <c r="AK17" s="24" t="s">
        <v>1458</v>
      </c>
      <c r="AL17" s="24" t="s">
        <v>1458</v>
      </c>
      <c r="AM17" s="24" t="s">
        <v>1458</v>
      </c>
      <c r="AN17" s="22">
        <v>7</v>
      </c>
      <c r="AO17" s="22">
        <v>0</v>
      </c>
      <c r="AP17" s="22">
        <v>14015</v>
      </c>
      <c r="AQ17" s="22">
        <v>434040.79</v>
      </c>
      <c r="AR17" s="22">
        <v>2</v>
      </c>
      <c r="AS17" s="22">
        <v>0</v>
      </c>
      <c r="AT17" s="22">
        <v>2</v>
      </c>
      <c r="AU17" s="22">
        <v>0</v>
      </c>
      <c r="AV17" s="22">
        <v>15</v>
      </c>
      <c r="AW17" s="22">
        <v>14</v>
      </c>
      <c r="AX17" s="22">
        <v>1</v>
      </c>
      <c r="AY17" s="22">
        <v>1</v>
      </c>
      <c r="AZ17" s="24" t="s">
        <v>1473</v>
      </c>
      <c r="BA17" s="22">
        <v>374</v>
      </c>
      <c r="BB17" s="22">
        <v>357</v>
      </c>
      <c r="BC17" s="22">
        <v>30229611</v>
      </c>
      <c r="BD17" s="22">
        <v>7055071</v>
      </c>
      <c r="BE17" s="22">
        <v>2100000</v>
      </c>
      <c r="BF17" s="22">
        <v>26180000</v>
      </c>
      <c r="BG17" s="22">
        <v>65564682</v>
      </c>
      <c r="BH17" s="22">
        <v>170</v>
      </c>
      <c r="BI17" s="22">
        <v>73.61</v>
      </c>
      <c r="BJ17" s="22">
        <v>15</v>
      </c>
      <c r="BK17" s="22">
        <v>1</v>
      </c>
      <c r="BL17" s="22">
        <v>1820</v>
      </c>
      <c r="BM17" s="22">
        <v>12.6</v>
      </c>
      <c r="BN17" s="22">
        <v>14</v>
      </c>
      <c r="BO17" s="22">
        <v>104</v>
      </c>
      <c r="BP17" s="22">
        <v>3</v>
      </c>
      <c r="BQ17" s="22">
        <v>5</v>
      </c>
    </row>
    <row r="18" spans="1:6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1086</v>
      </c>
      <c r="F18" s="22">
        <v>11984</v>
      </c>
      <c r="G18" s="22">
        <v>0</v>
      </c>
      <c r="H18" s="23">
        <v>448.5</v>
      </c>
      <c r="I18" s="24" t="s">
        <v>1457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4" t="s">
        <v>1457</v>
      </c>
      <c r="Q18" s="24" t="s">
        <v>1457</v>
      </c>
      <c r="R18" s="23">
        <v>0</v>
      </c>
      <c r="S18" s="22">
        <v>0</v>
      </c>
      <c r="T18" s="24"/>
      <c r="U18" s="23">
        <v>434.63</v>
      </c>
      <c r="V18" s="23">
        <v>0</v>
      </c>
      <c r="W18" s="23">
        <v>0</v>
      </c>
      <c r="X18" s="23">
        <v>0</v>
      </c>
      <c r="Y18" s="23">
        <v>0</v>
      </c>
      <c r="Z18" s="23">
        <v>434.63</v>
      </c>
      <c r="AA18" s="23">
        <v>411.74</v>
      </c>
      <c r="AB18" s="23">
        <v>0</v>
      </c>
      <c r="AC18" s="23">
        <v>0</v>
      </c>
      <c r="AD18" s="23">
        <v>0</v>
      </c>
      <c r="AE18" s="23">
        <v>0</v>
      </c>
      <c r="AF18" s="23">
        <v>411.74</v>
      </c>
      <c r="AG18" s="23">
        <v>319</v>
      </c>
      <c r="AH18" s="24" t="s">
        <v>1458</v>
      </c>
      <c r="AI18" s="22">
        <v>4</v>
      </c>
      <c r="AJ18" s="22">
        <v>4</v>
      </c>
      <c r="AK18" s="24" t="s">
        <v>1458</v>
      </c>
      <c r="AL18" s="24" t="s">
        <v>1458</v>
      </c>
      <c r="AM18" s="24" t="s">
        <v>1457</v>
      </c>
      <c r="AN18" s="22">
        <v>0</v>
      </c>
      <c r="AO18" s="22">
        <v>0</v>
      </c>
      <c r="AP18" s="22">
        <v>30060</v>
      </c>
      <c r="AQ18" s="22">
        <v>1761760</v>
      </c>
      <c r="AR18" s="22">
        <v>5</v>
      </c>
      <c r="AS18" s="22">
        <v>5</v>
      </c>
      <c r="AT18" s="22">
        <v>0</v>
      </c>
      <c r="AU18" s="22">
        <v>0</v>
      </c>
      <c r="AV18" s="22">
        <v>72</v>
      </c>
      <c r="AW18" s="22">
        <v>68</v>
      </c>
      <c r="AX18" s="22">
        <v>4</v>
      </c>
      <c r="AY18" s="22">
        <v>3</v>
      </c>
      <c r="AZ18" s="24" t="s">
        <v>1474</v>
      </c>
      <c r="BA18" s="22">
        <v>474</v>
      </c>
      <c r="BB18" s="22">
        <v>474</v>
      </c>
      <c r="BC18" s="22">
        <v>38807200</v>
      </c>
      <c r="BD18" s="22">
        <v>28340346</v>
      </c>
      <c r="BE18" s="22">
        <v>534391</v>
      </c>
      <c r="BF18" s="22">
        <v>7859580</v>
      </c>
      <c r="BG18" s="22">
        <v>75541517</v>
      </c>
      <c r="BH18" s="22">
        <v>660</v>
      </c>
      <c r="BI18" s="22">
        <v>0</v>
      </c>
      <c r="BJ18" s="22">
        <v>16</v>
      </c>
      <c r="BK18" s="22">
        <v>1</v>
      </c>
      <c r="BL18" s="22">
        <v>3823</v>
      </c>
      <c r="BM18" s="22">
        <v>0</v>
      </c>
      <c r="BN18" s="22">
        <v>16</v>
      </c>
      <c r="BO18" s="22">
        <v>60</v>
      </c>
      <c r="BP18" s="22">
        <v>7</v>
      </c>
      <c r="BQ18" s="22">
        <v>1</v>
      </c>
    </row>
    <row r="19" spans="1:6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1345</v>
      </c>
      <c r="F19" s="22">
        <v>10694</v>
      </c>
      <c r="G19" s="22">
        <v>0</v>
      </c>
      <c r="H19" s="23">
        <v>838.2</v>
      </c>
      <c r="I19" s="24" t="s">
        <v>1457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4" t="s">
        <v>1457</v>
      </c>
      <c r="Q19" s="24" t="s">
        <v>1457</v>
      </c>
      <c r="R19" s="23">
        <v>0</v>
      </c>
      <c r="S19" s="22">
        <v>0</v>
      </c>
      <c r="T19" s="24"/>
      <c r="U19" s="23">
        <v>652.79999999999995</v>
      </c>
      <c r="V19" s="23">
        <v>0</v>
      </c>
      <c r="W19" s="23">
        <v>0</v>
      </c>
      <c r="X19" s="23">
        <v>3.2</v>
      </c>
      <c r="Y19" s="23">
        <v>0</v>
      </c>
      <c r="Z19" s="23">
        <v>656</v>
      </c>
      <c r="AA19" s="23">
        <v>531.20000000000005</v>
      </c>
      <c r="AB19" s="23">
        <v>0</v>
      </c>
      <c r="AC19" s="23">
        <v>0</v>
      </c>
      <c r="AD19" s="23">
        <v>29.08</v>
      </c>
      <c r="AE19" s="23">
        <v>0</v>
      </c>
      <c r="AF19" s="23">
        <v>560.28</v>
      </c>
      <c r="AG19" s="23">
        <v>567.70000000000005</v>
      </c>
      <c r="AH19" s="24" t="s">
        <v>1458</v>
      </c>
      <c r="AI19" s="22">
        <v>5</v>
      </c>
      <c r="AJ19" s="22">
        <v>5</v>
      </c>
      <c r="AK19" s="24" t="s">
        <v>1457</v>
      </c>
      <c r="AL19" s="24" t="s">
        <v>1458</v>
      </c>
      <c r="AM19" s="24" t="s">
        <v>1458</v>
      </c>
      <c r="AN19" s="22">
        <v>2</v>
      </c>
      <c r="AO19" s="22">
        <v>0</v>
      </c>
      <c r="AP19" s="22">
        <v>42780</v>
      </c>
      <c r="AQ19" s="22">
        <v>1752016</v>
      </c>
      <c r="AR19" s="22">
        <v>2</v>
      </c>
      <c r="AS19" s="22">
        <v>5</v>
      </c>
      <c r="AT19" s="22">
        <v>2</v>
      </c>
      <c r="AU19" s="22">
        <v>1</v>
      </c>
      <c r="AV19" s="22">
        <v>141</v>
      </c>
      <c r="AW19" s="22">
        <v>96</v>
      </c>
      <c r="AX19" s="22">
        <v>45</v>
      </c>
      <c r="AY19" s="22">
        <v>19</v>
      </c>
      <c r="AZ19" s="24" t="s">
        <v>1475</v>
      </c>
      <c r="BA19" s="22">
        <v>1276</v>
      </c>
      <c r="BB19" s="22">
        <v>1168</v>
      </c>
      <c r="BC19" s="22">
        <v>29521167</v>
      </c>
      <c r="BD19" s="22">
        <v>65088850</v>
      </c>
      <c r="BE19" s="22">
        <v>5518428</v>
      </c>
      <c r="BF19" s="22">
        <v>54168240</v>
      </c>
      <c r="BG19" s="22">
        <v>154296685</v>
      </c>
      <c r="BH19" s="22">
        <v>903</v>
      </c>
      <c r="BI19" s="22">
        <v>14</v>
      </c>
      <c r="BJ19" s="22">
        <v>4</v>
      </c>
      <c r="BK19" s="22">
        <v>1</v>
      </c>
      <c r="BL19" s="22">
        <v>4352</v>
      </c>
      <c r="BM19" s="22">
        <v>17</v>
      </c>
      <c r="BN19" s="22">
        <v>3</v>
      </c>
      <c r="BO19" s="22">
        <v>33.799999999999997</v>
      </c>
      <c r="BP19" s="22">
        <v>0</v>
      </c>
      <c r="BQ19" s="22">
        <v>0</v>
      </c>
    </row>
    <row r="20" spans="1:6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290</v>
      </c>
      <c r="F20" s="22">
        <v>3674</v>
      </c>
      <c r="G20" s="22">
        <v>0</v>
      </c>
      <c r="H20" s="23">
        <v>234.48</v>
      </c>
      <c r="I20" s="24" t="s">
        <v>1457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4" t="s">
        <v>1457</v>
      </c>
      <c r="Q20" s="24" t="s">
        <v>1457</v>
      </c>
      <c r="R20" s="23">
        <v>0</v>
      </c>
      <c r="S20" s="22">
        <v>0</v>
      </c>
      <c r="T20" s="24"/>
      <c r="U20" s="23">
        <v>182.59</v>
      </c>
      <c r="V20" s="23">
        <v>0</v>
      </c>
      <c r="W20" s="23">
        <v>0</v>
      </c>
      <c r="X20" s="23">
        <v>0</v>
      </c>
      <c r="Y20" s="23">
        <v>0</v>
      </c>
      <c r="Z20" s="23">
        <v>182.59</v>
      </c>
      <c r="AA20" s="23">
        <v>176.73</v>
      </c>
      <c r="AB20" s="23">
        <v>0</v>
      </c>
      <c r="AC20" s="23">
        <v>0</v>
      </c>
      <c r="AD20" s="23">
        <v>0</v>
      </c>
      <c r="AE20" s="23">
        <v>0</v>
      </c>
      <c r="AF20" s="23">
        <v>176.73</v>
      </c>
      <c r="AG20" s="23">
        <v>140.56</v>
      </c>
      <c r="AH20" s="24" t="s">
        <v>1458</v>
      </c>
      <c r="AI20" s="22">
        <v>8</v>
      </c>
      <c r="AJ20" s="22">
        <v>8</v>
      </c>
      <c r="AK20" s="24" t="s">
        <v>1458</v>
      </c>
      <c r="AL20" s="24" t="s">
        <v>1458</v>
      </c>
      <c r="AM20" s="24" t="s">
        <v>1457</v>
      </c>
      <c r="AN20" s="22">
        <v>0</v>
      </c>
      <c r="AO20" s="22">
        <v>0</v>
      </c>
      <c r="AP20" s="22">
        <v>14735</v>
      </c>
      <c r="AQ20" s="22">
        <v>317755</v>
      </c>
      <c r="AR20" s="22">
        <v>1</v>
      </c>
      <c r="AS20" s="22">
        <v>1</v>
      </c>
      <c r="AT20" s="22">
        <v>0</v>
      </c>
      <c r="AU20" s="22">
        <v>0</v>
      </c>
      <c r="AV20" s="22">
        <v>5</v>
      </c>
      <c r="AW20" s="22">
        <v>5</v>
      </c>
      <c r="AX20" s="22">
        <v>0</v>
      </c>
      <c r="AY20" s="22">
        <v>0</v>
      </c>
      <c r="AZ20" s="24" t="s">
        <v>1476</v>
      </c>
      <c r="BA20" s="22">
        <v>0</v>
      </c>
      <c r="BB20" s="22">
        <v>780</v>
      </c>
      <c r="BC20" s="22">
        <v>141911593</v>
      </c>
      <c r="BD20" s="22">
        <v>2892338</v>
      </c>
      <c r="BE20" s="22">
        <v>4505000</v>
      </c>
      <c r="BF20" s="22">
        <v>0</v>
      </c>
      <c r="BG20" s="22">
        <v>149308931</v>
      </c>
      <c r="BH20" s="22">
        <v>780</v>
      </c>
      <c r="BI20" s="22">
        <v>0</v>
      </c>
      <c r="BJ20" s="22">
        <v>16</v>
      </c>
      <c r="BK20" s="22">
        <v>1</v>
      </c>
      <c r="BL20" s="22">
        <v>2189</v>
      </c>
      <c r="BM20" s="22">
        <v>0</v>
      </c>
      <c r="BN20" s="22">
        <v>15</v>
      </c>
      <c r="BO20" s="22">
        <v>0</v>
      </c>
      <c r="BP20" s="22">
        <v>26</v>
      </c>
      <c r="BQ20" s="22">
        <v>0</v>
      </c>
    </row>
    <row r="21" spans="1:6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680</v>
      </c>
      <c r="F21" s="22">
        <v>6519</v>
      </c>
      <c r="G21" s="22">
        <v>0</v>
      </c>
      <c r="H21" s="23">
        <v>411.98</v>
      </c>
      <c r="I21" s="24" t="s">
        <v>1457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4" t="s">
        <v>1457</v>
      </c>
      <c r="Q21" s="24" t="s">
        <v>1457</v>
      </c>
      <c r="R21" s="23">
        <v>0</v>
      </c>
      <c r="S21" s="22">
        <v>0</v>
      </c>
      <c r="T21" s="24"/>
      <c r="U21" s="23">
        <v>329</v>
      </c>
      <c r="V21" s="23">
        <v>60</v>
      </c>
      <c r="W21" s="23">
        <v>0</v>
      </c>
      <c r="X21" s="23">
        <v>11</v>
      </c>
      <c r="Y21" s="23">
        <v>40</v>
      </c>
      <c r="Z21" s="23">
        <v>440</v>
      </c>
      <c r="AA21" s="23">
        <v>267</v>
      </c>
      <c r="AB21" s="23">
        <v>54</v>
      </c>
      <c r="AC21" s="23">
        <v>0</v>
      </c>
      <c r="AD21" s="23">
        <v>54</v>
      </c>
      <c r="AE21" s="23">
        <v>27</v>
      </c>
      <c r="AF21" s="23">
        <v>402</v>
      </c>
      <c r="AG21" s="23">
        <v>314</v>
      </c>
      <c r="AH21" s="24" t="s">
        <v>1458</v>
      </c>
      <c r="AI21" s="22">
        <v>7</v>
      </c>
      <c r="AJ21" s="22">
        <v>7</v>
      </c>
      <c r="AK21" s="24" t="s">
        <v>1458</v>
      </c>
      <c r="AL21" s="24" t="s">
        <v>1458</v>
      </c>
      <c r="AM21" s="24" t="s">
        <v>1457</v>
      </c>
      <c r="AN21" s="22">
        <v>0</v>
      </c>
      <c r="AO21" s="22">
        <v>0</v>
      </c>
      <c r="AP21" s="22">
        <v>27493</v>
      </c>
      <c r="AQ21" s="22">
        <v>1144700</v>
      </c>
      <c r="AR21" s="22">
        <v>2</v>
      </c>
      <c r="AS21" s="22">
        <v>1</v>
      </c>
      <c r="AT21" s="22">
        <v>1</v>
      </c>
      <c r="AU21" s="22">
        <v>0</v>
      </c>
      <c r="AV21" s="22">
        <v>29</v>
      </c>
      <c r="AW21" s="22">
        <v>28</v>
      </c>
      <c r="AX21" s="22">
        <v>1</v>
      </c>
      <c r="AY21" s="22">
        <v>0</v>
      </c>
      <c r="AZ21" s="24" t="s">
        <v>1477</v>
      </c>
      <c r="BA21" s="22">
        <v>1198</v>
      </c>
      <c r="BB21" s="22">
        <v>1089</v>
      </c>
      <c r="BC21" s="22">
        <v>156628574</v>
      </c>
      <c r="BD21" s="22">
        <v>27840786</v>
      </c>
      <c r="BE21" s="22">
        <v>41442138</v>
      </c>
      <c r="BF21" s="22">
        <v>25907362</v>
      </c>
      <c r="BG21" s="22">
        <v>251818860</v>
      </c>
      <c r="BH21" s="22">
        <v>926</v>
      </c>
      <c r="BI21" s="22">
        <v>4.9000000000000004</v>
      </c>
      <c r="BJ21" s="22">
        <v>12</v>
      </c>
      <c r="BK21" s="22">
        <v>1</v>
      </c>
      <c r="BL21" s="22">
        <v>3721</v>
      </c>
      <c r="BM21" s="22">
        <v>2</v>
      </c>
      <c r="BN21" s="22">
        <v>15</v>
      </c>
      <c r="BO21" s="22">
        <v>36</v>
      </c>
      <c r="BP21" s="22">
        <v>5</v>
      </c>
      <c r="BQ21" s="22">
        <v>20</v>
      </c>
    </row>
    <row r="22" spans="1:6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62</v>
      </c>
      <c r="F22" s="22">
        <v>37949</v>
      </c>
      <c r="G22" s="22">
        <v>0</v>
      </c>
      <c r="H22" s="23">
        <v>184.5</v>
      </c>
      <c r="I22" s="24" t="s">
        <v>1457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4" t="s">
        <v>1457</v>
      </c>
      <c r="Q22" s="24" t="s">
        <v>1457</v>
      </c>
      <c r="R22" s="23">
        <v>0</v>
      </c>
      <c r="S22" s="22">
        <v>0</v>
      </c>
      <c r="T22" s="24"/>
      <c r="U22" s="23">
        <v>97.147999999999996</v>
      </c>
      <c r="V22" s="23">
        <v>0</v>
      </c>
      <c r="W22" s="23">
        <v>0</v>
      </c>
      <c r="X22" s="23">
        <v>0</v>
      </c>
      <c r="Y22" s="23">
        <v>0</v>
      </c>
      <c r="Z22" s="23">
        <v>97.147999999999996</v>
      </c>
      <c r="AA22" s="23">
        <v>70.67</v>
      </c>
      <c r="AB22" s="23">
        <v>0</v>
      </c>
      <c r="AC22" s="23">
        <v>0</v>
      </c>
      <c r="AD22" s="23">
        <v>0</v>
      </c>
      <c r="AE22" s="23">
        <v>0</v>
      </c>
      <c r="AF22" s="23">
        <v>70.67</v>
      </c>
      <c r="AG22" s="23">
        <v>19.5</v>
      </c>
      <c r="AH22" s="24" t="s">
        <v>1458</v>
      </c>
      <c r="AI22" s="22">
        <v>6</v>
      </c>
      <c r="AJ22" s="22">
        <v>6</v>
      </c>
      <c r="AK22" s="24" t="s">
        <v>1458</v>
      </c>
      <c r="AL22" s="24" t="s">
        <v>1458</v>
      </c>
      <c r="AM22" s="24" t="s">
        <v>1457</v>
      </c>
      <c r="AN22" s="22">
        <v>0</v>
      </c>
      <c r="AO22" s="22">
        <v>0</v>
      </c>
      <c r="AP22" s="22">
        <v>3525</v>
      </c>
      <c r="AQ22" s="22">
        <v>123487</v>
      </c>
      <c r="AR22" s="22">
        <v>11</v>
      </c>
      <c r="AS22" s="22">
        <v>4</v>
      </c>
      <c r="AT22" s="22">
        <v>7</v>
      </c>
      <c r="AU22" s="22">
        <v>1</v>
      </c>
      <c r="AV22" s="22">
        <v>0</v>
      </c>
      <c r="AW22" s="22">
        <v>0</v>
      </c>
      <c r="AX22" s="22">
        <v>0</v>
      </c>
      <c r="AY22" s="22">
        <v>0</v>
      </c>
      <c r="AZ22" s="24" t="s">
        <v>1468</v>
      </c>
      <c r="BA22" s="22">
        <v>271</v>
      </c>
      <c r="BB22" s="22">
        <v>223</v>
      </c>
      <c r="BC22" s="22">
        <v>21006904</v>
      </c>
      <c r="BD22" s="22">
        <v>485000</v>
      </c>
      <c r="BE22" s="22">
        <v>307775</v>
      </c>
      <c r="BF22" s="22">
        <v>110128</v>
      </c>
      <c r="BG22" s="22">
        <v>21909807</v>
      </c>
      <c r="BH22" s="22">
        <v>172</v>
      </c>
      <c r="BI22" s="22">
        <v>30</v>
      </c>
      <c r="BJ22" s="22">
        <v>14</v>
      </c>
      <c r="BK22" s="22">
        <v>1</v>
      </c>
      <c r="BL22" s="22">
        <v>590</v>
      </c>
      <c r="BM22" s="22">
        <v>32</v>
      </c>
      <c r="BN22" s="22">
        <v>12</v>
      </c>
      <c r="BO22" s="22">
        <v>48</v>
      </c>
      <c r="BP22" s="22">
        <v>14</v>
      </c>
      <c r="BQ22" s="22">
        <v>9</v>
      </c>
    </row>
    <row r="23" spans="1:6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101.5</v>
      </c>
      <c r="F23" s="22">
        <v>75046</v>
      </c>
      <c r="G23" s="22">
        <v>0</v>
      </c>
      <c r="H23" s="23">
        <v>52.75</v>
      </c>
      <c r="I23" s="24" t="s">
        <v>1457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4" t="s">
        <v>1457</v>
      </c>
      <c r="Q23" s="24" t="s">
        <v>1457</v>
      </c>
      <c r="R23" s="23">
        <v>0</v>
      </c>
      <c r="S23" s="22">
        <v>0</v>
      </c>
      <c r="T23" s="24"/>
      <c r="U23" s="23">
        <v>32.700000000000003</v>
      </c>
      <c r="V23" s="23">
        <v>0</v>
      </c>
      <c r="W23" s="23">
        <v>0</v>
      </c>
      <c r="X23" s="23">
        <v>0</v>
      </c>
      <c r="Y23" s="23">
        <v>0</v>
      </c>
      <c r="Z23" s="23">
        <v>32.700000000000003</v>
      </c>
      <c r="AA23" s="23">
        <v>27.62</v>
      </c>
      <c r="AB23" s="23">
        <v>0</v>
      </c>
      <c r="AC23" s="23">
        <v>0</v>
      </c>
      <c r="AD23" s="23">
        <v>0</v>
      </c>
      <c r="AE23" s="23">
        <v>0</v>
      </c>
      <c r="AF23" s="23">
        <v>27.62</v>
      </c>
      <c r="AG23" s="23">
        <v>10.4</v>
      </c>
      <c r="AH23" s="24" t="s">
        <v>1457</v>
      </c>
      <c r="AI23" s="22">
        <v>0</v>
      </c>
      <c r="AJ23" s="22">
        <v>0</v>
      </c>
      <c r="AK23" s="24" t="s">
        <v>1457</v>
      </c>
      <c r="AL23" s="24" t="s">
        <v>1457</v>
      </c>
      <c r="AM23" s="24" t="s">
        <v>1457</v>
      </c>
      <c r="AN23" s="22">
        <v>0</v>
      </c>
      <c r="AO23" s="22">
        <v>0</v>
      </c>
      <c r="AP23" s="22">
        <v>2049</v>
      </c>
      <c r="AQ23" s="22">
        <v>47000</v>
      </c>
      <c r="AR23" s="22">
        <v>0</v>
      </c>
      <c r="AS23" s="22">
        <v>0</v>
      </c>
      <c r="AT23" s="22">
        <v>0</v>
      </c>
      <c r="AU23" s="22">
        <v>0</v>
      </c>
      <c r="AV23" s="22">
        <v>2</v>
      </c>
      <c r="AW23" s="22">
        <v>2</v>
      </c>
      <c r="AX23" s="22">
        <v>0</v>
      </c>
      <c r="AY23" s="22">
        <v>2</v>
      </c>
      <c r="AZ23" s="24"/>
      <c r="BA23" s="22">
        <v>0</v>
      </c>
      <c r="BB23" s="22">
        <v>0</v>
      </c>
      <c r="BC23" s="22">
        <v>0</v>
      </c>
      <c r="BD23" s="22">
        <v>0</v>
      </c>
      <c r="BE23" s="22">
        <v>0</v>
      </c>
      <c r="BF23" s="22">
        <v>0</v>
      </c>
      <c r="BG23" s="22">
        <v>0</v>
      </c>
      <c r="BH23" s="22">
        <v>0</v>
      </c>
      <c r="BI23" s="22">
        <v>0</v>
      </c>
      <c r="BJ23" s="22">
        <v>0</v>
      </c>
      <c r="BK23" s="22">
        <v>1</v>
      </c>
      <c r="BL23" s="22">
        <v>854</v>
      </c>
      <c r="BM23" s="22">
        <v>5</v>
      </c>
      <c r="BN23" s="22">
        <v>0</v>
      </c>
      <c r="BO23" s="22">
        <v>0</v>
      </c>
      <c r="BP23" s="22">
        <v>0</v>
      </c>
      <c r="BQ23" s="22">
        <v>0</v>
      </c>
    </row>
    <row r="24" spans="1:6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193</v>
      </c>
      <c r="F24" s="22">
        <v>1361092</v>
      </c>
      <c r="G24" s="22">
        <v>5</v>
      </c>
      <c r="H24" s="23">
        <v>1188.74</v>
      </c>
      <c r="I24" s="24" t="s">
        <v>1458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4" t="s">
        <v>1457</v>
      </c>
      <c r="Q24" s="24" t="s">
        <v>1457</v>
      </c>
      <c r="R24" s="23">
        <v>0</v>
      </c>
      <c r="S24" s="22">
        <v>0</v>
      </c>
      <c r="T24" s="24"/>
      <c r="U24" s="23">
        <v>96.12</v>
      </c>
      <c r="V24" s="23">
        <v>0</v>
      </c>
      <c r="W24" s="23">
        <v>0</v>
      </c>
      <c r="X24" s="23">
        <v>0</v>
      </c>
      <c r="Y24" s="23">
        <v>0</v>
      </c>
      <c r="Z24" s="23">
        <v>96.12</v>
      </c>
      <c r="AA24" s="23">
        <v>132.16999999999999</v>
      </c>
      <c r="AB24" s="23">
        <v>0</v>
      </c>
      <c r="AC24" s="23">
        <v>0</v>
      </c>
      <c r="AD24" s="23">
        <v>0</v>
      </c>
      <c r="AE24" s="23">
        <v>0</v>
      </c>
      <c r="AF24" s="23">
        <v>132.16999999999999</v>
      </c>
      <c r="AG24" s="23">
        <v>10.95</v>
      </c>
      <c r="AH24" s="24" t="s">
        <v>1458</v>
      </c>
      <c r="AI24" s="22">
        <v>7</v>
      </c>
      <c r="AJ24" s="22">
        <v>7</v>
      </c>
      <c r="AK24" s="24" t="s">
        <v>1457</v>
      </c>
      <c r="AL24" s="24" t="s">
        <v>1458</v>
      </c>
      <c r="AM24" s="24" t="s">
        <v>1457</v>
      </c>
      <c r="AN24" s="22">
        <v>0</v>
      </c>
      <c r="AO24" s="22">
        <v>0</v>
      </c>
      <c r="AP24" s="22">
        <v>4394</v>
      </c>
      <c r="AQ24" s="22">
        <v>259360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4" t="s">
        <v>1478</v>
      </c>
      <c r="BA24" s="22">
        <v>112</v>
      </c>
      <c r="BB24" s="22">
        <v>112</v>
      </c>
      <c r="BC24" s="22">
        <v>13262318</v>
      </c>
      <c r="BD24" s="22">
        <v>42000</v>
      </c>
      <c r="BE24" s="22">
        <v>1575000</v>
      </c>
      <c r="BF24" s="22">
        <v>1579766</v>
      </c>
      <c r="BG24" s="22">
        <v>16459084</v>
      </c>
      <c r="BH24" s="22">
        <v>135</v>
      </c>
      <c r="BI24" s="22">
        <v>21</v>
      </c>
      <c r="BJ24" s="22">
        <v>26</v>
      </c>
      <c r="BK24" s="22">
        <v>0</v>
      </c>
      <c r="BL24" s="22">
        <v>0</v>
      </c>
      <c r="BM24" s="22">
        <v>0</v>
      </c>
      <c r="BN24" s="22">
        <v>26</v>
      </c>
      <c r="BO24" s="22">
        <v>45</v>
      </c>
      <c r="BP24" s="22">
        <v>18</v>
      </c>
      <c r="BQ24" s="22">
        <v>0</v>
      </c>
    </row>
    <row r="25" spans="1:6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73</v>
      </c>
      <c r="F25" s="22">
        <v>8186963</v>
      </c>
      <c r="G25" s="22">
        <v>3</v>
      </c>
      <c r="H25" s="23">
        <v>2134</v>
      </c>
      <c r="I25" s="24" t="s">
        <v>1457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4" t="s">
        <v>1457</v>
      </c>
      <c r="Q25" s="24" t="s">
        <v>1458</v>
      </c>
      <c r="R25" s="23">
        <v>0.4</v>
      </c>
      <c r="S25" s="22">
        <v>120959</v>
      </c>
      <c r="T25" s="24" t="s">
        <v>1479</v>
      </c>
      <c r="U25" s="23">
        <v>174.9</v>
      </c>
      <c r="V25" s="23">
        <v>0</v>
      </c>
      <c r="W25" s="23">
        <v>0</v>
      </c>
      <c r="X25" s="23">
        <v>0</v>
      </c>
      <c r="Y25" s="23">
        <v>0</v>
      </c>
      <c r="Z25" s="23">
        <v>174.9</v>
      </c>
      <c r="AA25" s="23">
        <v>73.599999999999994</v>
      </c>
      <c r="AB25" s="23">
        <v>0</v>
      </c>
      <c r="AC25" s="23">
        <v>0</v>
      </c>
      <c r="AD25" s="23">
        <v>0</v>
      </c>
      <c r="AE25" s="23">
        <v>0</v>
      </c>
      <c r="AF25" s="23">
        <v>73.599999999999994</v>
      </c>
      <c r="AG25" s="23">
        <v>11.59</v>
      </c>
      <c r="AH25" s="24" t="s">
        <v>1458</v>
      </c>
      <c r="AI25" s="22">
        <v>9</v>
      </c>
      <c r="AJ25" s="22">
        <v>9</v>
      </c>
      <c r="AK25" s="24" t="s">
        <v>1458</v>
      </c>
      <c r="AL25" s="24" t="s">
        <v>1458</v>
      </c>
      <c r="AM25" s="24" t="s">
        <v>1458</v>
      </c>
      <c r="AN25" s="22">
        <v>2</v>
      </c>
      <c r="AO25" s="22">
        <v>0</v>
      </c>
      <c r="AP25" s="22">
        <v>3382</v>
      </c>
      <c r="AQ25" s="22">
        <v>225437</v>
      </c>
      <c r="AR25" s="22">
        <v>4</v>
      </c>
      <c r="AS25" s="22">
        <v>1</v>
      </c>
      <c r="AT25" s="22">
        <v>3</v>
      </c>
      <c r="AU25" s="22">
        <v>0</v>
      </c>
      <c r="AV25" s="22">
        <v>2</v>
      </c>
      <c r="AW25" s="22">
        <v>1</v>
      </c>
      <c r="AX25" s="22">
        <v>1</v>
      </c>
      <c r="AY25" s="22">
        <v>0</v>
      </c>
      <c r="AZ25" s="24" t="s">
        <v>1480</v>
      </c>
      <c r="BA25" s="22">
        <v>269</v>
      </c>
      <c r="BB25" s="22">
        <v>263</v>
      </c>
      <c r="BC25" s="22">
        <v>43141802</v>
      </c>
      <c r="BD25" s="22">
        <v>12243000</v>
      </c>
      <c r="BE25" s="22">
        <v>8245002</v>
      </c>
      <c r="BF25" s="22">
        <v>15339000</v>
      </c>
      <c r="BG25" s="22">
        <v>78968804</v>
      </c>
      <c r="BH25" s="22">
        <v>172</v>
      </c>
      <c r="BI25" s="22">
        <v>4</v>
      </c>
      <c r="BJ25" s="22">
        <v>62</v>
      </c>
      <c r="BK25" s="22">
        <v>1</v>
      </c>
      <c r="BL25" s="22">
        <v>526</v>
      </c>
      <c r="BM25" s="22">
        <v>2</v>
      </c>
      <c r="BN25" s="22">
        <v>54</v>
      </c>
      <c r="BO25" s="22">
        <v>21</v>
      </c>
      <c r="BP25" s="22">
        <v>9</v>
      </c>
      <c r="BQ25" s="22">
        <v>2</v>
      </c>
    </row>
    <row r="26" spans="1:6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1749</v>
      </c>
      <c r="F26" s="22">
        <v>125533</v>
      </c>
      <c r="G26" s="22">
        <v>9</v>
      </c>
      <c r="H26" s="23">
        <v>1727.6</v>
      </c>
      <c r="I26" s="24" t="s">
        <v>1458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4" t="s">
        <v>1457</v>
      </c>
      <c r="Q26" s="24" t="s">
        <v>1458</v>
      </c>
      <c r="R26" s="23">
        <v>0.4</v>
      </c>
      <c r="S26" s="22">
        <v>187378</v>
      </c>
      <c r="T26" s="24" t="s">
        <v>1462</v>
      </c>
      <c r="U26" s="23">
        <v>642.9</v>
      </c>
      <c r="V26" s="23">
        <v>0</v>
      </c>
      <c r="W26" s="23">
        <v>117</v>
      </c>
      <c r="X26" s="23">
        <v>24.5</v>
      </c>
      <c r="Y26" s="23">
        <v>54</v>
      </c>
      <c r="Z26" s="23">
        <v>838.4</v>
      </c>
      <c r="AA26" s="23">
        <v>442.9</v>
      </c>
      <c r="AB26" s="23">
        <v>0</v>
      </c>
      <c r="AC26" s="23">
        <v>0</v>
      </c>
      <c r="AD26" s="23">
        <v>9</v>
      </c>
      <c r="AE26" s="23">
        <v>37</v>
      </c>
      <c r="AF26" s="23">
        <v>488.9</v>
      </c>
      <c r="AG26" s="23">
        <v>394.3</v>
      </c>
      <c r="AH26" s="24" t="s">
        <v>1458</v>
      </c>
      <c r="AI26" s="22">
        <v>5</v>
      </c>
      <c r="AJ26" s="22">
        <v>5</v>
      </c>
      <c r="AK26" s="24" t="s">
        <v>1458</v>
      </c>
      <c r="AL26" s="24" t="s">
        <v>1458</v>
      </c>
      <c r="AM26" s="24" t="s">
        <v>1457</v>
      </c>
      <c r="AN26" s="22">
        <v>0</v>
      </c>
      <c r="AO26" s="22">
        <v>0</v>
      </c>
      <c r="AP26" s="22">
        <v>39604</v>
      </c>
      <c r="AQ26" s="22">
        <v>1368562</v>
      </c>
      <c r="AR26" s="22">
        <v>5</v>
      </c>
      <c r="AS26" s="22">
        <v>0</v>
      </c>
      <c r="AT26" s="22">
        <v>5</v>
      </c>
      <c r="AU26" s="22">
        <v>0</v>
      </c>
      <c r="AV26" s="22">
        <v>47</v>
      </c>
      <c r="AW26" s="22">
        <v>31</v>
      </c>
      <c r="AX26" s="22">
        <v>16</v>
      </c>
      <c r="AY26" s="22">
        <v>10</v>
      </c>
      <c r="AZ26" s="24" t="s">
        <v>1481</v>
      </c>
      <c r="BA26" s="22">
        <v>820</v>
      </c>
      <c r="BB26" s="22">
        <v>761</v>
      </c>
      <c r="BC26" s="22">
        <v>268217764</v>
      </c>
      <c r="BD26" s="22">
        <v>39461041</v>
      </c>
      <c r="BE26" s="22">
        <v>18569101</v>
      </c>
      <c r="BF26" s="22">
        <v>1984288</v>
      </c>
      <c r="BG26" s="22">
        <v>328232194</v>
      </c>
      <c r="BH26" s="22">
        <v>1235</v>
      </c>
      <c r="BI26" s="22">
        <v>23.3</v>
      </c>
      <c r="BJ26" s="22">
        <v>37</v>
      </c>
      <c r="BK26" s="22">
        <v>0</v>
      </c>
      <c r="BL26" s="22">
        <v>0</v>
      </c>
      <c r="BM26" s="22">
        <v>0</v>
      </c>
      <c r="BN26" s="22">
        <v>18</v>
      </c>
      <c r="BO26" s="22">
        <v>78</v>
      </c>
      <c r="BP26" s="22">
        <v>25</v>
      </c>
      <c r="BQ26" s="22">
        <v>3</v>
      </c>
    </row>
    <row r="27" spans="1:6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1397</v>
      </c>
      <c r="F27" s="22">
        <v>6573020</v>
      </c>
      <c r="G27" s="22">
        <v>7</v>
      </c>
      <c r="H27" s="23">
        <v>620</v>
      </c>
      <c r="I27" s="24" t="s">
        <v>1458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4" t="s">
        <v>1457</v>
      </c>
      <c r="Q27" s="24" t="s">
        <v>1457</v>
      </c>
      <c r="R27" s="23">
        <v>0</v>
      </c>
      <c r="S27" s="22">
        <v>0</v>
      </c>
      <c r="T27" s="24"/>
      <c r="U27" s="23">
        <v>460</v>
      </c>
      <c r="V27" s="23">
        <v>0</v>
      </c>
      <c r="W27" s="23">
        <v>0</v>
      </c>
      <c r="X27" s="23">
        <v>0</v>
      </c>
      <c r="Y27" s="23">
        <v>0</v>
      </c>
      <c r="Z27" s="23">
        <v>460</v>
      </c>
      <c r="AA27" s="23">
        <v>416</v>
      </c>
      <c r="AB27" s="23">
        <v>0</v>
      </c>
      <c r="AC27" s="23">
        <v>0</v>
      </c>
      <c r="AD27" s="23">
        <v>0</v>
      </c>
      <c r="AE27" s="23">
        <v>0</v>
      </c>
      <c r="AF27" s="23">
        <v>416</v>
      </c>
      <c r="AG27" s="23">
        <v>203</v>
      </c>
      <c r="AH27" s="24" t="s">
        <v>1458</v>
      </c>
      <c r="AI27" s="22">
        <v>7</v>
      </c>
      <c r="AJ27" s="22">
        <v>7</v>
      </c>
      <c r="AK27" s="24" t="s">
        <v>1458</v>
      </c>
      <c r="AL27" s="24" t="s">
        <v>1458</v>
      </c>
      <c r="AM27" s="24" t="s">
        <v>1457</v>
      </c>
      <c r="AN27" s="22">
        <v>0</v>
      </c>
      <c r="AO27" s="22">
        <v>0</v>
      </c>
      <c r="AP27" s="22">
        <v>30214</v>
      </c>
      <c r="AQ27" s="22">
        <v>1887136</v>
      </c>
      <c r="AR27" s="22">
        <v>5</v>
      </c>
      <c r="AS27" s="22">
        <v>1</v>
      </c>
      <c r="AT27" s="22">
        <v>4</v>
      </c>
      <c r="AU27" s="22">
        <v>1</v>
      </c>
      <c r="AV27" s="22">
        <v>31</v>
      </c>
      <c r="AW27" s="22">
        <v>26</v>
      </c>
      <c r="AX27" s="22">
        <v>5</v>
      </c>
      <c r="AY27" s="22">
        <v>3</v>
      </c>
      <c r="AZ27" s="24" t="s">
        <v>1482</v>
      </c>
      <c r="BA27" s="22">
        <v>480</v>
      </c>
      <c r="BB27" s="22">
        <v>420</v>
      </c>
      <c r="BC27" s="22">
        <v>42780058</v>
      </c>
      <c r="BD27" s="22">
        <v>45835252</v>
      </c>
      <c r="BE27" s="22">
        <v>51448523</v>
      </c>
      <c r="BF27" s="22">
        <v>7349500</v>
      </c>
      <c r="BG27" s="22">
        <v>147413333</v>
      </c>
      <c r="BH27" s="22">
        <v>563</v>
      </c>
      <c r="BI27" s="22">
        <v>26</v>
      </c>
      <c r="BJ27" s="22">
        <v>4</v>
      </c>
      <c r="BK27" s="22">
        <v>1</v>
      </c>
      <c r="BL27" s="22">
        <v>2496</v>
      </c>
      <c r="BM27" s="22">
        <v>1</v>
      </c>
      <c r="BN27" s="22">
        <v>6</v>
      </c>
      <c r="BO27" s="22">
        <v>564</v>
      </c>
      <c r="BP27" s="22">
        <v>5</v>
      </c>
      <c r="BQ27" s="22">
        <v>2</v>
      </c>
    </row>
    <row r="28" spans="1:6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5</v>
      </c>
      <c r="F28" s="22">
        <v>110975</v>
      </c>
      <c r="G28" s="22">
        <v>1</v>
      </c>
      <c r="H28" s="23">
        <v>552</v>
      </c>
      <c r="I28" s="24" t="s">
        <v>1458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4" t="s">
        <v>1457</v>
      </c>
      <c r="Q28" s="24" t="s">
        <v>1457</v>
      </c>
      <c r="R28" s="23">
        <v>0</v>
      </c>
      <c r="S28" s="22">
        <v>0</v>
      </c>
      <c r="T28" s="24"/>
      <c r="U28" s="23">
        <v>10</v>
      </c>
      <c r="V28" s="23">
        <v>0</v>
      </c>
      <c r="W28" s="23">
        <v>0</v>
      </c>
      <c r="X28" s="23">
        <v>36</v>
      </c>
      <c r="Y28" s="23">
        <v>20</v>
      </c>
      <c r="Z28" s="23">
        <v>66</v>
      </c>
      <c r="AA28" s="23">
        <v>4</v>
      </c>
      <c r="AB28" s="23">
        <v>0</v>
      </c>
      <c r="AC28" s="23">
        <v>0</v>
      </c>
      <c r="AD28" s="23">
        <v>0</v>
      </c>
      <c r="AE28" s="23">
        <v>0</v>
      </c>
      <c r="AF28" s="23">
        <v>4</v>
      </c>
      <c r="AG28" s="23">
        <v>0</v>
      </c>
      <c r="AH28" s="24" t="s">
        <v>1458</v>
      </c>
      <c r="AI28" s="22">
        <v>1</v>
      </c>
      <c r="AJ28" s="22">
        <v>1</v>
      </c>
      <c r="AK28" s="24" t="s">
        <v>1458</v>
      </c>
      <c r="AL28" s="24" t="s">
        <v>1458</v>
      </c>
      <c r="AM28" s="24" t="s">
        <v>1458</v>
      </c>
      <c r="AN28" s="22">
        <v>17</v>
      </c>
      <c r="AO28" s="22">
        <v>0</v>
      </c>
      <c r="AP28" s="22">
        <v>233</v>
      </c>
      <c r="AQ28" s="22">
        <v>27500</v>
      </c>
      <c r="AR28" s="22">
        <v>0</v>
      </c>
      <c r="AS28" s="22">
        <v>0</v>
      </c>
      <c r="AT28" s="22">
        <v>0</v>
      </c>
      <c r="AU28" s="22">
        <v>0</v>
      </c>
      <c r="AV28" s="22">
        <v>0</v>
      </c>
      <c r="AW28" s="22">
        <v>0</v>
      </c>
      <c r="AX28" s="22">
        <v>0</v>
      </c>
      <c r="AY28" s="22">
        <v>0</v>
      </c>
      <c r="AZ28" s="24" t="s">
        <v>1483</v>
      </c>
      <c r="BA28" s="22">
        <v>4</v>
      </c>
      <c r="BB28" s="22">
        <v>3</v>
      </c>
      <c r="BC28" s="22">
        <v>60000</v>
      </c>
      <c r="BD28" s="22">
        <v>0</v>
      </c>
      <c r="BE28" s="22">
        <v>0</v>
      </c>
      <c r="BF28" s="22">
        <v>0</v>
      </c>
      <c r="BG28" s="22">
        <v>60000</v>
      </c>
      <c r="BH28" s="22">
        <v>1</v>
      </c>
      <c r="BI28" s="22">
        <v>5</v>
      </c>
      <c r="BJ28" s="22">
        <v>3</v>
      </c>
      <c r="BK28" s="22">
        <v>0</v>
      </c>
      <c r="BL28" s="22">
        <v>0</v>
      </c>
      <c r="BM28" s="22">
        <v>0</v>
      </c>
      <c r="BN28" s="22">
        <v>3</v>
      </c>
      <c r="BO28" s="22">
        <v>95</v>
      </c>
      <c r="BP28" s="22">
        <v>0</v>
      </c>
      <c r="BQ28" s="22">
        <v>0</v>
      </c>
    </row>
    <row r="29" spans="1:6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69</v>
      </c>
      <c r="F29" s="22">
        <v>638867</v>
      </c>
      <c r="G29" s="22">
        <v>11</v>
      </c>
      <c r="H29" s="23">
        <v>2476</v>
      </c>
      <c r="I29" s="24" t="s">
        <v>1458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4" t="s">
        <v>1457</v>
      </c>
      <c r="Q29" s="24" t="s">
        <v>1457</v>
      </c>
      <c r="R29" s="23">
        <v>0</v>
      </c>
      <c r="S29" s="22">
        <v>0</v>
      </c>
      <c r="T29" s="24"/>
      <c r="U29" s="23">
        <v>10.51</v>
      </c>
      <c r="V29" s="23">
        <v>0</v>
      </c>
      <c r="W29" s="23">
        <v>0</v>
      </c>
      <c r="X29" s="23">
        <v>138.78</v>
      </c>
      <c r="Y29" s="23">
        <v>0.05</v>
      </c>
      <c r="Z29" s="23">
        <v>149.34</v>
      </c>
      <c r="AA29" s="23">
        <v>17.408999999999999</v>
      </c>
      <c r="AB29" s="23">
        <v>0</v>
      </c>
      <c r="AC29" s="23">
        <v>0</v>
      </c>
      <c r="AD29" s="23">
        <v>0</v>
      </c>
      <c r="AE29" s="23">
        <v>0</v>
      </c>
      <c r="AF29" s="23">
        <v>17.408999999999999</v>
      </c>
      <c r="AG29" s="23">
        <v>0</v>
      </c>
      <c r="AH29" s="24" t="s">
        <v>1458</v>
      </c>
      <c r="AI29" s="22">
        <v>5</v>
      </c>
      <c r="AJ29" s="22">
        <v>4</v>
      </c>
      <c r="AK29" s="24" t="s">
        <v>1457</v>
      </c>
      <c r="AL29" s="24" t="s">
        <v>1458</v>
      </c>
      <c r="AM29" s="24" t="s">
        <v>1457</v>
      </c>
      <c r="AN29" s="22">
        <v>0</v>
      </c>
      <c r="AO29" s="22">
        <v>0</v>
      </c>
      <c r="AP29" s="22">
        <v>4515</v>
      </c>
      <c r="AQ29" s="22">
        <v>194140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4" t="s">
        <v>1484</v>
      </c>
      <c r="BA29" s="22">
        <v>165</v>
      </c>
      <c r="BB29" s="22">
        <v>163</v>
      </c>
      <c r="BC29" s="22">
        <v>9921000</v>
      </c>
      <c r="BD29" s="22">
        <v>1330595</v>
      </c>
      <c r="BE29" s="22">
        <v>1500000</v>
      </c>
      <c r="BF29" s="22">
        <v>7500</v>
      </c>
      <c r="BG29" s="22">
        <v>12759095</v>
      </c>
      <c r="BH29" s="22">
        <v>90</v>
      </c>
      <c r="BI29" s="22">
        <v>21</v>
      </c>
      <c r="BJ29" s="22">
        <v>26</v>
      </c>
      <c r="BK29" s="22">
        <v>0</v>
      </c>
      <c r="BL29" s="22">
        <v>0</v>
      </c>
      <c r="BM29" s="22">
        <v>0</v>
      </c>
      <c r="BN29" s="22">
        <v>20</v>
      </c>
      <c r="BO29" s="22">
        <v>45</v>
      </c>
      <c r="BP29" s="22">
        <v>12</v>
      </c>
      <c r="BQ29" s="22">
        <v>1</v>
      </c>
    </row>
    <row r="30" spans="1:6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30</v>
      </c>
      <c r="F30" s="22">
        <v>247608</v>
      </c>
      <c r="G30" s="22">
        <v>4</v>
      </c>
      <c r="H30" s="23">
        <v>1499.16</v>
      </c>
      <c r="I30" s="24" t="s">
        <v>1458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4" t="s">
        <v>1457</v>
      </c>
      <c r="Q30" s="24" t="s">
        <v>1458</v>
      </c>
      <c r="R30" s="23">
        <v>0.4</v>
      </c>
      <c r="S30" s="22">
        <v>112328</v>
      </c>
      <c r="T30" s="24" t="s">
        <v>1462</v>
      </c>
      <c r="U30" s="23">
        <v>25.225000000000001</v>
      </c>
      <c r="V30" s="23">
        <v>0</v>
      </c>
      <c r="W30" s="23">
        <v>0</v>
      </c>
      <c r="X30" s="23">
        <v>22</v>
      </c>
      <c r="Y30" s="23">
        <v>0</v>
      </c>
      <c r="Z30" s="23">
        <v>47.225000000000001</v>
      </c>
      <c r="AA30" s="23">
        <v>14.045</v>
      </c>
      <c r="AB30" s="23">
        <v>0</v>
      </c>
      <c r="AC30" s="23">
        <v>0</v>
      </c>
      <c r="AD30" s="23">
        <v>0</v>
      </c>
      <c r="AE30" s="23">
        <v>0</v>
      </c>
      <c r="AF30" s="23">
        <v>14.045</v>
      </c>
      <c r="AG30" s="23">
        <v>0</v>
      </c>
      <c r="AH30" s="24" t="s">
        <v>1458</v>
      </c>
      <c r="AI30" s="22">
        <v>6</v>
      </c>
      <c r="AJ30" s="22">
        <v>6</v>
      </c>
      <c r="AK30" s="24" t="s">
        <v>1457</v>
      </c>
      <c r="AL30" s="24" t="s">
        <v>1458</v>
      </c>
      <c r="AM30" s="24" t="s">
        <v>1458</v>
      </c>
      <c r="AN30" s="22">
        <v>2</v>
      </c>
      <c r="AO30" s="22">
        <v>0</v>
      </c>
      <c r="AP30" s="22">
        <v>2578</v>
      </c>
      <c r="AQ30" s="22">
        <v>142552</v>
      </c>
      <c r="AR30" s="22">
        <v>2</v>
      </c>
      <c r="AS30" s="22">
        <v>1</v>
      </c>
      <c r="AT30" s="22">
        <v>1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4" t="s">
        <v>1485</v>
      </c>
      <c r="BA30" s="22">
        <v>82</v>
      </c>
      <c r="BB30" s="22">
        <v>81</v>
      </c>
      <c r="BC30" s="22">
        <v>13905825</v>
      </c>
      <c r="BD30" s="22">
        <v>1315000</v>
      </c>
      <c r="BE30" s="22">
        <v>300000</v>
      </c>
      <c r="BF30" s="22">
        <v>0</v>
      </c>
      <c r="BG30" s="22">
        <v>15520825</v>
      </c>
      <c r="BH30" s="22">
        <v>0</v>
      </c>
      <c r="BI30" s="22">
        <v>14</v>
      </c>
      <c r="BJ30" s="22">
        <v>25</v>
      </c>
      <c r="BK30" s="22">
        <v>0</v>
      </c>
      <c r="BL30" s="22">
        <v>0</v>
      </c>
      <c r="BM30" s="22">
        <v>0</v>
      </c>
      <c r="BN30" s="22">
        <v>23</v>
      </c>
      <c r="BO30" s="22">
        <v>60</v>
      </c>
      <c r="BP30" s="22">
        <v>0</v>
      </c>
      <c r="BQ30" s="22">
        <v>2</v>
      </c>
    </row>
    <row r="31" spans="1:6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39</v>
      </c>
      <c r="F31" s="22">
        <v>359940</v>
      </c>
      <c r="G31" s="22">
        <v>2</v>
      </c>
      <c r="H31" s="23">
        <v>2619</v>
      </c>
      <c r="I31" s="24" t="s">
        <v>1458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4" t="s">
        <v>1457</v>
      </c>
      <c r="Q31" s="24" t="s">
        <v>1457</v>
      </c>
      <c r="R31" s="23">
        <v>0</v>
      </c>
      <c r="S31" s="22">
        <v>0</v>
      </c>
      <c r="T31" s="24"/>
      <c r="U31" s="23">
        <v>0</v>
      </c>
      <c r="V31" s="23">
        <v>0</v>
      </c>
      <c r="W31" s="23">
        <v>0</v>
      </c>
      <c r="X31" s="23">
        <v>166</v>
      </c>
      <c r="Y31" s="23">
        <v>0</v>
      </c>
      <c r="Z31" s="23">
        <v>166</v>
      </c>
      <c r="AA31" s="23">
        <v>11.8</v>
      </c>
      <c r="AB31" s="23">
        <v>0</v>
      </c>
      <c r="AC31" s="23">
        <v>0</v>
      </c>
      <c r="AD31" s="23">
        <v>0</v>
      </c>
      <c r="AE31" s="23">
        <v>0</v>
      </c>
      <c r="AF31" s="23">
        <v>11.8</v>
      </c>
      <c r="AG31" s="23">
        <v>0</v>
      </c>
      <c r="AH31" s="24" t="s">
        <v>1458</v>
      </c>
      <c r="AI31" s="22">
        <v>7</v>
      </c>
      <c r="AJ31" s="22">
        <v>7</v>
      </c>
      <c r="AK31" s="24" t="s">
        <v>1458</v>
      </c>
      <c r="AL31" s="24" t="s">
        <v>1458</v>
      </c>
      <c r="AM31" s="24" t="s">
        <v>1458</v>
      </c>
      <c r="AN31" s="22">
        <v>5</v>
      </c>
      <c r="AO31" s="22">
        <v>0</v>
      </c>
      <c r="AP31" s="22">
        <v>2842</v>
      </c>
      <c r="AQ31" s="22">
        <v>223127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4" t="s">
        <v>1486</v>
      </c>
      <c r="BA31" s="22">
        <v>75</v>
      </c>
      <c r="BB31" s="22">
        <v>75</v>
      </c>
      <c r="BC31" s="22">
        <v>5144904</v>
      </c>
      <c r="BD31" s="22">
        <v>3000000</v>
      </c>
      <c r="BE31" s="22">
        <v>0</v>
      </c>
      <c r="BF31" s="22">
        <v>0</v>
      </c>
      <c r="BG31" s="22">
        <v>8144904</v>
      </c>
      <c r="BH31" s="22">
        <v>58</v>
      </c>
      <c r="BI31" s="22">
        <v>14</v>
      </c>
      <c r="BJ31" s="22">
        <v>15</v>
      </c>
      <c r="BK31" s="22">
        <v>0</v>
      </c>
      <c r="BL31" s="22">
        <v>0</v>
      </c>
      <c r="BM31" s="22">
        <v>0</v>
      </c>
      <c r="BN31" s="22">
        <v>14</v>
      </c>
      <c r="BO31" s="22">
        <v>30</v>
      </c>
      <c r="BP31" s="22">
        <v>1</v>
      </c>
      <c r="BQ31" s="22">
        <v>0</v>
      </c>
    </row>
    <row r="32" spans="1:6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65</v>
      </c>
      <c r="F32" s="22">
        <v>1299343</v>
      </c>
      <c r="G32" s="22">
        <v>5</v>
      </c>
      <c r="H32" s="23">
        <v>1351</v>
      </c>
      <c r="I32" s="24" t="s">
        <v>1458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4" t="s">
        <v>1457</v>
      </c>
      <c r="Q32" s="24" t="s">
        <v>1457</v>
      </c>
      <c r="R32" s="23">
        <v>0</v>
      </c>
      <c r="S32" s="22">
        <v>0</v>
      </c>
      <c r="T32" s="24"/>
      <c r="U32" s="23">
        <v>307.05</v>
      </c>
      <c r="V32" s="23">
        <v>0</v>
      </c>
      <c r="W32" s="23">
        <v>37.299999999999997</v>
      </c>
      <c r="X32" s="23">
        <v>0</v>
      </c>
      <c r="Y32" s="23">
        <v>0</v>
      </c>
      <c r="Z32" s="23">
        <v>344.35</v>
      </c>
      <c r="AA32" s="23">
        <v>48.25</v>
      </c>
      <c r="AB32" s="23">
        <v>0</v>
      </c>
      <c r="AC32" s="23">
        <v>0</v>
      </c>
      <c r="AD32" s="23">
        <v>0</v>
      </c>
      <c r="AE32" s="23">
        <v>0</v>
      </c>
      <c r="AF32" s="23">
        <v>48.25</v>
      </c>
      <c r="AG32" s="23">
        <v>1.3</v>
      </c>
      <c r="AH32" s="24" t="s">
        <v>1458</v>
      </c>
      <c r="AI32" s="22">
        <v>3</v>
      </c>
      <c r="AJ32" s="22">
        <v>3</v>
      </c>
      <c r="AK32" s="24" t="s">
        <v>1457</v>
      </c>
      <c r="AL32" s="24" t="s">
        <v>1458</v>
      </c>
      <c r="AM32" s="24" t="s">
        <v>1458</v>
      </c>
      <c r="AN32" s="22">
        <v>0</v>
      </c>
      <c r="AO32" s="22">
        <v>0</v>
      </c>
      <c r="AP32" s="22">
        <v>1615</v>
      </c>
      <c r="AQ32" s="22">
        <v>211042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4" t="s">
        <v>1487</v>
      </c>
      <c r="BA32" s="22">
        <v>0</v>
      </c>
      <c r="BB32" s="22">
        <v>0</v>
      </c>
      <c r="BC32" s="22">
        <v>0</v>
      </c>
      <c r="BD32" s="22">
        <v>0</v>
      </c>
      <c r="BE32" s="22">
        <v>0</v>
      </c>
      <c r="BF32" s="22">
        <v>0</v>
      </c>
      <c r="BG32" s="22">
        <v>0</v>
      </c>
      <c r="BH32" s="22">
        <v>0</v>
      </c>
      <c r="BI32" s="22">
        <v>0</v>
      </c>
      <c r="BJ32" s="22">
        <v>20</v>
      </c>
      <c r="BK32" s="22">
        <v>1</v>
      </c>
      <c r="BL32" s="22">
        <v>27</v>
      </c>
      <c r="BM32" s="22">
        <v>3</v>
      </c>
      <c r="BN32" s="22">
        <v>18</v>
      </c>
      <c r="BO32" s="22">
        <v>45</v>
      </c>
      <c r="BP32" s="22">
        <v>15</v>
      </c>
      <c r="BQ32" s="22">
        <v>1</v>
      </c>
    </row>
    <row r="33" spans="1:6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28</v>
      </c>
      <c r="F33" s="22">
        <v>271974</v>
      </c>
      <c r="G33" s="22">
        <v>5</v>
      </c>
      <c r="H33" s="23">
        <v>107.3</v>
      </c>
      <c r="I33" s="24" t="s">
        <v>1458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4" t="s">
        <v>1457</v>
      </c>
      <c r="Q33" s="24" t="s">
        <v>1458</v>
      </c>
      <c r="R33" s="23">
        <v>0.4</v>
      </c>
      <c r="S33" s="22">
        <v>32903</v>
      </c>
      <c r="T33" s="24" t="s">
        <v>1488</v>
      </c>
      <c r="U33" s="23">
        <v>16</v>
      </c>
      <c r="V33" s="23">
        <v>0</v>
      </c>
      <c r="W33" s="23">
        <v>0</v>
      </c>
      <c r="X33" s="23">
        <v>2.6</v>
      </c>
      <c r="Y33" s="23">
        <v>0</v>
      </c>
      <c r="Z33" s="23">
        <v>18.600000000000001</v>
      </c>
      <c r="AA33" s="23">
        <v>20.5</v>
      </c>
      <c r="AB33" s="23">
        <v>0</v>
      </c>
      <c r="AC33" s="23">
        <v>0</v>
      </c>
      <c r="AD33" s="23">
        <v>1.9</v>
      </c>
      <c r="AE33" s="23">
        <v>0</v>
      </c>
      <c r="AF33" s="23">
        <v>22.4</v>
      </c>
      <c r="AG33" s="23">
        <v>0.96</v>
      </c>
      <c r="AH33" s="24" t="s">
        <v>1458</v>
      </c>
      <c r="AI33" s="22">
        <v>6</v>
      </c>
      <c r="AJ33" s="22">
        <v>6</v>
      </c>
      <c r="AK33" s="24" t="s">
        <v>1458</v>
      </c>
      <c r="AL33" s="24" t="s">
        <v>1458</v>
      </c>
      <c r="AM33" s="24" t="s">
        <v>1457</v>
      </c>
      <c r="AN33" s="22">
        <v>0</v>
      </c>
      <c r="AO33" s="22">
        <v>0</v>
      </c>
      <c r="AP33" s="22">
        <v>979</v>
      </c>
      <c r="AQ33" s="22">
        <v>53742</v>
      </c>
      <c r="AR33" s="22">
        <v>2</v>
      </c>
      <c r="AS33" s="22">
        <v>1</v>
      </c>
      <c r="AT33" s="22">
        <v>1</v>
      </c>
      <c r="AU33" s="22">
        <v>1</v>
      </c>
      <c r="AV33" s="22">
        <v>0</v>
      </c>
      <c r="AW33" s="22">
        <v>0</v>
      </c>
      <c r="AX33" s="22">
        <v>0</v>
      </c>
      <c r="AY33" s="22">
        <v>0</v>
      </c>
      <c r="AZ33" s="24" t="s">
        <v>1489</v>
      </c>
      <c r="BA33" s="22">
        <v>98</v>
      </c>
      <c r="BB33" s="22">
        <v>79</v>
      </c>
      <c r="BC33" s="22">
        <v>45313670.277999997</v>
      </c>
      <c r="BD33" s="22">
        <v>33445804.252999999</v>
      </c>
      <c r="BE33" s="22">
        <v>6473381.4680000003</v>
      </c>
      <c r="BF33" s="22">
        <v>0</v>
      </c>
      <c r="BG33" s="22">
        <v>85232856</v>
      </c>
      <c r="BH33" s="22">
        <v>0</v>
      </c>
      <c r="BI33" s="22">
        <v>78</v>
      </c>
      <c r="BJ33" s="22">
        <v>4</v>
      </c>
      <c r="BK33" s="22">
        <v>0</v>
      </c>
      <c r="BL33" s="22">
        <v>0</v>
      </c>
      <c r="BM33" s="22">
        <v>0</v>
      </c>
      <c r="BN33" s="22">
        <v>3</v>
      </c>
      <c r="BO33" s="22">
        <v>92</v>
      </c>
      <c r="BP33" s="22">
        <v>13</v>
      </c>
      <c r="BQ33" s="22">
        <v>3</v>
      </c>
    </row>
    <row r="34" spans="1:6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18</v>
      </c>
      <c r="F34" s="22">
        <v>290761</v>
      </c>
      <c r="G34" s="22">
        <v>5</v>
      </c>
      <c r="H34" s="23">
        <v>1368</v>
      </c>
      <c r="I34" s="24" t="s">
        <v>1458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4" t="s">
        <v>1457</v>
      </c>
      <c r="Q34" s="24" t="s">
        <v>1458</v>
      </c>
      <c r="R34" s="23">
        <v>0.25</v>
      </c>
      <c r="S34" s="22">
        <v>0</v>
      </c>
      <c r="T34" s="24" t="s">
        <v>1488</v>
      </c>
      <c r="U34" s="23">
        <v>51.42</v>
      </c>
      <c r="V34" s="23">
        <v>0</v>
      </c>
      <c r="W34" s="23">
        <v>0</v>
      </c>
      <c r="X34" s="23">
        <v>0</v>
      </c>
      <c r="Y34" s="23">
        <v>0</v>
      </c>
      <c r="Z34" s="23">
        <v>51.42</v>
      </c>
      <c r="AA34" s="23">
        <v>6.62</v>
      </c>
      <c r="AB34" s="23">
        <v>0</v>
      </c>
      <c r="AC34" s="23">
        <v>0</v>
      </c>
      <c r="AD34" s="23">
        <v>0</v>
      </c>
      <c r="AE34" s="23">
        <v>0</v>
      </c>
      <c r="AF34" s="23">
        <v>6.62</v>
      </c>
      <c r="AG34" s="23">
        <v>0</v>
      </c>
      <c r="AH34" s="24" t="s">
        <v>1457</v>
      </c>
      <c r="AI34" s="22">
        <v>0</v>
      </c>
      <c r="AJ34" s="22">
        <v>0</v>
      </c>
      <c r="AK34" s="24" t="s">
        <v>1457</v>
      </c>
      <c r="AL34" s="24" t="s">
        <v>1457</v>
      </c>
      <c r="AM34" s="24" t="s">
        <v>1457</v>
      </c>
      <c r="AN34" s="22">
        <v>0</v>
      </c>
      <c r="AO34" s="22">
        <v>0</v>
      </c>
      <c r="AP34" s="22">
        <v>665</v>
      </c>
      <c r="AQ34" s="22">
        <v>90343</v>
      </c>
      <c r="AR34" s="22">
        <v>0</v>
      </c>
      <c r="AS34" s="22">
        <v>0</v>
      </c>
      <c r="AT34" s="22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4" t="s">
        <v>1490</v>
      </c>
      <c r="BA34" s="22">
        <v>0</v>
      </c>
      <c r="BB34" s="22">
        <v>0</v>
      </c>
      <c r="BC34" s="22">
        <v>0</v>
      </c>
      <c r="BD34" s="22">
        <v>0</v>
      </c>
      <c r="BE34" s="22">
        <v>0</v>
      </c>
      <c r="BF34" s="22">
        <v>0</v>
      </c>
      <c r="BG34" s="22">
        <v>0</v>
      </c>
      <c r="BH34" s="22">
        <v>0</v>
      </c>
      <c r="BI34" s="22">
        <v>0</v>
      </c>
      <c r="BJ34" s="22">
        <v>0</v>
      </c>
      <c r="BK34" s="22">
        <v>0</v>
      </c>
      <c r="BL34" s="22">
        <v>0</v>
      </c>
      <c r="BM34" s="22">
        <v>0</v>
      </c>
      <c r="BN34" s="22">
        <v>0</v>
      </c>
      <c r="BO34" s="22">
        <v>0</v>
      </c>
      <c r="BP34" s="22">
        <v>0</v>
      </c>
      <c r="BQ34" s="22">
        <v>0</v>
      </c>
    </row>
    <row r="35" spans="1:6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160</v>
      </c>
      <c r="F35" s="22">
        <v>1193033</v>
      </c>
      <c r="G35" s="22">
        <v>8</v>
      </c>
      <c r="H35" s="23">
        <v>2604.65</v>
      </c>
      <c r="I35" s="24" t="s">
        <v>1458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4" t="s">
        <v>1457</v>
      </c>
      <c r="Q35" s="24" t="s">
        <v>1457</v>
      </c>
      <c r="R35" s="23">
        <v>0</v>
      </c>
      <c r="S35" s="22">
        <v>0</v>
      </c>
      <c r="T35" s="24"/>
      <c r="U35" s="23">
        <v>44.7</v>
      </c>
      <c r="V35" s="23">
        <v>0</v>
      </c>
      <c r="W35" s="23">
        <v>0</v>
      </c>
      <c r="X35" s="23">
        <v>0</v>
      </c>
      <c r="Y35" s="23">
        <v>2.31</v>
      </c>
      <c r="Z35" s="23">
        <v>47.01</v>
      </c>
      <c r="AA35" s="23">
        <v>21.33</v>
      </c>
      <c r="AB35" s="23">
        <v>0</v>
      </c>
      <c r="AC35" s="23">
        <v>0</v>
      </c>
      <c r="AD35" s="23">
        <v>0</v>
      </c>
      <c r="AE35" s="23">
        <v>0</v>
      </c>
      <c r="AF35" s="23">
        <v>21.33</v>
      </c>
      <c r="AG35" s="23">
        <v>4.1100000000000003</v>
      </c>
      <c r="AH35" s="24" t="s">
        <v>1458</v>
      </c>
      <c r="AI35" s="22">
        <v>5</v>
      </c>
      <c r="AJ35" s="22">
        <v>5</v>
      </c>
      <c r="AK35" s="24" t="s">
        <v>1458</v>
      </c>
      <c r="AL35" s="24" t="s">
        <v>1458</v>
      </c>
      <c r="AM35" s="24" t="s">
        <v>1457</v>
      </c>
      <c r="AN35" s="22">
        <v>0</v>
      </c>
      <c r="AO35" s="22">
        <v>0</v>
      </c>
      <c r="AP35" s="22">
        <v>5989</v>
      </c>
      <c r="AQ35" s="22">
        <v>472000</v>
      </c>
      <c r="AR35" s="22">
        <v>0</v>
      </c>
      <c r="AS35" s="22">
        <v>0</v>
      </c>
      <c r="AT35" s="22">
        <v>0</v>
      </c>
      <c r="AU35" s="22">
        <v>0</v>
      </c>
      <c r="AV35" s="22">
        <v>1</v>
      </c>
      <c r="AW35" s="22">
        <v>0</v>
      </c>
      <c r="AX35" s="22">
        <v>1</v>
      </c>
      <c r="AY35" s="22">
        <v>0</v>
      </c>
      <c r="AZ35" s="24" t="s">
        <v>1491</v>
      </c>
      <c r="BA35" s="22">
        <v>241</v>
      </c>
      <c r="BB35" s="22">
        <v>238</v>
      </c>
      <c r="BC35" s="22">
        <v>17556560</v>
      </c>
      <c r="BD35" s="22">
        <v>671408</v>
      </c>
      <c r="BE35" s="22">
        <v>18509297</v>
      </c>
      <c r="BF35" s="22">
        <v>6758117</v>
      </c>
      <c r="BG35" s="22">
        <v>43495382</v>
      </c>
      <c r="BH35" s="22">
        <v>156</v>
      </c>
      <c r="BI35" s="22">
        <v>10</v>
      </c>
      <c r="BJ35" s="22">
        <v>14</v>
      </c>
      <c r="BK35" s="22">
        <v>0</v>
      </c>
      <c r="BL35" s="22">
        <v>0</v>
      </c>
      <c r="BM35" s="22">
        <v>0</v>
      </c>
      <c r="BN35" s="22">
        <v>13</v>
      </c>
      <c r="BO35" s="22">
        <v>55</v>
      </c>
      <c r="BP35" s="22">
        <v>2</v>
      </c>
      <c r="BQ35" s="22">
        <v>0</v>
      </c>
    </row>
    <row r="36" spans="1:6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72</v>
      </c>
      <c r="F36" s="22">
        <v>305420</v>
      </c>
      <c r="G36" s="22">
        <v>6</v>
      </c>
      <c r="H36" s="23">
        <v>1045.5999999999999</v>
      </c>
      <c r="I36" s="24" t="s">
        <v>1458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4" t="s">
        <v>1457</v>
      </c>
      <c r="Q36" s="24" t="s">
        <v>1458</v>
      </c>
      <c r="R36" s="23">
        <v>0.4</v>
      </c>
      <c r="S36" s="22">
        <v>195137</v>
      </c>
      <c r="T36" s="24" t="s">
        <v>1488</v>
      </c>
      <c r="U36" s="23">
        <v>9.09</v>
      </c>
      <c r="V36" s="23">
        <v>0</v>
      </c>
      <c r="W36" s="23">
        <v>0</v>
      </c>
      <c r="X36" s="23">
        <v>0</v>
      </c>
      <c r="Y36" s="23">
        <v>7.59</v>
      </c>
      <c r="Z36" s="23">
        <v>16.68</v>
      </c>
      <c r="AA36" s="23">
        <v>19.739999999999998</v>
      </c>
      <c r="AB36" s="23">
        <v>0</v>
      </c>
      <c r="AC36" s="23">
        <v>0</v>
      </c>
      <c r="AD36" s="23">
        <v>0</v>
      </c>
      <c r="AE36" s="23">
        <v>16.309999999999999</v>
      </c>
      <c r="AF36" s="23">
        <v>36.049999999999997</v>
      </c>
      <c r="AG36" s="23">
        <v>1.05</v>
      </c>
      <c r="AH36" s="24" t="s">
        <v>1458</v>
      </c>
      <c r="AI36" s="22">
        <v>5</v>
      </c>
      <c r="AJ36" s="22">
        <v>5</v>
      </c>
      <c r="AK36" s="24" t="s">
        <v>1457</v>
      </c>
      <c r="AL36" s="24" t="s">
        <v>1458</v>
      </c>
      <c r="AM36" s="24" t="s">
        <v>1458</v>
      </c>
      <c r="AN36" s="22">
        <v>2</v>
      </c>
      <c r="AO36" s="22">
        <v>0</v>
      </c>
      <c r="AP36" s="22">
        <v>3618</v>
      </c>
      <c r="AQ36" s="22">
        <v>240628</v>
      </c>
      <c r="AR36" s="22">
        <v>0</v>
      </c>
      <c r="AS36" s="22">
        <v>0</v>
      </c>
      <c r="AT36" s="22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4" t="s">
        <v>1492</v>
      </c>
      <c r="BA36" s="22">
        <v>92</v>
      </c>
      <c r="BB36" s="22">
        <v>89</v>
      </c>
      <c r="BC36" s="22">
        <v>12251400</v>
      </c>
      <c r="BD36" s="22">
        <v>250000</v>
      </c>
      <c r="BE36" s="22">
        <v>130000</v>
      </c>
      <c r="BF36" s="22">
        <v>0</v>
      </c>
      <c r="BG36" s="22">
        <v>12631400</v>
      </c>
      <c r="BH36" s="22">
        <v>0</v>
      </c>
      <c r="BI36" s="22">
        <v>22.9</v>
      </c>
      <c r="BJ36" s="22">
        <v>20</v>
      </c>
      <c r="BK36" s="22">
        <v>1</v>
      </c>
      <c r="BL36" s="22">
        <v>98</v>
      </c>
      <c r="BM36" s="22">
        <v>7</v>
      </c>
      <c r="BN36" s="22">
        <v>15</v>
      </c>
      <c r="BO36" s="22">
        <v>80</v>
      </c>
      <c r="BP36" s="22">
        <v>19</v>
      </c>
      <c r="BQ36" s="22">
        <v>0</v>
      </c>
    </row>
    <row r="37" spans="1:6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69</v>
      </c>
      <c r="F37" s="22">
        <v>359903</v>
      </c>
      <c r="G37" s="22">
        <v>10</v>
      </c>
      <c r="H37" s="23">
        <v>2552.83</v>
      </c>
      <c r="I37" s="24" t="s">
        <v>1458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4" t="s">
        <v>1457</v>
      </c>
      <c r="Q37" s="24" t="s">
        <v>1458</v>
      </c>
      <c r="R37" s="23">
        <v>0.25</v>
      </c>
      <c r="S37" s="22">
        <v>291544</v>
      </c>
      <c r="T37" s="24" t="s">
        <v>1488</v>
      </c>
      <c r="U37" s="23">
        <v>49.06</v>
      </c>
      <c r="V37" s="23">
        <v>11.37</v>
      </c>
      <c r="W37" s="23">
        <v>0</v>
      </c>
      <c r="X37" s="23">
        <v>90.56</v>
      </c>
      <c r="Y37" s="23">
        <v>0</v>
      </c>
      <c r="Z37" s="23">
        <v>150.99</v>
      </c>
      <c r="AA37" s="23">
        <v>19.309999999999999</v>
      </c>
      <c r="AB37" s="23">
        <v>0</v>
      </c>
      <c r="AC37" s="23">
        <v>0</v>
      </c>
      <c r="AD37" s="23">
        <v>0</v>
      </c>
      <c r="AE37" s="23">
        <v>0</v>
      </c>
      <c r="AF37" s="23">
        <v>19.309999999999999</v>
      </c>
      <c r="AG37" s="23">
        <v>0</v>
      </c>
      <c r="AH37" s="24" t="s">
        <v>1458</v>
      </c>
      <c r="AI37" s="22">
        <v>13</v>
      </c>
      <c r="AJ37" s="22">
        <v>13</v>
      </c>
      <c r="AK37" s="24" t="s">
        <v>1458</v>
      </c>
      <c r="AL37" s="24" t="s">
        <v>1458</v>
      </c>
      <c r="AM37" s="24" t="s">
        <v>1458</v>
      </c>
      <c r="AN37" s="22">
        <v>7</v>
      </c>
      <c r="AO37" s="22">
        <v>0</v>
      </c>
      <c r="AP37" s="22">
        <v>4269</v>
      </c>
      <c r="AQ37" s="22">
        <v>285432</v>
      </c>
      <c r="AR37" s="22">
        <v>0</v>
      </c>
      <c r="AS37" s="22">
        <v>0</v>
      </c>
      <c r="AT37" s="22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4" t="s">
        <v>1493</v>
      </c>
      <c r="BA37" s="22">
        <v>171</v>
      </c>
      <c r="BB37" s="22">
        <v>168</v>
      </c>
      <c r="BC37" s="22">
        <v>20373562</v>
      </c>
      <c r="BD37" s="22">
        <v>38724000</v>
      </c>
      <c r="BE37" s="22">
        <v>1816074</v>
      </c>
      <c r="BF37" s="22">
        <v>0</v>
      </c>
      <c r="BG37" s="22">
        <v>60913636</v>
      </c>
      <c r="BH37" s="22">
        <v>99</v>
      </c>
      <c r="BI37" s="22">
        <v>9</v>
      </c>
      <c r="BJ37" s="22">
        <v>41</v>
      </c>
      <c r="BK37" s="22">
        <v>0</v>
      </c>
      <c r="BL37" s="22">
        <v>0</v>
      </c>
      <c r="BM37" s="22">
        <v>0</v>
      </c>
      <c r="BN37" s="22">
        <v>40</v>
      </c>
      <c r="BO37" s="22">
        <v>41</v>
      </c>
      <c r="BP37" s="22">
        <v>10</v>
      </c>
      <c r="BQ37" s="22">
        <v>0</v>
      </c>
    </row>
    <row r="38" spans="1:6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25</v>
      </c>
      <c r="F38" s="22">
        <v>350137</v>
      </c>
      <c r="G38" s="22">
        <v>11</v>
      </c>
      <c r="H38" s="23">
        <v>1347</v>
      </c>
      <c r="I38" s="24" t="s">
        <v>1458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4" t="s">
        <v>1457</v>
      </c>
      <c r="Q38" s="24" t="s">
        <v>1457</v>
      </c>
      <c r="R38" s="23">
        <v>0</v>
      </c>
      <c r="S38" s="22">
        <v>0</v>
      </c>
      <c r="T38" s="24"/>
      <c r="U38" s="23">
        <v>59.5</v>
      </c>
      <c r="V38" s="23">
        <v>0</v>
      </c>
      <c r="W38" s="23">
        <v>42</v>
      </c>
      <c r="X38" s="23">
        <v>8</v>
      </c>
      <c r="Y38" s="23">
        <v>0</v>
      </c>
      <c r="Z38" s="23">
        <v>109.5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4" t="s">
        <v>1458</v>
      </c>
      <c r="AI38" s="22">
        <v>43</v>
      </c>
      <c r="AJ38" s="22">
        <v>35</v>
      </c>
      <c r="AK38" s="24" t="s">
        <v>1458</v>
      </c>
      <c r="AL38" s="24" t="s">
        <v>1458</v>
      </c>
      <c r="AM38" s="24" t="s">
        <v>1458</v>
      </c>
      <c r="AN38" s="22">
        <v>34</v>
      </c>
      <c r="AO38" s="22">
        <v>0</v>
      </c>
      <c r="AP38" s="22">
        <v>1445</v>
      </c>
      <c r="AQ38" s="22">
        <v>120750</v>
      </c>
      <c r="AR38" s="22">
        <v>0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2">
        <v>0</v>
      </c>
      <c r="AY38" s="22">
        <v>0</v>
      </c>
      <c r="AZ38" s="24" t="s">
        <v>1494</v>
      </c>
      <c r="BA38" s="22">
        <v>100</v>
      </c>
      <c r="BB38" s="22">
        <v>100</v>
      </c>
      <c r="BC38" s="22">
        <v>21888485</v>
      </c>
      <c r="BD38" s="22">
        <v>4921400</v>
      </c>
      <c r="BE38" s="22">
        <v>0</v>
      </c>
      <c r="BF38" s="22">
        <v>2681265</v>
      </c>
      <c r="BG38" s="22">
        <v>29491150</v>
      </c>
      <c r="BH38" s="22">
        <v>63</v>
      </c>
      <c r="BI38" s="22">
        <v>10</v>
      </c>
      <c r="BJ38" s="22">
        <v>23</v>
      </c>
      <c r="BK38" s="22">
        <v>1</v>
      </c>
      <c r="BL38" s="22">
        <v>150</v>
      </c>
      <c r="BM38" s="22">
        <v>2</v>
      </c>
      <c r="BN38" s="22">
        <v>21</v>
      </c>
      <c r="BO38" s="22">
        <v>48.8</v>
      </c>
      <c r="BP38" s="22">
        <v>15</v>
      </c>
      <c r="BQ38" s="22">
        <v>2</v>
      </c>
    </row>
    <row r="39" spans="1:6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11</v>
      </c>
      <c r="F39" s="22">
        <v>1518750</v>
      </c>
      <c r="G39" s="22">
        <v>2</v>
      </c>
      <c r="H39" s="23">
        <v>1902.8</v>
      </c>
      <c r="I39" s="24" t="s">
        <v>1457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4" t="s">
        <v>1457</v>
      </c>
      <c r="Q39" s="24" t="s">
        <v>1457</v>
      </c>
      <c r="R39" s="23">
        <v>0</v>
      </c>
      <c r="S39" s="22">
        <v>0</v>
      </c>
      <c r="T39" s="24"/>
      <c r="U39" s="23">
        <v>5.2</v>
      </c>
      <c r="V39" s="23">
        <v>0</v>
      </c>
      <c r="W39" s="23">
        <v>0</v>
      </c>
      <c r="X39" s="23">
        <v>64.7</v>
      </c>
      <c r="Y39" s="23">
        <v>0</v>
      </c>
      <c r="Z39" s="23">
        <v>69.900000000000006</v>
      </c>
      <c r="AA39" s="23">
        <v>5.8</v>
      </c>
      <c r="AB39" s="23">
        <v>0</v>
      </c>
      <c r="AC39" s="23">
        <v>0</v>
      </c>
      <c r="AD39" s="23">
        <v>0</v>
      </c>
      <c r="AE39" s="23">
        <v>0</v>
      </c>
      <c r="AF39" s="23">
        <v>5.8</v>
      </c>
      <c r="AG39" s="23">
        <v>0</v>
      </c>
      <c r="AH39" s="24" t="s">
        <v>1458</v>
      </c>
      <c r="AI39" s="22">
        <v>3</v>
      </c>
      <c r="AJ39" s="22">
        <v>2</v>
      </c>
      <c r="AK39" s="24" t="s">
        <v>1458</v>
      </c>
      <c r="AL39" s="24" t="s">
        <v>1458</v>
      </c>
      <c r="AM39" s="24" t="s">
        <v>1458</v>
      </c>
      <c r="AN39" s="22">
        <v>18</v>
      </c>
      <c r="AO39" s="22">
        <v>0</v>
      </c>
      <c r="AP39" s="22">
        <v>1169</v>
      </c>
      <c r="AQ39" s="22">
        <v>78120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4" t="s">
        <v>1495</v>
      </c>
      <c r="BA39" s="22">
        <v>34</v>
      </c>
      <c r="BB39" s="22">
        <v>33</v>
      </c>
      <c r="BC39" s="22">
        <v>2699250</v>
      </c>
      <c r="BD39" s="22">
        <v>1100000</v>
      </c>
      <c r="BE39" s="22">
        <v>600000</v>
      </c>
      <c r="BF39" s="22">
        <v>55000</v>
      </c>
      <c r="BG39" s="22">
        <v>4454250</v>
      </c>
      <c r="BH39" s="22">
        <v>0</v>
      </c>
      <c r="BI39" s="22">
        <v>4</v>
      </c>
      <c r="BJ39" s="22">
        <v>11</v>
      </c>
      <c r="BK39" s="22">
        <v>0</v>
      </c>
      <c r="BL39" s="22">
        <v>0</v>
      </c>
      <c r="BM39" s="22">
        <v>0</v>
      </c>
      <c r="BN39" s="22">
        <v>11</v>
      </c>
      <c r="BO39" s="22">
        <v>20</v>
      </c>
      <c r="BP39" s="22">
        <v>1</v>
      </c>
      <c r="BQ39" s="22">
        <v>0</v>
      </c>
    </row>
    <row r="40" spans="1:6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123</v>
      </c>
      <c r="F40" s="22">
        <v>1880560</v>
      </c>
      <c r="G40" s="22">
        <v>5</v>
      </c>
      <c r="H40" s="23">
        <v>2230</v>
      </c>
      <c r="I40" s="24" t="s">
        <v>1458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4" t="s">
        <v>1457</v>
      </c>
      <c r="Q40" s="24" t="s">
        <v>1457</v>
      </c>
      <c r="R40" s="23">
        <v>0</v>
      </c>
      <c r="S40" s="22">
        <v>0</v>
      </c>
      <c r="T40" s="24"/>
      <c r="U40" s="23">
        <v>2</v>
      </c>
      <c r="V40" s="23">
        <v>0</v>
      </c>
      <c r="W40" s="23">
        <v>0</v>
      </c>
      <c r="X40" s="23">
        <v>0</v>
      </c>
      <c r="Y40" s="23">
        <v>0</v>
      </c>
      <c r="Z40" s="23">
        <v>2</v>
      </c>
      <c r="AA40" s="23">
        <v>16</v>
      </c>
      <c r="AB40" s="23">
        <v>0</v>
      </c>
      <c r="AC40" s="23">
        <v>0</v>
      </c>
      <c r="AD40" s="23">
        <v>0</v>
      </c>
      <c r="AE40" s="23">
        <v>0</v>
      </c>
      <c r="AF40" s="23">
        <v>16</v>
      </c>
      <c r="AG40" s="23">
        <v>0</v>
      </c>
      <c r="AH40" s="24" t="s">
        <v>1458</v>
      </c>
      <c r="AI40" s="22">
        <v>6</v>
      </c>
      <c r="AJ40" s="22">
        <v>6</v>
      </c>
      <c r="AK40" s="24" t="s">
        <v>1458</v>
      </c>
      <c r="AL40" s="24" t="s">
        <v>1458</v>
      </c>
      <c r="AM40" s="24" t="s">
        <v>1457</v>
      </c>
      <c r="AN40" s="22">
        <v>0</v>
      </c>
      <c r="AO40" s="22">
        <v>0</v>
      </c>
      <c r="AP40" s="22">
        <v>7194</v>
      </c>
      <c r="AQ40" s="22">
        <v>654622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4" t="s">
        <v>1476</v>
      </c>
      <c r="BA40" s="22">
        <v>211</v>
      </c>
      <c r="BB40" s="22">
        <v>200</v>
      </c>
      <c r="BC40" s="22">
        <v>28646066</v>
      </c>
      <c r="BD40" s="22">
        <v>550000</v>
      </c>
      <c r="BE40" s="22">
        <v>260000</v>
      </c>
      <c r="BF40" s="22">
        <v>735000</v>
      </c>
      <c r="BG40" s="22">
        <v>30191066</v>
      </c>
      <c r="BH40" s="22">
        <v>0</v>
      </c>
      <c r="BI40" s="22">
        <v>13.5</v>
      </c>
      <c r="BJ40" s="22">
        <v>46</v>
      </c>
      <c r="BK40" s="22">
        <v>0</v>
      </c>
      <c r="BL40" s="22">
        <v>0</v>
      </c>
      <c r="BM40" s="22">
        <v>0</v>
      </c>
      <c r="BN40" s="22">
        <v>43</v>
      </c>
      <c r="BO40" s="22">
        <v>62</v>
      </c>
      <c r="BP40" s="22">
        <v>12</v>
      </c>
      <c r="BQ40" s="22">
        <v>0</v>
      </c>
    </row>
    <row r="41" spans="1:6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65</v>
      </c>
      <c r="F41" s="22">
        <v>1350093</v>
      </c>
      <c r="G41" s="22">
        <v>10</v>
      </c>
      <c r="H41" s="23">
        <v>2478.6</v>
      </c>
      <c r="I41" s="24" t="s">
        <v>1458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4" t="s">
        <v>1457</v>
      </c>
      <c r="Q41" s="24" t="s">
        <v>1458</v>
      </c>
      <c r="R41" s="23">
        <v>0.25</v>
      </c>
      <c r="S41" s="22">
        <v>229204</v>
      </c>
      <c r="T41" s="24" t="s">
        <v>1496</v>
      </c>
      <c r="U41" s="23">
        <v>228.36</v>
      </c>
      <c r="V41" s="23">
        <v>0</v>
      </c>
      <c r="W41" s="23">
        <v>419.33</v>
      </c>
      <c r="X41" s="23">
        <v>0</v>
      </c>
      <c r="Y41" s="23">
        <v>0</v>
      </c>
      <c r="Z41" s="23">
        <v>647.69000000000005</v>
      </c>
      <c r="AA41" s="23">
        <v>33.4</v>
      </c>
      <c r="AB41" s="23">
        <v>0</v>
      </c>
      <c r="AC41" s="23">
        <v>0</v>
      </c>
      <c r="AD41" s="23">
        <v>0</v>
      </c>
      <c r="AE41" s="23">
        <v>0</v>
      </c>
      <c r="AF41" s="23">
        <v>33.4</v>
      </c>
      <c r="AG41" s="23">
        <v>5.98</v>
      </c>
      <c r="AH41" s="24" t="s">
        <v>1458</v>
      </c>
      <c r="AI41" s="22">
        <v>8</v>
      </c>
      <c r="AJ41" s="22">
        <v>6</v>
      </c>
      <c r="AK41" s="24" t="s">
        <v>1457</v>
      </c>
      <c r="AL41" s="24" t="s">
        <v>1458</v>
      </c>
      <c r="AM41" s="24" t="s">
        <v>1457</v>
      </c>
      <c r="AN41" s="22">
        <v>0</v>
      </c>
      <c r="AO41" s="22">
        <v>0</v>
      </c>
      <c r="AP41" s="22">
        <v>3669</v>
      </c>
      <c r="AQ41" s="22">
        <v>364175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4" t="s">
        <v>1492</v>
      </c>
      <c r="BA41" s="22">
        <v>270</v>
      </c>
      <c r="BB41" s="22">
        <v>256</v>
      </c>
      <c r="BC41" s="22">
        <v>28297213</v>
      </c>
      <c r="BD41" s="22">
        <v>58558398</v>
      </c>
      <c r="BE41" s="22">
        <v>17020247</v>
      </c>
      <c r="BF41" s="22">
        <v>0</v>
      </c>
      <c r="BG41" s="22">
        <v>103875858</v>
      </c>
      <c r="BH41" s="22">
        <v>0</v>
      </c>
      <c r="BI41" s="22">
        <v>19</v>
      </c>
      <c r="BJ41" s="22">
        <v>21</v>
      </c>
      <c r="BK41" s="22">
        <v>0</v>
      </c>
      <c r="BL41" s="22">
        <v>0</v>
      </c>
      <c r="BM41" s="22">
        <v>0</v>
      </c>
      <c r="BN41" s="22">
        <v>16</v>
      </c>
      <c r="BO41" s="22">
        <v>35</v>
      </c>
      <c r="BP41" s="22">
        <v>16</v>
      </c>
      <c r="BQ41" s="22">
        <v>3</v>
      </c>
    </row>
    <row r="42" spans="1:6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23</v>
      </c>
      <c r="F42" s="22">
        <v>141875</v>
      </c>
      <c r="G42" s="22">
        <v>2</v>
      </c>
      <c r="H42" s="23">
        <v>887.25</v>
      </c>
      <c r="I42" s="24" t="s">
        <v>1458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4" t="s">
        <v>1457</v>
      </c>
      <c r="Q42" s="24" t="s">
        <v>1457</v>
      </c>
      <c r="R42" s="23">
        <v>0</v>
      </c>
      <c r="S42" s="22">
        <v>0</v>
      </c>
      <c r="T42" s="24"/>
      <c r="U42" s="23">
        <v>19.23</v>
      </c>
      <c r="V42" s="23">
        <v>0</v>
      </c>
      <c r="W42" s="23">
        <v>323</v>
      </c>
      <c r="X42" s="23">
        <v>0</v>
      </c>
      <c r="Y42" s="23">
        <v>0</v>
      </c>
      <c r="Z42" s="23">
        <v>342.23</v>
      </c>
      <c r="AA42" s="23">
        <v>6.37</v>
      </c>
      <c r="AB42" s="23">
        <v>0</v>
      </c>
      <c r="AC42" s="23">
        <v>0</v>
      </c>
      <c r="AD42" s="23">
        <v>0</v>
      </c>
      <c r="AE42" s="23">
        <v>0</v>
      </c>
      <c r="AF42" s="23">
        <v>6.37</v>
      </c>
      <c r="AG42" s="23">
        <v>0</v>
      </c>
      <c r="AH42" s="24" t="s">
        <v>1458</v>
      </c>
      <c r="AI42" s="22">
        <v>18</v>
      </c>
      <c r="AJ42" s="22">
        <v>11</v>
      </c>
      <c r="AK42" s="24" t="s">
        <v>1458</v>
      </c>
      <c r="AL42" s="24" t="s">
        <v>1458</v>
      </c>
      <c r="AM42" s="24" t="s">
        <v>1458</v>
      </c>
      <c r="AN42" s="22">
        <v>15</v>
      </c>
      <c r="AO42" s="22">
        <v>0</v>
      </c>
      <c r="AP42" s="22">
        <v>820</v>
      </c>
      <c r="AQ42" s="22">
        <v>62320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4" t="s">
        <v>1497</v>
      </c>
      <c r="BA42" s="22">
        <v>13</v>
      </c>
      <c r="BB42" s="22">
        <v>12</v>
      </c>
      <c r="BC42" s="22">
        <v>2230000</v>
      </c>
      <c r="BD42" s="22">
        <v>0</v>
      </c>
      <c r="BE42" s="22">
        <v>50000</v>
      </c>
      <c r="BF42" s="22">
        <v>0</v>
      </c>
      <c r="BG42" s="22">
        <v>2280000</v>
      </c>
      <c r="BH42" s="22">
        <v>0</v>
      </c>
      <c r="BI42" s="22">
        <v>14</v>
      </c>
      <c r="BJ42" s="22">
        <v>2</v>
      </c>
      <c r="BK42" s="22">
        <v>0</v>
      </c>
      <c r="BL42" s="22">
        <v>0</v>
      </c>
      <c r="BM42" s="22">
        <v>0</v>
      </c>
      <c r="BN42" s="22">
        <v>2</v>
      </c>
      <c r="BO42" s="22">
        <v>20</v>
      </c>
      <c r="BP42" s="22">
        <v>2</v>
      </c>
      <c r="BQ42" s="22">
        <v>0</v>
      </c>
    </row>
    <row r="43" spans="1:6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51</v>
      </c>
      <c r="F43" s="22">
        <v>417434</v>
      </c>
      <c r="G43" s="22">
        <v>2</v>
      </c>
      <c r="H43" s="23">
        <v>2744</v>
      </c>
      <c r="I43" s="24" t="s">
        <v>1458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4" t="s">
        <v>1457</v>
      </c>
      <c r="Q43" s="24" t="s">
        <v>1458</v>
      </c>
      <c r="R43" s="23">
        <v>0.25</v>
      </c>
      <c r="S43" s="22">
        <v>1354</v>
      </c>
      <c r="T43" s="24" t="s">
        <v>1462</v>
      </c>
      <c r="U43" s="23">
        <v>8.06</v>
      </c>
      <c r="V43" s="23">
        <v>0</v>
      </c>
      <c r="W43" s="23">
        <v>0</v>
      </c>
      <c r="X43" s="23">
        <v>0</v>
      </c>
      <c r="Y43" s="23">
        <v>0</v>
      </c>
      <c r="Z43" s="23">
        <v>8.06</v>
      </c>
      <c r="AA43" s="23">
        <v>8.11</v>
      </c>
      <c r="AB43" s="23">
        <v>0</v>
      </c>
      <c r="AC43" s="23">
        <v>0</v>
      </c>
      <c r="AD43" s="23">
        <v>0</v>
      </c>
      <c r="AE43" s="23">
        <v>0</v>
      </c>
      <c r="AF43" s="23">
        <v>8.11</v>
      </c>
      <c r="AG43" s="23">
        <v>0</v>
      </c>
      <c r="AH43" s="24" t="s">
        <v>1458</v>
      </c>
      <c r="AI43" s="22">
        <v>5</v>
      </c>
      <c r="AJ43" s="22">
        <v>5</v>
      </c>
      <c r="AK43" s="24" t="s">
        <v>1457</v>
      </c>
      <c r="AL43" s="24" t="s">
        <v>1458</v>
      </c>
      <c r="AM43" s="24" t="s">
        <v>1458</v>
      </c>
      <c r="AN43" s="22">
        <v>10</v>
      </c>
      <c r="AO43" s="22">
        <v>0</v>
      </c>
      <c r="AP43" s="22">
        <v>1673</v>
      </c>
      <c r="AQ43" s="22">
        <v>224743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4" t="s">
        <v>1498</v>
      </c>
      <c r="BA43" s="22">
        <v>56</v>
      </c>
      <c r="BB43" s="22">
        <v>55</v>
      </c>
      <c r="BC43" s="22">
        <v>4509000</v>
      </c>
      <c r="BD43" s="22">
        <v>354114</v>
      </c>
      <c r="BE43" s="22">
        <v>150000</v>
      </c>
      <c r="BF43" s="22">
        <v>16000</v>
      </c>
      <c r="BG43" s="22">
        <v>5029114</v>
      </c>
      <c r="BH43" s="22">
        <v>32</v>
      </c>
      <c r="BI43" s="22">
        <v>5</v>
      </c>
      <c r="BJ43" s="22">
        <v>10</v>
      </c>
      <c r="BK43" s="22">
        <v>0</v>
      </c>
      <c r="BL43" s="22">
        <v>0</v>
      </c>
      <c r="BM43" s="22">
        <v>0</v>
      </c>
      <c r="BN43" s="22">
        <v>10</v>
      </c>
      <c r="BO43" s="22">
        <v>65</v>
      </c>
      <c r="BP43" s="22">
        <v>0</v>
      </c>
      <c r="BQ43" s="22">
        <v>0</v>
      </c>
    </row>
    <row r="44" spans="1:6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156</v>
      </c>
      <c r="F44" s="22">
        <v>367026</v>
      </c>
      <c r="G44" s="22">
        <v>8</v>
      </c>
      <c r="H44" s="23">
        <v>2113</v>
      </c>
      <c r="I44" s="24" t="s">
        <v>1458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4" t="s">
        <v>1457</v>
      </c>
      <c r="Q44" s="24" t="s">
        <v>1458</v>
      </c>
      <c r="R44" s="23">
        <v>0.4</v>
      </c>
      <c r="S44" s="22">
        <v>191733</v>
      </c>
      <c r="T44" s="24" t="s">
        <v>1488</v>
      </c>
      <c r="U44" s="23">
        <v>69</v>
      </c>
      <c r="V44" s="23">
        <v>25</v>
      </c>
      <c r="W44" s="23">
        <v>23.8</v>
      </c>
      <c r="X44" s="23">
        <v>0</v>
      </c>
      <c r="Y44" s="23">
        <v>0</v>
      </c>
      <c r="Z44" s="23">
        <v>117.8</v>
      </c>
      <c r="AA44" s="23">
        <v>16.170000000000002</v>
      </c>
      <c r="AB44" s="23">
        <v>25</v>
      </c>
      <c r="AC44" s="23">
        <v>17</v>
      </c>
      <c r="AD44" s="23">
        <v>12.1</v>
      </c>
      <c r="AE44" s="23">
        <v>0</v>
      </c>
      <c r="AF44" s="23">
        <v>70.27</v>
      </c>
      <c r="AG44" s="23">
        <v>25</v>
      </c>
      <c r="AH44" s="24" t="s">
        <v>1457</v>
      </c>
      <c r="AI44" s="22">
        <v>0</v>
      </c>
      <c r="AJ44" s="22">
        <v>0</v>
      </c>
      <c r="AK44" s="24" t="s">
        <v>1457</v>
      </c>
      <c r="AL44" s="24" t="s">
        <v>1457</v>
      </c>
      <c r="AM44" s="24" t="s">
        <v>1457</v>
      </c>
      <c r="AN44" s="22">
        <v>0</v>
      </c>
      <c r="AO44" s="22">
        <v>0</v>
      </c>
      <c r="AP44" s="22">
        <v>9721</v>
      </c>
      <c r="AQ44" s="22">
        <v>609368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4" t="s">
        <v>1499</v>
      </c>
      <c r="BA44" s="22">
        <v>0</v>
      </c>
      <c r="BB44" s="22">
        <v>0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2">
        <v>0</v>
      </c>
      <c r="BP44" s="22">
        <v>0</v>
      </c>
      <c r="BQ44" s="22">
        <v>0</v>
      </c>
    </row>
    <row r="45" spans="1:6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39</v>
      </c>
      <c r="F45" s="22">
        <v>741634</v>
      </c>
      <c r="G45" s="22">
        <v>5</v>
      </c>
      <c r="H45" s="23">
        <v>2923.89</v>
      </c>
      <c r="I45" s="24" t="s">
        <v>1457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4" t="s">
        <v>1457</v>
      </c>
      <c r="Q45" s="24" t="s">
        <v>1457</v>
      </c>
      <c r="R45" s="23">
        <v>0</v>
      </c>
      <c r="S45" s="22">
        <v>0</v>
      </c>
      <c r="T45" s="24"/>
      <c r="U45" s="23">
        <v>7.2</v>
      </c>
      <c r="V45" s="23">
        <v>0</v>
      </c>
      <c r="W45" s="23">
        <v>0</v>
      </c>
      <c r="X45" s="23">
        <v>64</v>
      </c>
      <c r="Y45" s="23">
        <v>0</v>
      </c>
      <c r="Z45" s="23">
        <v>71.2</v>
      </c>
      <c r="AA45" s="23">
        <v>7</v>
      </c>
      <c r="AB45" s="23">
        <v>0</v>
      </c>
      <c r="AC45" s="23">
        <v>0</v>
      </c>
      <c r="AD45" s="23">
        <v>0</v>
      </c>
      <c r="AE45" s="23">
        <v>0</v>
      </c>
      <c r="AF45" s="23">
        <v>7</v>
      </c>
      <c r="AG45" s="23">
        <v>0</v>
      </c>
      <c r="AH45" s="24" t="s">
        <v>1458</v>
      </c>
      <c r="AI45" s="22">
        <v>2</v>
      </c>
      <c r="AJ45" s="22">
        <v>2</v>
      </c>
      <c r="AK45" s="24" t="s">
        <v>1457</v>
      </c>
      <c r="AL45" s="24" t="s">
        <v>1458</v>
      </c>
      <c r="AM45" s="24" t="s">
        <v>1458</v>
      </c>
      <c r="AN45" s="22">
        <v>3</v>
      </c>
      <c r="AO45" s="22">
        <v>0</v>
      </c>
      <c r="AP45" s="22">
        <v>1613</v>
      </c>
      <c r="AQ45" s="22">
        <v>125000</v>
      </c>
      <c r="AR45" s="22">
        <v>1</v>
      </c>
      <c r="AS45" s="22">
        <v>0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4" t="s">
        <v>1500</v>
      </c>
      <c r="BA45" s="22">
        <v>111</v>
      </c>
      <c r="BB45" s="22">
        <v>110</v>
      </c>
      <c r="BC45" s="22">
        <v>163000</v>
      </c>
      <c r="BD45" s="22">
        <v>56000</v>
      </c>
      <c r="BE45" s="22">
        <v>14900000</v>
      </c>
      <c r="BF45" s="22">
        <v>0</v>
      </c>
      <c r="BG45" s="22">
        <v>15119000</v>
      </c>
      <c r="BH45" s="22">
        <v>0</v>
      </c>
      <c r="BI45" s="22">
        <v>28</v>
      </c>
      <c r="BJ45" s="22">
        <v>5</v>
      </c>
      <c r="BK45" s="22">
        <v>0</v>
      </c>
      <c r="BL45" s="22">
        <v>0</v>
      </c>
      <c r="BM45" s="22">
        <v>0</v>
      </c>
      <c r="BN45" s="22">
        <v>5</v>
      </c>
      <c r="BO45" s="22">
        <v>60</v>
      </c>
      <c r="BP45" s="22">
        <v>6</v>
      </c>
      <c r="BQ45" s="22">
        <v>1</v>
      </c>
    </row>
    <row r="46" spans="1:6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283</v>
      </c>
      <c r="F46" s="22">
        <v>597033</v>
      </c>
      <c r="G46" s="22">
        <v>11</v>
      </c>
      <c r="H46" s="23">
        <v>3691</v>
      </c>
      <c r="I46" s="24" t="s">
        <v>1458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4" t="s">
        <v>1457</v>
      </c>
      <c r="Q46" s="24" t="s">
        <v>1458</v>
      </c>
      <c r="R46" s="23">
        <v>0.4</v>
      </c>
      <c r="S46" s="22">
        <v>448378</v>
      </c>
      <c r="T46" s="24" t="s">
        <v>1488</v>
      </c>
      <c r="U46" s="23">
        <v>6.5</v>
      </c>
      <c r="V46" s="23">
        <v>0</v>
      </c>
      <c r="W46" s="23">
        <v>0</v>
      </c>
      <c r="X46" s="23">
        <v>302.60000000000002</v>
      </c>
      <c r="Y46" s="23">
        <v>0</v>
      </c>
      <c r="Z46" s="23">
        <v>309.10000000000002</v>
      </c>
      <c r="AA46" s="23">
        <v>19.7</v>
      </c>
      <c r="AB46" s="23">
        <v>0</v>
      </c>
      <c r="AC46" s="23">
        <v>0</v>
      </c>
      <c r="AD46" s="23">
        <v>149</v>
      </c>
      <c r="AE46" s="23">
        <v>0</v>
      </c>
      <c r="AF46" s="23">
        <v>168.7</v>
      </c>
      <c r="AG46" s="23">
        <v>23.1</v>
      </c>
      <c r="AH46" s="24" t="s">
        <v>1458</v>
      </c>
      <c r="AI46" s="22">
        <v>5</v>
      </c>
      <c r="AJ46" s="22">
        <v>5</v>
      </c>
      <c r="AK46" s="24" t="s">
        <v>1457</v>
      </c>
      <c r="AL46" s="24" t="s">
        <v>1458</v>
      </c>
      <c r="AM46" s="24" t="s">
        <v>1458</v>
      </c>
      <c r="AN46" s="22">
        <v>4</v>
      </c>
      <c r="AO46" s="22">
        <v>0</v>
      </c>
      <c r="AP46" s="22">
        <v>10096</v>
      </c>
      <c r="AQ46" s="22">
        <v>1091748</v>
      </c>
      <c r="AR46" s="22">
        <v>2</v>
      </c>
      <c r="AS46" s="22">
        <v>2</v>
      </c>
      <c r="AT46" s="22">
        <v>0</v>
      </c>
      <c r="AU46" s="22">
        <v>0</v>
      </c>
      <c r="AV46" s="22">
        <v>25</v>
      </c>
      <c r="AW46" s="22">
        <v>19</v>
      </c>
      <c r="AX46" s="22">
        <v>8</v>
      </c>
      <c r="AY46" s="22">
        <v>3</v>
      </c>
      <c r="AZ46" s="24" t="s">
        <v>1501</v>
      </c>
      <c r="BA46" s="22">
        <v>394</v>
      </c>
      <c r="BB46" s="22">
        <v>379</v>
      </c>
      <c r="BC46" s="22">
        <v>51248000</v>
      </c>
      <c r="BD46" s="22">
        <v>8385000</v>
      </c>
      <c r="BE46" s="22">
        <v>4159000</v>
      </c>
      <c r="BF46" s="22">
        <v>11356000</v>
      </c>
      <c r="BG46" s="22">
        <v>75148000</v>
      </c>
      <c r="BH46" s="22">
        <v>349</v>
      </c>
      <c r="BI46" s="22">
        <v>21.3</v>
      </c>
      <c r="BJ46" s="22">
        <v>50</v>
      </c>
      <c r="BK46" s="22">
        <v>0</v>
      </c>
      <c r="BL46" s="22">
        <v>0</v>
      </c>
      <c r="BM46" s="22">
        <v>0</v>
      </c>
      <c r="BN46" s="22">
        <v>44</v>
      </c>
      <c r="BO46" s="22">
        <v>82.3</v>
      </c>
      <c r="BP46" s="22">
        <v>27</v>
      </c>
      <c r="BQ46" s="22">
        <v>0</v>
      </c>
    </row>
    <row r="47" spans="1:6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197</v>
      </c>
      <c r="F47" s="22">
        <v>3332658</v>
      </c>
      <c r="G47" s="22">
        <v>6</v>
      </c>
      <c r="H47" s="23">
        <v>2291</v>
      </c>
      <c r="I47" s="24" t="s">
        <v>1458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4" t="s">
        <v>1457</v>
      </c>
      <c r="Q47" s="24" t="s">
        <v>1458</v>
      </c>
      <c r="R47" s="23">
        <v>0.4</v>
      </c>
      <c r="S47" s="22">
        <v>643582.43999999994</v>
      </c>
      <c r="T47" s="24" t="s">
        <v>1462</v>
      </c>
      <c r="U47" s="23">
        <v>63.802999999999997</v>
      </c>
      <c r="V47" s="23">
        <v>0</v>
      </c>
      <c r="W47" s="23">
        <v>0</v>
      </c>
      <c r="X47" s="23">
        <v>0</v>
      </c>
      <c r="Y47" s="23">
        <v>0</v>
      </c>
      <c r="Z47" s="23">
        <v>63.802999999999997</v>
      </c>
      <c r="AA47" s="23">
        <v>52.218000000000004</v>
      </c>
      <c r="AB47" s="23">
        <v>0</v>
      </c>
      <c r="AC47" s="23">
        <v>0</v>
      </c>
      <c r="AD47" s="23">
        <v>0</v>
      </c>
      <c r="AE47" s="23">
        <v>0</v>
      </c>
      <c r="AF47" s="23">
        <v>52.218000000000004</v>
      </c>
      <c r="AG47" s="23">
        <v>9.42</v>
      </c>
      <c r="AH47" s="24" t="s">
        <v>1458</v>
      </c>
      <c r="AI47" s="22">
        <v>5</v>
      </c>
      <c r="AJ47" s="22">
        <v>4</v>
      </c>
      <c r="AK47" s="24" t="s">
        <v>1458</v>
      </c>
      <c r="AL47" s="24" t="s">
        <v>1458</v>
      </c>
      <c r="AM47" s="24" t="s">
        <v>1457</v>
      </c>
      <c r="AN47" s="22">
        <v>0</v>
      </c>
      <c r="AO47" s="22">
        <v>0</v>
      </c>
      <c r="AP47" s="22">
        <v>4550</v>
      </c>
      <c r="AQ47" s="22">
        <v>988422</v>
      </c>
      <c r="AR47" s="22">
        <v>1</v>
      </c>
      <c r="AS47" s="22">
        <v>0</v>
      </c>
      <c r="AT47" s="22">
        <v>0</v>
      </c>
      <c r="AU47" s="22">
        <v>0</v>
      </c>
      <c r="AV47" s="22">
        <v>0</v>
      </c>
      <c r="AW47" s="22">
        <v>0</v>
      </c>
      <c r="AX47" s="22">
        <v>0</v>
      </c>
      <c r="AY47" s="22">
        <v>0</v>
      </c>
      <c r="AZ47" s="24" t="s">
        <v>1502</v>
      </c>
      <c r="BA47" s="22">
        <v>209</v>
      </c>
      <c r="BB47" s="22">
        <v>203</v>
      </c>
      <c r="BC47" s="22">
        <v>10605975</v>
      </c>
      <c r="BD47" s="22">
        <v>2698500</v>
      </c>
      <c r="BE47" s="22">
        <v>404312793</v>
      </c>
      <c r="BF47" s="22">
        <v>10780000</v>
      </c>
      <c r="BG47" s="22">
        <v>428397268</v>
      </c>
      <c r="BH47" s="22">
        <v>0</v>
      </c>
      <c r="BI47" s="22">
        <v>30</v>
      </c>
      <c r="BJ47" s="22">
        <v>26</v>
      </c>
      <c r="BK47" s="22">
        <v>1</v>
      </c>
      <c r="BL47" s="22">
        <v>118</v>
      </c>
      <c r="BM47" s="22">
        <v>14</v>
      </c>
      <c r="BN47" s="22">
        <v>23</v>
      </c>
      <c r="BO47" s="22">
        <v>60</v>
      </c>
      <c r="BP47" s="22">
        <v>8</v>
      </c>
      <c r="BQ47" s="22">
        <v>0</v>
      </c>
    </row>
    <row r="48" spans="1:6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70</v>
      </c>
      <c r="F48" s="22">
        <v>339963</v>
      </c>
      <c r="G48" s="22">
        <v>7</v>
      </c>
      <c r="H48" s="23">
        <v>2424</v>
      </c>
      <c r="I48" s="24" t="s">
        <v>1458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4" t="s">
        <v>1457</v>
      </c>
      <c r="Q48" s="24" t="s">
        <v>1457</v>
      </c>
      <c r="R48" s="23">
        <v>0</v>
      </c>
      <c r="S48" s="22">
        <v>0</v>
      </c>
      <c r="T48" s="24"/>
      <c r="U48" s="23">
        <v>903.1</v>
      </c>
      <c r="V48" s="23">
        <v>0</v>
      </c>
      <c r="W48" s="23">
        <v>12</v>
      </c>
      <c r="X48" s="23">
        <v>70</v>
      </c>
      <c r="Y48" s="23">
        <v>13</v>
      </c>
      <c r="Z48" s="23">
        <v>998.1</v>
      </c>
      <c r="AA48" s="23">
        <v>13</v>
      </c>
      <c r="AB48" s="23">
        <v>0</v>
      </c>
      <c r="AC48" s="23">
        <v>0</v>
      </c>
      <c r="AD48" s="23">
        <v>0</v>
      </c>
      <c r="AE48" s="23">
        <v>0</v>
      </c>
      <c r="AF48" s="23">
        <v>13</v>
      </c>
      <c r="AG48" s="23">
        <v>0</v>
      </c>
      <c r="AH48" s="24" t="s">
        <v>1458</v>
      </c>
      <c r="AI48" s="22">
        <v>6</v>
      </c>
      <c r="AJ48" s="22">
        <v>6</v>
      </c>
      <c r="AK48" s="24" t="s">
        <v>1458</v>
      </c>
      <c r="AL48" s="24" t="s">
        <v>1458</v>
      </c>
      <c r="AM48" s="24" t="s">
        <v>1457</v>
      </c>
      <c r="AN48" s="22">
        <v>0</v>
      </c>
      <c r="AO48" s="22">
        <v>0</v>
      </c>
      <c r="AP48" s="22">
        <v>2195</v>
      </c>
      <c r="AQ48" s="22">
        <v>174330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4" t="s">
        <v>1503</v>
      </c>
      <c r="BA48" s="22">
        <v>78</v>
      </c>
      <c r="BB48" s="22">
        <v>77</v>
      </c>
      <c r="BC48" s="22">
        <v>25329060</v>
      </c>
      <c r="BD48" s="22">
        <v>817560</v>
      </c>
      <c r="BE48" s="22">
        <v>7799908</v>
      </c>
      <c r="BF48" s="22">
        <v>0</v>
      </c>
      <c r="BG48" s="22">
        <v>33946528</v>
      </c>
      <c r="BH48" s="22">
        <v>52</v>
      </c>
      <c r="BI48" s="22">
        <v>113</v>
      </c>
      <c r="BJ48" s="22">
        <v>13</v>
      </c>
      <c r="BK48" s="22">
        <v>1</v>
      </c>
      <c r="BL48" s="22">
        <v>6</v>
      </c>
      <c r="BM48" s="22">
        <v>158</v>
      </c>
      <c r="BN48" s="22">
        <v>13</v>
      </c>
      <c r="BO48" s="22">
        <v>40.700000000000003</v>
      </c>
      <c r="BP48" s="22">
        <v>3</v>
      </c>
      <c r="BQ48" s="22">
        <v>1</v>
      </c>
    </row>
    <row r="49" spans="1:6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101</v>
      </c>
      <c r="F49" s="22">
        <v>299979</v>
      </c>
      <c r="G49" s="22">
        <v>7</v>
      </c>
      <c r="H49" s="23">
        <v>2074.5</v>
      </c>
      <c r="I49" s="24" t="s">
        <v>1458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4" t="s">
        <v>1457</v>
      </c>
      <c r="Q49" s="24" t="s">
        <v>1458</v>
      </c>
      <c r="R49" s="23">
        <v>0.4</v>
      </c>
      <c r="S49" s="22">
        <v>411747</v>
      </c>
      <c r="T49" s="24" t="s">
        <v>1504</v>
      </c>
      <c r="U49" s="23">
        <v>9.1999999999999993</v>
      </c>
      <c r="V49" s="23">
        <v>0</v>
      </c>
      <c r="W49" s="23">
        <v>0</v>
      </c>
      <c r="X49" s="23">
        <v>0</v>
      </c>
      <c r="Y49" s="23">
        <v>0</v>
      </c>
      <c r="Z49" s="23">
        <v>9.1999999999999993</v>
      </c>
      <c r="AA49" s="23">
        <v>18</v>
      </c>
      <c r="AB49" s="23">
        <v>0</v>
      </c>
      <c r="AC49" s="23">
        <v>0</v>
      </c>
      <c r="AD49" s="23">
        <v>0</v>
      </c>
      <c r="AE49" s="23">
        <v>0</v>
      </c>
      <c r="AF49" s="23">
        <v>18</v>
      </c>
      <c r="AG49" s="23">
        <v>0.05</v>
      </c>
      <c r="AH49" s="24" t="s">
        <v>1458</v>
      </c>
      <c r="AI49" s="22">
        <v>14</v>
      </c>
      <c r="AJ49" s="22">
        <v>14</v>
      </c>
      <c r="AK49" s="24" t="s">
        <v>1458</v>
      </c>
      <c r="AL49" s="24" t="s">
        <v>1458</v>
      </c>
      <c r="AM49" s="24" t="s">
        <v>1458</v>
      </c>
      <c r="AN49" s="22">
        <v>6</v>
      </c>
      <c r="AO49" s="22">
        <v>0</v>
      </c>
      <c r="AP49" s="22">
        <v>7289</v>
      </c>
      <c r="AQ49" s="22">
        <v>425391</v>
      </c>
      <c r="AR49" s="22">
        <v>57</v>
      </c>
      <c r="AS49" s="22">
        <v>50</v>
      </c>
      <c r="AT49" s="22">
        <v>7</v>
      </c>
      <c r="AU49" s="22">
        <v>6</v>
      </c>
      <c r="AV49" s="22">
        <v>2</v>
      </c>
      <c r="AW49" s="22">
        <v>0</v>
      </c>
      <c r="AX49" s="22">
        <v>2</v>
      </c>
      <c r="AY49" s="22">
        <v>1</v>
      </c>
      <c r="AZ49" s="24" t="s">
        <v>1505</v>
      </c>
      <c r="BA49" s="22">
        <v>294</v>
      </c>
      <c r="BB49" s="22">
        <v>285</v>
      </c>
      <c r="BC49" s="22">
        <v>33883640</v>
      </c>
      <c r="BD49" s="22">
        <v>224000</v>
      </c>
      <c r="BE49" s="22">
        <v>808665</v>
      </c>
      <c r="BF49" s="22">
        <v>0</v>
      </c>
      <c r="BG49" s="22">
        <v>34916305</v>
      </c>
      <c r="BH49" s="22">
        <v>220</v>
      </c>
      <c r="BI49" s="22">
        <v>13</v>
      </c>
      <c r="BJ49" s="22">
        <v>36</v>
      </c>
      <c r="BK49" s="22">
        <v>1</v>
      </c>
      <c r="BL49" s="22">
        <v>400</v>
      </c>
      <c r="BM49" s="22">
        <v>0</v>
      </c>
      <c r="BN49" s="22">
        <v>35</v>
      </c>
      <c r="BO49" s="22">
        <v>82</v>
      </c>
      <c r="BP49" s="22">
        <v>5</v>
      </c>
      <c r="BQ49" s="22">
        <v>4</v>
      </c>
    </row>
    <row r="50" spans="1:6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90</v>
      </c>
      <c r="F50" s="22">
        <v>291390</v>
      </c>
      <c r="G50" s="22">
        <v>5</v>
      </c>
      <c r="H50" s="23">
        <v>2193.08</v>
      </c>
      <c r="I50" s="24" t="s">
        <v>1458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4" t="s">
        <v>1457</v>
      </c>
      <c r="Q50" s="24" t="s">
        <v>1458</v>
      </c>
      <c r="R50" s="23">
        <v>0.4</v>
      </c>
      <c r="S50" s="22">
        <v>902635</v>
      </c>
      <c r="T50" s="24" t="s">
        <v>1506</v>
      </c>
      <c r="U50" s="23">
        <v>33.299999999999997</v>
      </c>
      <c r="V50" s="23">
        <v>0</v>
      </c>
      <c r="W50" s="23">
        <v>0</v>
      </c>
      <c r="X50" s="23">
        <v>121.2</v>
      </c>
      <c r="Y50" s="23">
        <v>3.4</v>
      </c>
      <c r="Z50" s="23">
        <v>157.9</v>
      </c>
      <c r="AA50" s="23">
        <v>38</v>
      </c>
      <c r="AB50" s="23">
        <v>0</v>
      </c>
      <c r="AC50" s="23">
        <v>0</v>
      </c>
      <c r="AD50" s="23">
        <v>32.1</v>
      </c>
      <c r="AE50" s="23">
        <v>3</v>
      </c>
      <c r="AF50" s="23">
        <v>73.099999999999994</v>
      </c>
      <c r="AG50" s="23">
        <v>0.85</v>
      </c>
      <c r="AH50" s="24" t="s">
        <v>1458</v>
      </c>
      <c r="AI50" s="22">
        <v>5</v>
      </c>
      <c r="AJ50" s="22">
        <v>5</v>
      </c>
      <c r="AK50" s="24" t="s">
        <v>1457</v>
      </c>
      <c r="AL50" s="24" t="s">
        <v>1458</v>
      </c>
      <c r="AM50" s="24" t="s">
        <v>1457</v>
      </c>
      <c r="AN50" s="22">
        <v>0</v>
      </c>
      <c r="AO50" s="22">
        <v>0</v>
      </c>
      <c r="AP50" s="22">
        <v>5233</v>
      </c>
      <c r="AQ50" s="22">
        <v>274074</v>
      </c>
      <c r="AR50" s="22">
        <v>0</v>
      </c>
      <c r="AS50" s="22">
        <v>0</v>
      </c>
      <c r="AT50" s="22">
        <v>0</v>
      </c>
      <c r="AU50" s="22">
        <v>0</v>
      </c>
      <c r="AV50" s="22">
        <v>2</v>
      </c>
      <c r="AW50" s="22">
        <v>2</v>
      </c>
      <c r="AX50" s="22">
        <v>0</v>
      </c>
      <c r="AY50" s="22">
        <v>0</v>
      </c>
      <c r="AZ50" s="24" t="s">
        <v>1507</v>
      </c>
      <c r="BA50" s="22">
        <v>180</v>
      </c>
      <c r="BB50" s="22">
        <v>163</v>
      </c>
      <c r="BC50" s="22">
        <v>31916303</v>
      </c>
      <c r="BD50" s="22">
        <v>10906220</v>
      </c>
      <c r="BE50" s="22">
        <v>4068000</v>
      </c>
      <c r="BF50" s="22">
        <v>0</v>
      </c>
      <c r="BG50" s="22">
        <v>46890523</v>
      </c>
      <c r="BH50" s="22">
        <v>0</v>
      </c>
      <c r="BI50" s="22">
        <v>14</v>
      </c>
      <c r="BJ50" s="22">
        <v>32</v>
      </c>
      <c r="BK50" s="22">
        <v>0</v>
      </c>
      <c r="BL50" s="22">
        <v>0</v>
      </c>
      <c r="BM50" s="22">
        <v>0</v>
      </c>
      <c r="BN50" s="22">
        <v>30</v>
      </c>
      <c r="BO50" s="22">
        <v>34</v>
      </c>
      <c r="BP50" s="22">
        <v>4</v>
      </c>
      <c r="BQ50" s="22">
        <v>3</v>
      </c>
    </row>
    <row r="51" spans="1:6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56</v>
      </c>
      <c r="F51" s="22">
        <v>249307</v>
      </c>
      <c r="G51" s="22">
        <v>5</v>
      </c>
      <c r="H51" s="23">
        <v>2118</v>
      </c>
      <c r="I51" s="24" t="s">
        <v>1458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4" t="s">
        <v>1457</v>
      </c>
      <c r="Q51" s="24" t="s">
        <v>1458</v>
      </c>
      <c r="R51" s="23">
        <v>0.4</v>
      </c>
      <c r="S51" s="22">
        <v>350278</v>
      </c>
      <c r="T51" s="24" t="s">
        <v>1488</v>
      </c>
      <c r="U51" s="23">
        <v>52</v>
      </c>
      <c r="V51" s="23">
        <v>0</v>
      </c>
      <c r="W51" s="23">
        <v>58</v>
      </c>
      <c r="X51" s="23">
        <v>90</v>
      </c>
      <c r="Y51" s="23">
        <v>0</v>
      </c>
      <c r="Z51" s="23">
        <v>200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4" t="s">
        <v>1458</v>
      </c>
      <c r="AI51" s="22">
        <v>11</v>
      </c>
      <c r="AJ51" s="22">
        <v>11</v>
      </c>
      <c r="AK51" s="24" t="s">
        <v>1457</v>
      </c>
      <c r="AL51" s="24" t="s">
        <v>1458</v>
      </c>
      <c r="AM51" s="24" t="s">
        <v>1458</v>
      </c>
      <c r="AN51" s="22">
        <v>6</v>
      </c>
      <c r="AO51" s="22">
        <v>0</v>
      </c>
      <c r="AP51" s="22">
        <v>1886</v>
      </c>
      <c r="AQ51" s="22">
        <v>139961</v>
      </c>
      <c r="AR51" s="22">
        <v>1</v>
      </c>
      <c r="AS51" s="22">
        <v>1</v>
      </c>
      <c r="AT51" s="22">
        <v>0</v>
      </c>
      <c r="AU51" s="22">
        <v>0</v>
      </c>
      <c r="AV51" s="22">
        <v>1</v>
      </c>
      <c r="AW51" s="22">
        <v>1</v>
      </c>
      <c r="AX51" s="22">
        <v>0</v>
      </c>
      <c r="AY51" s="22">
        <v>0</v>
      </c>
      <c r="AZ51" s="24" t="s">
        <v>1508</v>
      </c>
      <c r="BA51" s="22">
        <v>48</v>
      </c>
      <c r="BB51" s="22">
        <v>48</v>
      </c>
      <c r="BC51" s="22">
        <v>6680000</v>
      </c>
      <c r="BD51" s="22">
        <v>225000</v>
      </c>
      <c r="BE51" s="22">
        <v>3705000</v>
      </c>
      <c r="BF51" s="22">
        <v>0</v>
      </c>
      <c r="BG51" s="22">
        <v>10610000</v>
      </c>
      <c r="BH51" s="22">
        <v>25</v>
      </c>
      <c r="BI51" s="22">
        <v>29</v>
      </c>
      <c r="BJ51" s="22">
        <v>16</v>
      </c>
      <c r="BK51" s="22">
        <v>1</v>
      </c>
      <c r="BL51" s="22">
        <v>19</v>
      </c>
      <c r="BM51" s="22">
        <v>7</v>
      </c>
      <c r="BN51" s="22">
        <v>16</v>
      </c>
      <c r="BO51" s="22">
        <v>38</v>
      </c>
      <c r="BP51" s="22">
        <v>0</v>
      </c>
      <c r="BQ51" s="22">
        <v>0</v>
      </c>
    </row>
    <row r="52" spans="1:6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157</v>
      </c>
      <c r="F52" s="22">
        <v>258809</v>
      </c>
      <c r="G52" s="22">
        <v>6</v>
      </c>
      <c r="H52" s="23">
        <v>2154.1</v>
      </c>
      <c r="I52" s="24" t="s">
        <v>1457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4" t="s">
        <v>1457</v>
      </c>
      <c r="Q52" s="24" t="s">
        <v>1458</v>
      </c>
      <c r="R52" s="23">
        <v>0.4</v>
      </c>
      <c r="S52" s="22">
        <v>161791</v>
      </c>
      <c r="T52" s="24" t="s">
        <v>1488</v>
      </c>
      <c r="U52" s="23">
        <v>109.8</v>
      </c>
      <c r="V52" s="23">
        <v>0</v>
      </c>
      <c r="W52" s="23">
        <v>0</v>
      </c>
      <c r="X52" s="23">
        <v>96.26</v>
      </c>
      <c r="Y52" s="23">
        <v>3.66</v>
      </c>
      <c r="Z52" s="23">
        <v>209.72</v>
      </c>
      <c r="AA52" s="23">
        <v>76.900000000000006</v>
      </c>
      <c r="AB52" s="23">
        <v>0</v>
      </c>
      <c r="AC52" s="23">
        <v>0</v>
      </c>
      <c r="AD52" s="23">
        <v>18.059999999999999</v>
      </c>
      <c r="AE52" s="23">
        <v>0</v>
      </c>
      <c r="AF52" s="23">
        <v>94.96</v>
      </c>
      <c r="AG52" s="23">
        <v>4.7300000000000004</v>
      </c>
      <c r="AH52" s="24" t="s">
        <v>1458</v>
      </c>
      <c r="AI52" s="22">
        <v>8</v>
      </c>
      <c r="AJ52" s="22">
        <v>8</v>
      </c>
      <c r="AK52" s="24" t="s">
        <v>1458</v>
      </c>
      <c r="AL52" s="24" t="s">
        <v>1458</v>
      </c>
      <c r="AM52" s="24" t="s">
        <v>1458</v>
      </c>
      <c r="AN52" s="22">
        <v>2</v>
      </c>
      <c r="AO52" s="22">
        <v>0</v>
      </c>
      <c r="AP52" s="22">
        <v>6420</v>
      </c>
      <c r="AQ52" s="22">
        <v>622465</v>
      </c>
      <c r="AR52" s="22">
        <v>0</v>
      </c>
      <c r="AS52" s="22">
        <v>0</v>
      </c>
      <c r="AT52" s="22">
        <v>0</v>
      </c>
      <c r="AU52" s="22">
        <v>0</v>
      </c>
      <c r="AV52" s="22">
        <v>12</v>
      </c>
      <c r="AW52" s="22">
        <v>12</v>
      </c>
      <c r="AX52" s="22">
        <v>0</v>
      </c>
      <c r="AY52" s="22">
        <v>0</v>
      </c>
      <c r="AZ52" s="24" t="s">
        <v>1509</v>
      </c>
      <c r="BA52" s="22">
        <v>330</v>
      </c>
      <c r="BB52" s="22">
        <v>293</v>
      </c>
      <c r="BC52" s="22">
        <v>42155920</v>
      </c>
      <c r="BD52" s="22">
        <v>1872000</v>
      </c>
      <c r="BE52" s="22">
        <v>191793547</v>
      </c>
      <c r="BF52" s="22">
        <v>611064</v>
      </c>
      <c r="BG52" s="22">
        <v>236432531</v>
      </c>
      <c r="BH52" s="22">
        <v>276</v>
      </c>
      <c r="BI52" s="22">
        <v>60</v>
      </c>
      <c r="BJ52" s="22">
        <v>38</v>
      </c>
      <c r="BK52" s="22">
        <v>0</v>
      </c>
      <c r="BL52" s="22">
        <v>0</v>
      </c>
      <c r="BM52" s="22">
        <v>0</v>
      </c>
      <c r="BN52" s="22">
        <v>37</v>
      </c>
      <c r="BO52" s="22">
        <v>90</v>
      </c>
      <c r="BP52" s="22">
        <v>7</v>
      </c>
      <c r="BQ52" s="22">
        <v>6</v>
      </c>
    </row>
    <row r="53" spans="1:6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55</v>
      </c>
      <c r="F53" s="22">
        <v>1077513</v>
      </c>
      <c r="G53" s="22">
        <v>7</v>
      </c>
      <c r="H53" s="23">
        <v>696.43</v>
      </c>
      <c r="I53" s="24" t="s">
        <v>1458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4" t="s">
        <v>1457</v>
      </c>
      <c r="Q53" s="24" t="s">
        <v>1458</v>
      </c>
      <c r="R53" s="23">
        <v>0.4</v>
      </c>
      <c r="S53" s="22">
        <v>291135.40000000002</v>
      </c>
      <c r="T53" s="24" t="s">
        <v>1488</v>
      </c>
      <c r="U53" s="23">
        <v>74.430000000000007</v>
      </c>
      <c r="V53" s="23">
        <v>0</v>
      </c>
      <c r="W53" s="23">
        <v>0</v>
      </c>
      <c r="X53" s="23">
        <v>0</v>
      </c>
      <c r="Y53" s="23">
        <v>0</v>
      </c>
      <c r="Z53" s="23">
        <v>74.430000000000007</v>
      </c>
      <c r="AA53" s="23">
        <v>64.900000000000006</v>
      </c>
      <c r="AB53" s="23">
        <v>0</v>
      </c>
      <c r="AC53" s="23">
        <v>0</v>
      </c>
      <c r="AD53" s="23">
        <v>0</v>
      </c>
      <c r="AE53" s="23">
        <v>0</v>
      </c>
      <c r="AF53" s="23">
        <v>64.900000000000006</v>
      </c>
      <c r="AG53" s="23">
        <v>0</v>
      </c>
      <c r="AH53" s="24" t="s">
        <v>1458</v>
      </c>
      <c r="AI53" s="22">
        <v>7</v>
      </c>
      <c r="AJ53" s="22">
        <v>6</v>
      </c>
      <c r="AK53" s="24" t="s">
        <v>1458</v>
      </c>
      <c r="AL53" s="24" t="s">
        <v>1458</v>
      </c>
      <c r="AM53" s="24" t="s">
        <v>1457</v>
      </c>
      <c r="AN53" s="22">
        <v>0</v>
      </c>
      <c r="AO53" s="22">
        <v>0</v>
      </c>
      <c r="AP53" s="22">
        <v>1726</v>
      </c>
      <c r="AQ53" s="22">
        <v>212172</v>
      </c>
      <c r="AR53" s="22">
        <v>0</v>
      </c>
      <c r="AS53" s="22">
        <v>0</v>
      </c>
      <c r="AT53" s="22">
        <v>0</v>
      </c>
      <c r="AU53" s="22">
        <v>0</v>
      </c>
      <c r="AV53" s="22">
        <v>0</v>
      </c>
      <c r="AW53" s="22">
        <v>0</v>
      </c>
      <c r="AX53" s="22">
        <v>0</v>
      </c>
      <c r="AY53" s="22">
        <v>0</v>
      </c>
      <c r="AZ53" s="24" t="s">
        <v>1510</v>
      </c>
      <c r="BA53" s="22">
        <v>61</v>
      </c>
      <c r="BB53" s="22">
        <v>58</v>
      </c>
      <c r="BC53" s="22">
        <v>0</v>
      </c>
      <c r="BD53" s="22">
        <v>4919475</v>
      </c>
      <c r="BE53" s="22">
        <v>0</v>
      </c>
      <c r="BF53" s="22">
        <v>0</v>
      </c>
      <c r="BG53" s="22">
        <v>4919475</v>
      </c>
      <c r="BH53" s="22">
        <v>0</v>
      </c>
      <c r="BI53" s="22">
        <v>20</v>
      </c>
      <c r="BJ53" s="22">
        <v>5</v>
      </c>
      <c r="BK53" s="22">
        <v>0</v>
      </c>
      <c r="BL53" s="22">
        <v>0</v>
      </c>
      <c r="BM53" s="22">
        <v>0</v>
      </c>
      <c r="BN53" s="22">
        <v>2</v>
      </c>
      <c r="BO53" s="22">
        <v>100</v>
      </c>
      <c r="BP53" s="22">
        <v>6</v>
      </c>
      <c r="BQ53" s="22">
        <v>0</v>
      </c>
    </row>
    <row r="54" spans="1:6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52</v>
      </c>
      <c r="F54" s="22">
        <v>288474</v>
      </c>
      <c r="G54" s="22">
        <v>7</v>
      </c>
      <c r="H54" s="23">
        <v>1952</v>
      </c>
      <c r="I54" s="24" t="s">
        <v>1458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4" t="s">
        <v>1457</v>
      </c>
      <c r="Q54" s="24" t="s">
        <v>1458</v>
      </c>
      <c r="R54" s="23">
        <v>0.25</v>
      </c>
      <c r="S54" s="22">
        <v>174246</v>
      </c>
      <c r="T54" s="24" t="s">
        <v>1488</v>
      </c>
      <c r="U54" s="23">
        <v>100</v>
      </c>
      <c r="V54" s="23">
        <v>0</v>
      </c>
      <c r="W54" s="23">
        <v>520</v>
      </c>
      <c r="X54" s="23">
        <v>0</v>
      </c>
      <c r="Y54" s="23">
        <v>0</v>
      </c>
      <c r="Z54" s="23">
        <v>620</v>
      </c>
      <c r="AA54" s="23">
        <v>30</v>
      </c>
      <c r="AB54" s="23">
        <v>0</v>
      </c>
      <c r="AC54" s="23">
        <v>0</v>
      </c>
      <c r="AD54" s="23">
        <v>0</v>
      </c>
      <c r="AE54" s="23">
        <v>0</v>
      </c>
      <c r="AF54" s="23">
        <v>30</v>
      </c>
      <c r="AG54" s="23">
        <v>2.7</v>
      </c>
      <c r="AH54" s="24" t="s">
        <v>1458</v>
      </c>
      <c r="AI54" s="22">
        <v>43</v>
      </c>
      <c r="AJ54" s="22">
        <v>35</v>
      </c>
      <c r="AK54" s="24" t="s">
        <v>1458</v>
      </c>
      <c r="AL54" s="24" t="s">
        <v>1458</v>
      </c>
      <c r="AM54" s="24" t="s">
        <v>1458</v>
      </c>
      <c r="AN54" s="22">
        <v>34</v>
      </c>
      <c r="AO54" s="22">
        <v>0</v>
      </c>
      <c r="AP54" s="22">
        <v>3759</v>
      </c>
      <c r="AQ54" s="22">
        <v>221167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4" t="s">
        <v>1511</v>
      </c>
      <c r="BA54" s="22">
        <v>219</v>
      </c>
      <c r="BB54" s="22">
        <v>211</v>
      </c>
      <c r="BC54" s="22">
        <v>27995432</v>
      </c>
      <c r="BD54" s="22">
        <v>0</v>
      </c>
      <c r="BE54" s="22">
        <v>20031500</v>
      </c>
      <c r="BF54" s="22">
        <v>730000</v>
      </c>
      <c r="BG54" s="22">
        <v>48756932</v>
      </c>
      <c r="BH54" s="22">
        <v>160</v>
      </c>
      <c r="BI54" s="22">
        <v>24</v>
      </c>
      <c r="BJ54" s="22">
        <v>28</v>
      </c>
      <c r="BK54" s="22">
        <v>0</v>
      </c>
      <c r="BL54" s="22">
        <v>0</v>
      </c>
      <c r="BM54" s="22">
        <v>0</v>
      </c>
      <c r="BN54" s="22">
        <v>24</v>
      </c>
      <c r="BO54" s="22">
        <v>56.71</v>
      </c>
      <c r="BP54" s="22">
        <v>5</v>
      </c>
      <c r="BQ54" s="22">
        <v>4</v>
      </c>
    </row>
    <row r="55" spans="1:6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35</v>
      </c>
      <c r="F55" s="22">
        <v>300917</v>
      </c>
      <c r="G55" s="22">
        <v>3</v>
      </c>
      <c r="H55" s="23">
        <v>2447.92</v>
      </c>
      <c r="I55" s="24" t="s">
        <v>1458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4" t="s">
        <v>1457</v>
      </c>
      <c r="Q55" s="24" t="s">
        <v>1457</v>
      </c>
      <c r="R55" s="23">
        <v>0</v>
      </c>
      <c r="S55" s="22">
        <v>0</v>
      </c>
      <c r="T55" s="24"/>
      <c r="U55" s="23">
        <v>2.57</v>
      </c>
      <c r="V55" s="23">
        <v>0</v>
      </c>
      <c r="W55" s="23">
        <v>0</v>
      </c>
      <c r="X55" s="23">
        <v>102.193</v>
      </c>
      <c r="Y55" s="23">
        <v>0</v>
      </c>
      <c r="Z55" s="23">
        <v>104.76300000000001</v>
      </c>
      <c r="AA55" s="23">
        <v>4.1500000000000004</v>
      </c>
      <c r="AB55" s="23">
        <v>0</v>
      </c>
      <c r="AC55" s="23">
        <v>0</v>
      </c>
      <c r="AD55" s="23">
        <v>0</v>
      </c>
      <c r="AE55" s="23">
        <v>0</v>
      </c>
      <c r="AF55" s="23">
        <v>4.1500000000000004</v>
      </c>
      <c r="AG55" s="23">
        <v>0</v>
      </c>
      <c r="AH55" s="24" t="s">
        <v>1458</v>
      </c>
      <c r="AI55" s="22">
        <v>3</v>
      </c>
      <c r="AJ55" s="22">
        <v>3</v>
      </c>
      <c r="AK55" s="24" t="s">
        <v>1458</v>
      </c>
      <c r="AL55" s="24" t="s">
        <v>1458</v>
      </c>
      <c r="AM55" s="24" t="s">
        <v>1457</v>
      </c>
      <c r="AN55" s="22">
        <v>0</v>
      </c>
      <c r="AO55" s="22">
        <v>0</v>
      </c>
      <c r="AP55" s="22">
        <v>1562</v>
      </c>
      <c r="AQ55" s="22">
        <v>125140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4" t="s">
        <v>1512</v>
      </c>
      <c r="BA55" s="22">
        <v>46</v>
      </c>
      <c r="BB55" s="22">
        <v>44</v>
      </c>
      <c r="BC55" s="22">
        <v>7111568</v>
      </c>
      <c r="BD55" s="22">
        <v>307000</v>
      </c>
      <c r="BE55" s="22">
        <v>3600000</v>
      </c>
      <c r="BF55" s="22">
        <v>30000</v>
      </c>
      <c r="BG55" s="22">
        <v>11048568</v>
      </c>
      <c r="BH55" s="22">
        <v>32</v>
      </c>
      <c r="BI55" s="22">
        <v>4.0999999999999996</v>
      </c>
      <c r="BJ55" s="22">
        <v>10</v>
      </c>
      <c r="BK55" s="22">
        <v>0</v>
      </c>
      <c r="BL55" s="22">
        <v>0</v>
      </c>
      <c r="BM55" s="22">
        <v>0</v>
      </c>
      <c r="BN55" s="22">
        <v>9</v>
      </c>
      <c r="BO55" s="22">
        <v>40.200000000000003</v>
      </c>
      <c r="BP55" s="22">
        <v>1</v>
      </c>
      <c r="BQ55" s="22">
        <v>0</v>
      </c>
    </row>
    <row r="56" spans="1:6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87</v>
      </c>
      <c r="F56" s="22">
        <v>380716</v>
      </c>
      <c r="G56" s="22">
        <v>0</v>
      </c>
      <c r="H56" s="23">
        <v>2897</v>
      </c>
      <c r="I56" s="24" t="s">
        <v>1458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4" t="s">
        <v>1457</v>
      </c>
      <c r="Q56" s="24" t="s">
        <v>1458</v>
      </c>
      <c r="R56" s="23">
        <v>0.4</v>
      </c>
      <c r="S56" s="22">
        <v>270414</v>
      </c>
      <c r="T56" s="24" t="s">
        <v>1513</v>
      </c>
      <c r="U56" s="23">
        <v>1.84</v>
      </c>
      <c r="V56" s="23">
        <v>0</v>
      </c>
      <c r="W56" s="23">
        <v>0</v>
      </c>
      <c r="X56" s="23">
        <v>63.6</v>
      </c>
      <c r="Y56" s="23">
        <v>0</v>
      </c>
      <c r="Z56" s="23">
        <v>65.44</v>
      </c>
      <c r="AA56" s="23">
        <v>1.84</v>
      </c>
      <c r="AB56" s="23">
        <v>0</v>
      </c>
      <c r="AC56" s="23">
        <v>0</v>
      </c>
      <c r="AD56" s="23">
        <v>14.7</v>
      </c>
      <c r="AE56" s="23">
        <v>0</v>
      </c>
      <c r="AF56" s="23">
        <v>16.54</v>
      </c>
      <c r="AG56" s="23">
        <v>0</v>
      </c>
      <c r="AH56" s="24" t="s">
        <v>1458</v>
      </c>
      <c r="AI56" s="22">
        <v>9</v>
      </c>
      <c r="AJ56" s="22">
        <v>6</v>
      </c>
      <c r="AK56" s="24" t="s">
        <v>1458</v>
      </c>
      <c r="AL56" s="24" t="s">
        <v>1458</v>
      </c>
      <c r="AM56" s="24" t="s">
        <v>1457</v>
      </c>
      <c r="AN56" s="22">
        <v>0</v>
      </c>
      <c r="AO56" s="22">
        <v>0</v>
      </c>
      <c r="AP56" s="22">
        <v>7129</v>
      </c>
      <c r="AQ56" s="22">
        <v>463700</v>
      </c>
      <c r="AR56" s="22">
        <v>2</v>
      </c>
      <c r="AS56" s="22">
        <v>1</v>
      </c>
      <c r="AT56" s="22">
        <v>1</v>
      </c>
      <c r="AU56" s="22">
        <v>1</v>
      </c>
      <c r="AV56" s="22">
        <v>0</v>
      </c>
      <c r="AW56" s="22">
        <v>0</v>
      </c>
      <c r="AX56" s="22">
        <v>0</v>
      </c>
      <c r="AY56" s="22">
        <v>0</v>
      </c>
      <c r="AZ56" s="24" t="s">
        <v>1514</v>
      </c>
      <c r="BA56" s="22">
        <v>260</v>
      </c>
      <c r="BB56" s="22">
        <v>257</v>
      </c>
      <c r="BC56" s="22">
        <v>35893056</v>
      </c>
      <c r="BD56" s="22">
        <v>3051400</v>
      </c>
      <c r="BE56" s="22">
        <v>2248000</v>
      </c>
      <c r="BF56" s="22">
        <v>4230000</v>
      </c>
      <c r="BG56" s="22">
        <v>45422456</v>
      </c>
      <c r="BH56" s="22">
        <v>256</v>
      </c>
      <c r="BI56" s="22">
        <v>18</v>
      </c>
      <c r="BJ56" s="22">
        <v>40</v>
      </c>
      <c r="BK56" s="22">
        <v>0</v>
      </c>
      <c r="BL56" s="22">
        <v>0</v>
      </c>
      <c r="BM56" s="22">
        <v>0</v>
      </c>
      <c r="BN56" s="22">
        <v>54</v>
      </c>
      <c r="BO56" s="22">
        <v>24</v>
      </c>
      <c r="BP56" s="22">
        <v>38</v>
      </c>
      <c r="BQ56" s="22">
        <v>4</v>
      </c>
    </row>
    <row r="57" spans="1:6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59</v>
      </c>
      <c r="F57" s="22">
        <v>620147</v>
      </c>
      <c r="G57" s="22">
        <v>7</v>
      </c>
      <c r="H57" s="23">
        <v>1692.5</v>
      </c>
      <c r="I57" s="24" t="s">
        <v>1458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4" t="s">
        <v>1457</v>
      </c>
      <c r="Q57" s="24" t="s">
        <v>1457</v>
      </c>
      <c r="R57" s="23">
        <v>0</v>
      </c>
      <c r="S57" s="22">
        <v>0</v>
      </c>
      <c r="T57" s="24"/>
      <c r="U57" s="23">
        <v>1165.49</v>
      </c>
      <c r="V57" s="23">
        <v>0</v>
      </c>
      <c r="W57" s="23">
        <v>0</v>
      </c>
      <c r="X57" s="23">
        <v>185.96</v>
      </c>
      <c r="Y57" s="23">
        <v>0</v>
      </c>
      <c r="Z57" s="23">
        <v>1351.45</v>
      </c>
      <c r="AA57" s="23">
        <v>17.420000000000002</v>
      </c>
      <c r="AB57" s="23">
        <v>0</v>
      </c>
      <c r="AC57" s="23">
        <v>0</v>
      </c>
      <c r="AD57" s="23">
        <v>0</v>
      </c>
      <c r="AE57" s="23">
        <v>0</v>
      </c>
      <c r="AF57" s="23">
        <v>17.420000000000002</v>
      </c>
      <c r="AG57" s="23">
        <v>4.5599999999999996</v>
      </c>
      <c r="AH57" s="24" t="s">
        <v>1458</v>
      </c>
      <c r="AI57" s="22">
        <v>4</v>
      </c>
      <c r="AJ57" s="22">
        <v>4</v>
      </c>
      <c r="AK57" s="24" t="s">
        <v>1458</v>
      </c>
      <c r="AL57" s="24" t="s">
        <v>1458</v>
      </c>
      <c r="AM57" s="24" t="s">
        <v>1458</v>
      </c>
      <c r="AN57" s="22">
        <v>5</v>
      </c>
      <c r="AO57" s="22">
        <v>0</v>
      </c>
      <c r="AP57" s="22">
        <v>3145</v>
      </c>
      <c r="AQ57" s="22">
        <v>253826.09</v>
      </c>
      <c r="AR57" s="22">
        <v>0</v>
      </c>
      <c r="AS57" s="22">
        <v>0</v>
      </c>
      <c r="AT57" s="22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4" t="s">
        <v>1515</v>
      </c>
      <c r="BA57" s="22">
        <v>114</v>
      </c>
      <c r="BB57" s="22">
        <v>111</v>
      </c>
      <c r="BC57" s="22">
        <v>9815476</v>
      </c>
      <c r="BD57" s="22">
        <v>1610000</v>
      </c>
      <c r="BE57" s="22">
        <v>8239998</v>
      </c>
      <c r="BF57" s="22">
        <v>1127800</v>
      </c>
      <c r="BG57" s="22">
        <v>20793274</v>
      </c>
      <c r="BH57" s="22">
        <v>77</v>
      </c>
      <c r="BI57" s="22">
        <v>12.2</v>
      </c>
      <c r="BJ57" s="22">
        <v>16</v>
      </c>
      <c r="BK57" s="22">
        <v>0</v>
      </c>
      <c r="BL57" s="22">
        <v>0</v>
      </c>
      <c r="BM57" s="22">
        <v>0</v>
      </c>
      <c r="BN57" s="22">
        <v>15</v>
      </c>
      <c r="BO57" s="22">
        <v>48.6</v>
      </c>
      <c r="BP57" s="22">
        <v>9</v>
      </c>
      <c r="BQ57" s="22">
        <v>0</v>
      </c>
    </row>
    <row r="58" spans="1:6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33</v>
      </c>
      <c r="F58" s="22">
        <v>1927322</v>
      </c>
      <c r="G58" s="22">
        <v>4</v>
      </c>
      <c r="H58" s="23">
        <v>1934</v>
      </c>
      <c r="I58" s="24" t="s">
        <v>1458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4" t="s">
        <v>1457</v>
      </c>
      <c r="Q58" s="24" t="s">
        <v>1458</v>
      </c>
      <c r="R58" s="23">
        <v>0.4</v>
      </c>
      <c r="S58" s="22">
        <v>50000</v>
      </c>
      <c r="T58" s="24" t="s">
        <v>1488</v>
      </c>
      <c r="U58" s="23">
        <v>440</v>
      </c>
      <c r="V58" s="23">
        <v>0</v>
      </c>
      <c r="W58" s="23">
        <v>0</v>
      </c>
      <c r="X58" s="23">
        <v>0</v>
      </c>
      <c r="Y58" s="23">
        <v>0</v>
      </c>
      <c r="Z58" s="23">
        <v>440</v>
      </c>
      <c r="AA58" s="23">
        <v>7.08</v>
      </c>
      <c r="AB58" s="23">
        <v>0</v>
      </c>
      <c r="AC58" s="23">
        <v>0</v>
      </c>
      <c r="AD58" s="23">
        <v>0</v>
      </c>
      <c r="AE58" s="23">
        <v>0</v>
      </c>
      <c r="AF58" s="23">
        <v>7.08</v>
      </c>
      <c r="AG58" s="23">
        <v>0</v>
      </c>
      <c r="AH58" s="24" t="s">
        <v>1458</v>
      </c>
      <c r="AI58" s="22">
        <v>18</v>
      </c>
      <c r="AJ58" s="22">
        <v>18</v>
      </c>
      <c r="AK58" s="24" t="s">
        <v>1458</v>
      </c>
      <c r="AL58" s="24" t="s">
        <v>1458</v>
      </c>
      <c r="AM58" s="24" t="s">
        <v>1458</v>
      </c>
      <c r="AN58" s="22">
        <v>16</v>
      </c>
      <c r="AO58" s="22">
        <v>0</v>
      </c>
      <c r="AP58" s="22">
        <v>1738</v>
      </c>
      <c r="AQ58" s="22">
        <v>163978</v>
      </c>
      <c r="AR58" s="22">
        <v>0</v>
      </c>
      <c r="AS58" s="22">
        <v>0</v>
      </c>
      <c r="AT58" s="22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4" t="s">
        <v>1516</v>
      </c>
      <c r="BA58" s="22">
        <v>32</v>
      </c>
      <c r="BB58" s="22">
        <v>32</v>
      </c>
      <c r="BC58" s="22">
        <v>1609000</v>
      </c>
      <c r="BD58" s="22">
        <v>853000</v>
      </c>
      <c r="BE58" s="22">
        <v>21655000</v>
      </c>
      <c r="BF58" s="22">
        <v>0</v>
      </c>
      <c r="BG58" s="22">
        <v>24117000</v>
      </c>
      <c r="BH58" s="22">
        <v>0</v>
      </c>
      <c r="BI58" s="22">
        <v>29</v>
      </c>
      <c r="BJ58" s="22">
        <v>8</v>
      </c>
      <c r="BK58" s="22">
        <v>0</v>
      </c>
      <c r="BL58" s="22">
        <v>0</v>
      </c>
      <c r="BM58" s="22">
        <v>0</v>
      </c>
      <c r="BN58" s="22">
        <v>7</v>
      </c>
      <c r="BO58" s="22">
        <v>45</v>
      </c>
      <c r="BP58" s="22">
        <v>3</v>
      </c>
      <c r="BQ58" s="22">
        <v>1</v>
      </c>
    </row>
    <row r="59" spans="1:6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45</v>
      </c>
      <c r="F59" s="22">
        <v>2145028</v>
      </c>
      <c r="G59" s="22">
        <v>5</v>
      </c>
      <c r="H59" s="23">
        <v>1158</v>
      </c>
      <c r="I59" s="24" t="s">
        <v>1458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4" t="s">
        <v>1457</v>
      </c>
      <c r="Q59" s="24" t="s">
        <v>1457</v>
      </c>
      <c r="R59" s="23">
        <v>0</v>
      </c>
      <c r="S59" s="22">
        <v>0</v>
      </c>
      <c r="T59" s="24"/>
      <c r="U59" s="23">
        <v>438</v>
      </c>
      <c r="V59" s="23">
        <v>0</v>
      </c>
      <c r="W59" s="23">
        <v>0</v>
      </c>
      <c r="X59" s="23">
        <v>0</v>
      </c>
      <c r="Y59" s="23">
        <v>0</v>
      </c>
      <c r="Z59" s="23">
        <v>438</v>
      </c>
      <c r="AA59" s="23">
        <v>27</v>
      </c>
      <c r="AB59" s="23">
        <v>0</v>
      </c>
      <c r="AC59" s="23">
        <v>0</v>
      </c>
      <c r="AD59" s="23">
        <v>0</v>
      </c>
      <c r="AE59" s="23">
        <v>0</v>
      </c>
      <c r="AF59" s="23">
        <v>27</v>
      </c>
      <c r="AG59" s="23">
        <v>0</v>
      </c>
      <c r="AH59" s="24" t="s">
        <v>1458</v>
      </c>
      <c r="AI59" s="22">
        <v>2</v>
      </c>
      <c r="AJ59" s="22">
        <v>2</v>
      </c>
      <c r="AK59" s="24" t="s">
        <v>1458</v>
      </c>
      <c r="AL59" s="24" t="s">
        <v>1458</v>
      </c>
      <c r="AM59" s="24" t="s">
        <v>1458</v>
      </c>
      <c r="AN59" s="22">
        <v>16</v>
      </c>
      <c r="AO59" s="22">
        <v>0</v>
      </c>
      <c r="AP59" s="22">
        <v>957</v>
      </c>
      <c r="AQ59" s="22">
        <v>487328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4" t="s">
        <v>1517</v>
      </c>
      <c r="BA59" s="22">
        <v>24</v>
      </c>
      <c r="BB59" s="22">
        <v>21</v>
      </c>
      <c r="BC59" s="22">
        <v>3651500</v>
      </c>
      <c r="BD59" s="22">
        <v>415000</v>
      </c>
      <c r="BE59" s="22">
        <v>0</v>
      </c>
      <c r="BF59" s="22">
        <v>85000</v>
      </c>
      <c r="BG59" s="22">
        <v>4151500</v>
      </c>
      <c r="BH59" s="22">
        <v>0</v>
      </c>
      <c r="BI59" s="22">
        <v>5</v>
      </c>
      <c r="BJ59" s="22">
        <v>2</v>
      </c>
      <c r="BK59" s="22">
        <v>0</v>
      </c>
      <c r="BL59" s="22">
        <v>0</v>
      </c>
      <c r="BM59" s="22">
        <v>0</v>
      </c>
      <c r="BN59" s="22">
        <v>2</v>
      </c>
      <c r="BO59" s="22">
        <v>0</v>
      </c>
      <c r="BP59" s="22">
        <v>3</v>
      </c>
      <c r="BQ59" s="22">
        <v>0</v>
      </c>
    </row>
    <row r="60" spans="1:6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238</v>
      </c>
      <c r="F60" s="22">
        <v>3016432</v>
      </c>
      <c r="G60" s="22">
        <v>7</v>
      </c>
      <c r="H60" s="23">
        <v>267</v>
      </c>
      <c r="I60" s="24" t="s">
        <v>1458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4" t="s">
        <v>1457</v>
      </c>
      <c r="Q60" s="24" t="s">
        <v>1457</v>
      </c>
      <c r="R60" s="23">
        <v>0</v>
      </c>
      <c r="S60" s="22">
        <v>0</v>
      </c>
      <c r="T60" s="24"/>
      <c r="U60" s="23">
        <v>56.8</v>
      </c>
      <c r="V60" s="23">
        <v>0</v>
      </c>
      <c r="W60" s="23">
        <v>0</v>
      </c>
      <c r="X60" s="23">
        <v>0</v>
      </c>
      <c r="Y60" s="23">
        <v>0</v>
      </c>
      <c r="Z60" s="23">
        <v>56.8</v>
      </c>
      <c r="AA60" s="23">
        <v>45.26</v>
      </c>
      <c r="AB60" s="23">
        <v>0</v>
      </c>
      <c r="AC60" s="23">
        <v>0</v>
      </c>
      <c r="AD60" s="23">
        <v>0</v>
      </c>
      <c r="AE60" s="23">
        <v>0</v>
      </c>
      <c r="AF60" s="23">
        <v>45.26</v>
      </c>
      <c r="AG60" s="23">
        <v>1.25</v>
      </c>
      <c r="AH60" s="24" t="s">
        <v>1458</v>
      </c>
      <c r="AI60" s="22">
        <v>3</v>
      </c>
      <c r="AJ60" s="22">
        <v>3</v>
      </c>
      <c r="AK60" s="24" t="s">
        <v>1457</v>
      </c>
      <c r="AL60" s="24" t="s">
        <v>1458</v>
      </c>
      <c r="AM60" s="24" t="s">
        <v>1457</v>
      </c>
      <c r="AN60" s="22">
        <v>0</v>
      </c>
      <c r="AO60" s="22">
        <v>0</v>
      </c>
      <c r="AP60" s="22">
        <v>1320</v>
      </c>
      <c r="AQ60" s="22">
        <v>241145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4" t="s">
        <v>1518</v>
      </c>
      <c r="BA60" s="22">
        <v>78</v>
      </c>
      <c r="BB60" s="22">
        <v>78</v>
      </c>
      <c r="BC60" s="22">
        <v>2207870</v>
      </c>
      <c r="BD60" s="22">
        <v>8211939</v>
      </c>
      <c r="BE60" s="22">
        <v>20467431</v>
      </c>
      <c r="BF60" s="22">
        <v>774738</v>
      </c>
      <c r="BG60" s="22">
        <v>31661978</v>
      </c>
      <c r="BH60" s="22">
        <v>0</v>
      </c>
      <c r="BI60" s="22">
        <v>15</v>
      </c>
      <c r="BJ60" s="22">
        <v>5</v>
      </c>
      <c r="BK60" s="22">
        <v>1</v>
      </c>
      <c r="BL60" s="22">
        <v>122</v>
      </c>
      <c r="BM60" s="22">
        <v>5</v>
      </c>
      <c r="BN60" s="22">
        <v>0</v>
      </c>
      <c r="BO60" s="22">
        <v>300</v>
      </c>
      <c r="BP60" s="22">
        <v>3</v>
      </c>
      <c r="BQ60" s="22">
        <v>3</v>
      </c>
    </row>
    <row r="61" spans="1:6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37</v>
      </c>
      <c r="F61" s="22">
        <v>346125</v>
      </c>
      <c r="G61" s="22">
        <v>2</v>
      </c>
      <c r="H61" s="23">
        <v>2364</v>
      </c>
      <c r="I61" s="24" t="s">
        <v>1458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4" t="s">
        <v>1457</v>
      </c>
      <c r="Q61" s="24" t="s">
        <v>1457</v>
      </c>
      <c r="R61" s="23">
        <v>0</v>
      </c>
      <c r="S61" s="22">
        <v>0</v>
      </c>
      <c r="T61" s="24"/>
      <c r="U61" s="23">
        <v>3</v>
      </c>
      <c r="V61" s="23">
        <v>0</v>
      </c>
      <c r="W61" s="23">
        <v>0</v>
      </c>
      <c r="X61" s="23">
        <v>101.09</v>
      </c>
      <c r="Y61" s="23">
        <v>0</v>
      </c>
      <c r="Z61" s="23">
        <v>104.09</v>
      </c>
      <c r="AA61" s="23">
        <v>0.44</v>
      </c>
      <c r="AB61" s="23">
        <v>0</v>
      </c>
      <c r="AC61" s="23">
        <v>0</v>
      </c>
      <c r="AD61" s="23">
        <v>0</v>
      </c>
      <c r="AE61" s="23">
        <v>2.4</v>
      </c>
      <c r="AF61" s="23">
        <v>2.84</v>
      </c>
      <c r="AG61" s="23">
        <v>0</v>
      </c>
      <c r="AH61" s="24" t="s">
        <v>1458</v>
      </c>
      <c r="AI61" s="22">
        <v>2</v>
      </c>
      <c r="AJ61" s="22">
        <v>2</v>
      </c>
      <c r="AK61" s="24" t="s">
        <v>1458</v>
      </c>
      <c r="AL61" s="24" t="s">
        <v>1458</v>
      </c>
      <c r="AM61" s="24" t="s">
        <v>1458</v>
      </c>
      <c r="AN61" s="22">
        <v>0</v>
      </c>
      <c r="AO61" s="22">
        <v>0</v>
      </c>
      <c r="AP61" s="22">
        <v>818</v>
      </c>
      <c r="AQ61" s="22">
        <v>146889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4" t="s">
        <v>1519</v>
      </c>
      <c r="BA61" s="22">
        <v>57</v>
      </c>
      <c r="BB61" s="22">
        <v>57</v>
      </c>
      <c r="BC61" s="22">
        <v>1797000</v>
      </c>
      <c r="BD61" s="22">
        <v>0</v>
      </c>
      <c r="BE61" s="22">
        <v>190110</v>
      </c>
      <c r="BF61" s="22">
        <v>0</v>
      </c>
      <c r="BG61" s="22">
        <v>1987110</v>
      </c>
      <c r="BH61" s="22">
        <v>9</v>
      </c>
      <c r="BI61" s="22">
        <v>14</v>
      </c>
      <c r="BJ61" s="22">
        <v>7</v>
      </c>
      <c r="BK61" s="22">
        <v>0</v>
      </c>
      <c r="BL61" s="22">
        <v>0</v>
      </c>
      <c r="BM61" s="22">
        <v>0</v>
      </c>
      <c r="BN61" s="22">
        <v>7</v>
      </c>
      <c r="BO61" s="22">
        <v>45</v>
      </c>
      <c r="BP61" s="22">
        <v>1</v>
      </c>
      <c r="BQ61" s="22">
        <v>0</v>
      </c>
    </row>
    <row r="62" spans="1:6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264.5</v>
      </c>
      <c r="F62" s="22">
        <v>255877</v>
      </c>
      <c r="G62" s="22">
        <v>7</v>
      </c>
      <c r="H62" s="23">
        <v>2163</v>
      </c>
      <c r="I62" s="24" t="s">
        <v>1458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4" t="s">
        <v>1457</v>
      </c>
      <c r="Q62" s="24" t="s">
        <v>1458</v>
      </c>
      <c r="R62" s="23">
        <v>0.4</v>
      </c>
      <c r="S62" s="22">
        <v>874181</v>
      </c>
      <c r="T62" s="24" t="s">
        <v>1506</v>
      </c>
      <c r="U62" s="23">
        <v>93.3</v>
      </c>
      <c r="V62" s="23">
        <v>0</v>
      </c>
      <c r="W62" s="23">
        <v>0</v>
      </c>
      <c r="X62" s="23">
        <v>91.5</v>
      </c>
      <c r="Y62" s="23">
        <v>0</v>
      </c>
      <c r="Z62" s="23">
        <v>184.8</v>
      </c>
      <c r="AA62" s="23">
        <v>93.3</v>
      </c>
      <c r="AB62" s="23">
        <v>0</v>
      </c>
      <c r="AC62" s="23">
        <v>0</v>
      </c>
      <c r="AD62" s="23">
        <v>15</v>
      </c>
      <c r="AE62" s="23">
        <v>0</v>
      </c>
      <c r="AF62" s="23">
        <v>108.3</v>
      </c>
      <c r="AG62" s="23">
        <v>22.7</v>
      </c>
      <c r="AH62" s="24" t="s">
        <v>1458</v>
      </c>
      <c r="AI62" s="22">
        <v>12</v>
      </c>
      <c r="AJ62" s="22">
        <v>12</v>
      </c>
      <c r="AK62" s="24" t="s">
        <v>1458</v>
      </c>
      <c r="AL62" s="24" t="s">
        <v>1458</v>
      </c>
      <c r="AM62" s="24" t="s">
        <v>1457</v>
      </c>
      <c r="AN62" s="22">
        <v>0</v>
      </c>
      <c r="AO62" s="22">
        <v>0</v>
      </c>
      <c r="AP62" s="22">
        <v>14319</v>
      </c>
      <c r="AQ62" s="22">
        <v>1015390.38</v>
      </c>
      <c r="AR62" s="22">
        <v>3</v>
      </c>
      <c r="AS62" s="22">
        <v>3</v>
      </c>
      <c r="AT62" s="22">
        <v>0</v>
      </c>
      <c r="AU62" s="22">
        <v>0</v>
      </c>
      <c r="AV62" s="22">
        <v>8</v>
      </c>
      <c r="AW62" s="22">
        <v>8</v>
      </c>
      <c r="AX62" s="22">
        <v>0</v>
      </c>
      <c r="AY62" s="22">
        <v>0</v>
      </c>
      <c r="AZ62" s="24" t="s">
        <v>1499</v>
      </c>
      <c r="BA62" s="22">
        <v>457</v>
      </c>
      <c r="BB62" s="22">
        <v>457</v>
      </c>
      <c r="BC62" s="22">
        <v>110829860</v>
      </c>
      <c r="BD62" s="22">
        <v>28158900</v>
      </c>
      <c r="BE62" s="22">
        <v>29094250</v>
      </c>
      <c r="BF62" s="22">
        <v>1430201</v>
      </c>
      <c r="BG62" s="22">
        <v>169513211</v>
      </c>
      <c r="BH62" s="22">
        <v>538</v>
      </c>
      <c r="BI62" s="22">
        <v>21</v>
      </c>
      <c r="BJ62" s="22">
        <v>55</v>
      </c>
      <c r="BK62" s="22">
        <v>0</v>
      </c>
      <c r="BL62" s="22">
        <v>0</v>
      </c>
      <c r="BM62" s="22">
        <v>0</v>
      </c>
      <c r="BN62" s="22">
        <v>34</v>
      </c>
      <c r="BO62" s="22">
        <v>109</v>
      </c>
      <c r="BP62" s="22">
        <v>3</v>
      </c>
      <c r="BQ62" s="22">
        <v>17</v>
      </c>
    </row>
    <row r="63" spans="1:6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12</v>
      </c>
      <c r="F63" s="22">
        <v>91516</v>
      </c>
      <c r="G63" s="22">
        <v>1</v>
      </c>
      <c r="H63" s="23">
        <v>560</v>
      </c>
      <c r="I63" s="24" t="s">
        <v>1458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4" t="s">
        <v>1457</v>
      </c>
      <c r="Q63" s="24" t="s">
        <v>1458</v>
      </c>
      <c r="R63" s="23">
        <v>0.4</v>
      </c>
      <c r="S63" s="22">
        <v>40629</v>
      </c>
      <c r="T63" s="24" t="s">
        <v>1462</v>
      </c>
      <c r="U63" s="23">
        <v>2.25</v>
      </c>
      <c r="V63" s="23">
        <v>0</v>
      </c>
      <c r="W63" s="23">
        <v>212</v>
      </c>
      <c r="X63" s="23">
        <v>0</v>
      </c>
      <c r="Y63" s="23">
        <v>0</v>
      </c>
      <c r="Z63" s="23">
        <v>214.25</v>
      </c>
      <c r="AA63" s="23">
        <v>3.66</v>
      </c>
      <c r="AB63" s="23">
        <v>0</v>
      </c>
      <c r="AC63" s="23">
        <v>0</v>
      </c>
      <c r="AD63" s="23">
        <v>0</v>
      </c>
      <c r="AE63" s="23">
        <v>0</v>
      </c>
      <c r="AF63" s="23">
        <v>3.66</v>
      </c>
      <c r="AG63" s="23">
        <v>0</v>
      </c>
      <c r="AH63" s="24" t="s">
        <v>1458</v>
      </c>
      <c r="AI63" s="22">
        <v>2</v>
      </c>
      <c r="AJ63" s="22">
        <v>2</v>
      </c>
      <c r="AK63" s="24" t="s">
        <v>1458</v>
      </c>
      <c r="AL63" s="24" t="s">
        <v>1458</v>
      </c>
      <c r="AM63" s="24" t="s">
        <v>1458</v>
      </c>
      <c r="AN63" s="22">
        <v>16</v>
      </c>
      <c r="AO63" s="22">
        <v>0</v>
      </c>
      <c r="AP63" s="22">
        <v>658</v>
      </c>
      <c r="AQ63" s="22">
        <v>47821</v>
      </c>
      <c r="AR63" s="22">
        <v>0</v>
      </c>
      <c r="AS63" s="22">
        <v>0</v>
      </c>
      <c r="AT63" s="22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4" t="s">
        <v>1520</v>
      </c>
      <c r="BA63" s="22">
        <v>23</v>
      </c>
      <c r="BB63" s="22">
        <v>22</v>
      </c>
      <c r="BC63" s="22">
        <v>1985500</v>
      </c>
      <c r="BD63" s="22">
        <v>823000</v>
      </c>
      <c r="BE63" s="22">
        <v>0</v>
      </c>
      <c r="BF63" s="22">
        <v>0</v>
      </c>
      <c r="BG63" s="22">
        <v>2808500</v>
      </c>
      <c r="BH63" s="22">
        <v>0</v>
      </c>
      <c r="BI63" s="22">
        <v>10</v>
      </c>
      <c r="BJ63" s="22">
        <v>11</v>
      </c>
      <c r="BK63" s="22">
        <v>0</v>
      </c>
      <c r="BL63" s="22">
        <v>0</v>
      </c>
      <c r="BM63" s="22">
        <v>0</v>
      </c>
      <c r="BN63" s="22">
        <v>11</v>
      </c>
      <c r="BO63" s="22">
        <v>60</v>
      </c>
      <c r="BP63" s="22">
        <v>4</v>
      </c>
      <c r="BQ63" s="22">
        <v>0</v>
      </c>
    </row>
    <row r="64" spans="1:6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35</v>
      </c>
      <c r="F64" s="22">
        <v>349368</v>
      </c>
      <c r="G64" s="22">
        <v>5</v>
      </c>
      <c r="H64" s="23">
        <v>1205.6600000000001</v>
      </c>
      <c r="I64" s="24" t="s">
        <v>1457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4" t="s">
        <v>1457</v>
      </c>
      <c r="Q64" s="24" t="s">
        <v>1457</v>
      </c>
      <c r="R64" s="23">
        <v>0</v>
      </c>
      <c r="S64" s="22">
        <v>0</v>
      </c>
      <c r="T64" s="24"/>
      <c r="U64" s="23">
        <v>12.83</v>
      </c>
      <c r="V64" s="23">
        <v>0</v>
      </c>
      <c r="W64" s="23">
        <v>192</v>
      </c>
      <c r="X64" s="23">
        <v>24.1</v>
      </c>
      <c r="Y64" s="23">
        <v>0.24</v>
      </c>
      <c r="Z64" s="23">
        <v>229.17</v>
      </c>
      <c r="AA64" s="23">
        <v>4.05</v>
      </c>
      <c r="AB64" s="23">
        <v>0</v>
      </c>
      <c r="AC64" s="23">
        <v>0</v>
      </c>
      <c r="AD64" s="23">
        <v>0</v>
      </c>
      <c r="AE64" s="23">
        <v>0.24</v>
      </c>
      <c r="AF64" s="23">
        <v>4.29</v>
      </c>
      <c r="AG64" s="23">
        <v>0.76</v>
      </c>
      <c r="AH64" s="24" t="s">
        <v>1458</v>
      </c>
      <c r="AI64" s="22">
        <v>43</v>
      </c>
      <c r="AJ64" s="22">
        <v>35</v>
      </c>
      <c r="AK64" s="24" t="s">
        <v>1458</v>
      </c>
      <c r="AL64" s="24" t="s">
        <v>1458</v>
      </c>
      <c r="AM64" s="24" t="s">
        <v>1458</v>
      </c>
      <c r="AN64" s="22">
        <v>34</v>
      </c>
      <c r="AO64" s="22">
        <v>0</v>
      </c>
      <c r="AP64" s="22">
        <v>1990</v>
      </c>
      <c r="AQ64" s="22">
        <v>105750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4" t="s">
        <v>1521</v>
      </c>
      <c r="BA64" s="22">
        <v>49</v>
      </c>
      <c r="BB64" s="22">
        <v>48</v>
      </c>
      <c r="BC64" s="22">
        <v>7903228</v>
      </c>
      <c r="BD64" s="22">
        <v>410000</v>
      </c>
      <c r="BE64" s="22">
        <v>788000</v>
      </c>
      <c r="BF64" s="22">
        <v>0</v>
      </c>
      <c r="BG64" s="22">
        <v>9101228</v>
      </c>
      <c r="BH64" s="22">
        <v>40</v>
      </c>
      <c r="BI64" s="22">
        <v>7</v>
      </c>
      <c r="BJ64" s="22">
        <v>11</v>
      </c>
      <c r="BK64" s="22">
        <v>0</v>
      </c>
      <c r="BL64" s="22">
        <v>0</v>
      </c>
      <c r="BM64" s="22">
        <v>0</v>
      </c>
      <c r="BN64" s="22">
        <v>8</v>
      </c>
      <c r="BO64" s="22">
        <v>57</v>
      </c>
      <c r="BP64" s="22">
        <v>6</v>
      </c>
      <c r="BQ64" s="22">
        <v>0</v>
      </c>
    </row>
    <row r="65" spans="1:6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35</v>
      </c>
      <c r="F65" s="22">
        <v>288573</v>
      </c>
      <c r="G65" s="22">
        <v>4</v>
      </c>
      <c r="H65" s="23">
        <v>1939</v>
      </c>
      <c r="I65" s="24" t="s">
        <v>1457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4" t="s">
        <v>1457</v>
      </c>
      <c r="Q65" s="24" t="s">
        <v>1458</v>
      </c>
      <c r="R65" s="23">
        <v>0.4</v>
      </c>
      <c r="S65" s="22">
        <v>127765</v>
      </c>
      <c r="T65" s="24" t="s">
        <v>1488</v>
      </c>
      <c r="U65" s="23">
        <v>0</v>
      </c>
      <c r="V65" s="23">
        <v>0</v>
      </c>
      <c r="W65" s="23">
        <v>4.8</v>
      </c>
      <c r="X65" s="23">
        <v>9.6</v>
      </c>
      <c r="Y65" s="23">
        <v>0</v>
      </c>
      <c r="Z65" s="23">
        <v>14.4</v>
      </c>
      <c r="AA65" s="23">
        <v>2</v>
      </c>
      <c r="AB65" s="23">
        <v>0</v>
      </c>
      <c r="AC65" s="23">
        <v>0</v>
      </c>
      <c r="AD65" s="23">
        <v>0</v>
      </c>
      <c r="AE65" s="23">
        <v>0</v>
      </c>
      <c r="AF65" s="23">
        <v>2</v>
      </c>
      <c r="AG65" s="23">
        <v>0</v>
      </c>
      <c r="AH65" s="24" t="s">
        <v>1458</v>
      </c>
      <c r="AI65" s="22">
        <v>14</v>
      </c>
      <c r="AJ65" s="22">
        <v>14</v>
      </c>
      <c r="AK65" s="24" t="s">
        <v>1458</v>
      </c>
      <c r="AL65" s="24" t="s">
        <v>1458</v>
      </c>
      <c r="AM65" s="24" t="s">
        <v>1457</v>
      </c>
      <c r="AN65" s="22">
        <v>0</v>
      </c>
      <c r="AO65" s="22">
        <v>0</v>
      </c>
      <c r="AP65" s="22">
        <v>8483</v>
      </c>
      <c r="AQ65" s="22">
        <v>291968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4" t="s">
        <v>1522</v>
      </c>
      <c r="BA65" s="22">
        <v>209</v>
      </c>
      <c r="BB65" s="22">
        <v>207</v>
      </c>
      <c r="BC65" s="22">
        <v>38152212</v>
      </c>
      <c r="BD65" s="22">
        <v>5581300</v>
      </c>
      <c r="BE65" s="22">
        <v>4775000</v>
      </c>
      <c r="BF65" s="22">
        <v>0</v>
      </c>
      <c r="BG65" s="22">
        <v>48508512</v>
      </c>
      <c r="BH65" s="22">
        <v>0</v>
      </c>
      <c r="BI65" s="22">
        <v>2</v>
      </c>
      <c r="BJ65" s="22">
        <v>55</v>
      </c>
      <c r="BK65" s="22">
        <v>0</v>
      </c>
      <c r="BL65" s="22">
        <v>0</v>
      </c>
      <c r="BM65" s="22">
        <v>0</v>
      </c>
      <c r="BN65" s="22">
        <v>54</v>
      </c>
      <c r="BO65" s="22">
        <v>20</v>
      </c>
      <c r="BP65" s="22">
        <v>14</v>
      </c>
      <c r="BQ65" s="22">
        <v>2</v>
      </c>
    </row>
    <row r="66" spans="1:6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41</v>
      </c>
      <c r="F66" s="22">
        <v>374146</v>
      </c>
      <c r="G66" s="22">
        <v>4</v>
      </c>
      <c r="H66" s="23">
        <v>2297</v>
      </c>
      <c r="I66" s="24" t="s">
        <v>1458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4" t="s">
        <v>1457</v>
      </c>
      <c r="Q66" s="24" t="s">
        <v>1457</v>
      </c>
      <c r="R66" s="23">
        <v>0</v>
      </c>
      <c r="S66" s="22">
        <v>0</v>
      </c>
      <c r="T66" s="24"/>
      <c r="U66" s="23">
        <v>4.4000000000000004</v>
      </c>
      <c r="V66" s="23">
        <v>0</v>
      </c>
      <c r="W66" s="23">
        <v>0</v>
      </c>
      <c r="X66" s="23">
        <v>0</v>
      </c>
      <c r="Y66" s="23">
        <v>0</v>
      </c>
      <c r="Z66" s="23">
        <v>4.4000000000000004</v>
      </c>
      <c r="AA66" s="23">
        <v>4.78</v>
      </c>
      <c r="AB66" s="23">
        <v>0</v>
      </c>
      <c r="AC66" s="23">
        <v>0</v>
      </c>
      <c r="AD66" s="23">
        <v>0</v>
      </c>
      <c r="AE66" s="23">
        <v>0</v>
      </c>
      <c r="AF66" s="23">
        <v>4.78</v>
      </c>
      <c r="AG66" s="23">
        <v>0</v>
      </c>
      <c r="AH66" s="24" t="s">
        <v>1458</v>
      </c>
      <c r="AI66" s="22">
        <v>4</v>
      </c>
      <c r="AJ66" s="22">
        <v>4</v>
      </c>
      <c r="AK66" s="24" t="s">
        <v>1457</v>
      </c>
      <c r="AL66" s="24" t="s">
        <v>1458</v>
      </c>
      <c r="AM66" s="24" t="s">
        <v>1457</v>
      </c>
      <c r="AN66" s="22">
        <v>0</v>
      </c>
      <c r="AO66" s="22">
        <v>0</v>
      </c>
      <c r="AP66" s="22">
        <v>1058</v>
      </c>
      <c r="AQ66" s="22">
        <v>194630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4" t="s">
        <v>1523</v>
      </c>
      <c r="BA66" s="22">
        <v>32</v>
      </c>
      <c r="BB66" s="22">
        <v>32</v>
      </c>
      <c r="BC66" s="22">
        <v>755731</v>
      </c>
      <c r="BD66" s="22">
        <v>657000</v>
      </c>
      <c r="BE66" s="22">
        <v>821000</v>
      </c>
      <c r="BF66" s="22">
        <v>0</v>
      </c>
      <c r="BG66" s="22">
        <v>2233731</v>
      </c>
      <c r="BH66" s="22">
        <v>21</v>
      </c>
      <c r="BI66" s="22">
        <v>2.9</v>
      </c>
      <c r="BJ66" s="22">
        <v>7</v>
      </c>
      <c r="BK66" s="22">
        <v>0</v>
      </c>
      <c r="BL66" s="22">
        <v>0</v>
      </c>
      <c r="BM66" s="22">
        <v>0</v>
      </c>
      <c r="BN66" s="22">
        <v>7</v>
      </c>
      <c r="BO66" s="22">
        <v>58.7</v>
      </c>
      <c r="BP66" s="22">
        <v>0</v>
      </c>
      <c r="BQ66" s="22">
        <v>0</v>
      </c>
    </row>
    <row r="67" spans="1:6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9</v>
      </c>
      <c r="F67" s="22">
        <v>261680</v>
      </c>
      <c r="G67" s="22">
        <v>0</v>
      </c>
      <c r="H67" s="23">
        <v>202</v>
      </c>
      <c r="I67" s="24" t="s">
        <v>1457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4" t="s">
        <v>1457</v>
      </c>
      <c r="Q67" s="24" t="s">
        <v>1457</v>
      </c>
      <c r="R67" s="23">
        <v>0</v>
      </c>
      <c r="S67" s="22">
        <v>0</v>
      </c>
      <c r="T67" s="24"/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4" t="s">
        <v>1458</v>
      </c>
      <c r="AI67" s="22">
        <v>43</v>
      </c>
      <c r="AJ67" s="22">
        <v>35</v>
      </c>
      <c r="AK67" s="24" t="s">
        <v>1458</v>
      </c>
      <c r="AL67" s="24" t="s">
        <v>1458</v>
      </c>
      <c r="AM67" s="24" t="s">
        <v>1458</v>
      </c>
      <c r="AN67" s="22">
        <v>34</v>
      </c>
      <c r="AO67" s="22">
        <v>0</v>
      </c>
      <c r="AP67" s="22">
        <v>50</v>
      </c>
      <c r="AQ67" s="22">
        <v>12600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4" t="s">
        <v>1524</v>
      </c>
      <c r="BA67" s="22">
        <v>0</v>
      </c>
      <c r="BB67" s="22">
        <v>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0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0</v>
      </c>
      <c r="BP67" s="22">
        <v>0</v>
      </c>
      <c r="BQ67" s="22">
        <v>0</v>
      </c>
    </row>
    <row r="68" spans="1:6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103</v>
      </c>
      <c r="F68" s="22">
        <v>405736</v>
      </c>
      <c r="G68" s="22">
        <v>9</v>
      </c>
      <c r="H68" s="23">
        <v>3110.6</v>
      </c>
      <c r="I68" s="24" t="s">
        <v>1458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4" t="s">
        <v>1457</v>
      </c>
      <c r="Q68" s="24" t="s">
        <v>1458</v>
      </c>
      <c r="R68" s="23">
        <v>0.4</v>
      </c>
      <c r="S68" s="22">
        <v>227121</v>
      </c>
      <c r="T68" s="24" t="s">
        <v>1488</v>
      </c>
      <c r="U68" s="23">
        <v>66.5</v>
      </c>
      <c r="V68" s="23">
        <v>0</v>
      </c>
      <c r="W68" s="23">
        <v>0</v>
      </c>
      <c r="X68" s="23">
        <v>30</v>
      </c>
      <c r="Y68" s="23">
        <v>4.2</v>
      </c>
      <c r="Z68" s="23">
        <v>100.7</v>
      </c>
      <c r="AA68" s="23">
        <v>48.5</v>
      </c>
      <c r="AB68" s="23">
        <v>0</v>
      </c>
      <c r="AC68" s="23">
        <v>0</v>
      </c>
      <c r="AD68" s="23">
        <v>133.4</v>
      </c>
      <c r="AE68" s="23">
        <v>3.9</v>
      </c>
      <c r="AF68" s="23">
        <v>185.8</v>
      </c>
      <c r="AG68" s="23">
        <v>24.8</v>
      </c>
      <c r="AH68" s="24" t="s">
        <v>1458</v>
      </c>
      <c r="AI68" s="22">
        <v>5</v>
      </c>
      <c r="AJ68" s="22">
        <v>5</v>
      </c>
      <c r="AK68" s="24" t="s">
        <v>1458</v>
      </c>
      <c r="AL68" s="24" t="s">
        <v>1458</v>
      </c>
      <c r="AM68" s="24" t="s">
        <v>1458</v>
      </c>
      <c r="AN68" s="22">
        <v>2</v>
      </c>
      <c r="AO68" s="22">
        <v>0</v>
      </c>
      <c r="AP68" s="22">
        <v>9532</v>
      </c>
      <c r="AQ68" s="22">
        <v>913368</v>
      </c>
      <c r="AR68" s="22">
        <v>1</v>
      </c>
      <c r="AS68" s="22">
        <v>0</v>
      </c>
      <c r="AT68" s="22">
        <v>1</v>
      </c>
      <c r="AU68" s="22">
        <v>0</v>
      </c>
      <c r="AV68" s="22">
        <v>5</v>
      </c>
      <c r="AW68" s="22">
        <v>0</v>
      </c>
      <c r="AX68" s="22">
        <v>5</v>
      </c>
      <c r="AY68" s="22">
        <v>0</v>
      </c>
      <c r="AZ68" s="24" t="s">
        <v>1525</v>
      </c>
      <c r="BA68" s="22">
        <v>406</v>
      </c>
      <c r="BB68" s="22">
        <v>370</v>
      </c>
      <c r="BC68" s="22">
        <v>47258264</v>
      </c>
      <c r="BD68" s="22">
        <v>4135160</v>
      </c>
      <c r="BE68" s="22">
        <v>2500000</v>
      </c>
      <c r="BF68" s="22">
        <v>11000000</v>
      </c>
      <c r="BG68" s="22">
        <v>64893424</v>
      </c>
      <c r="BH68" s="22">
        <v>670</v>
      </c>
      <c r="BI68" s="22">
        <v>8</v>
      </c>
      <c r="BJ68" s="22">
        <v>60</v>
      </c>
      <c r="BK68" s="22">
        <v>1</v>
      </c>
      <c r="BL68" s="22">
        <v>71</v>
      </c>
      <c r="BM68" s="22">
        <v>4</v>
      </c>
      <c r="BN68" s="22">
        <v>40</v>
      </c>
      <c r="BO68" s="22">
        <v>45</v>
      </c>
      <c r="BP68" s="22">
        <v>6</v>
      </c>
      <c r="BQ68" s="22">
        <v>1</v>
      </c>
    </row>
    <row r="69" spans="1:6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312</v>
      </c>
      <c r="F69" s="22">
        <v>391208</v>
      </c>
      <c r="G69" s="22">
        <v>14</v>
      </c>
      <c r="H69" s="23">
        <v>2565</v>
      </c>
      <c r="I69" s="24" t="s">
        <v>1458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4" t="s">
        <v>1457</v>
      </c>
      <c r="Q69" s="24" t="s">
        <v>1458</v>
      </c>
      <c r="R69" s="23">
        <v>0.4</v>
      </c>
      <c r="S69" s="22">
        <v>1104214.1299999999</v>
      </c>
      <c r="T69" s="24" t="s">
        <v>1462</v>
      </c>
      <c r="U69" s="23">
        <v>187</v>
      </c>
      <c r="V69" s="23">
        <v>50</v>
      </c>
      <c r="W69" s="23">
        <v>13</v>
      </c>
      <c r="X69" s="23">
        <v>216</v>
      </c>
      <c r="Y69" s="23">
        <v>0</v>
      </c>
      <c r="Z69" s="23">
        <v>466</v>
      </c>
      <c r="AA69" s="23">
        <v>236</v>
      </c>
      <c r="AB69" s="23">
        <v>23</v>
      </c>
      <c r="AC69" s="23">
        <v>3</v>
      </c>
      <c r="AD69" s="23">
        <v>19</v>
      </c>
      <c r="AE69" s="23">
        <v>0</v>
      </c>
      <c r="AF69" s="23">
        <v>281</v>
      </c>
      <c r="AG69" s="23">
        <v>120</v>
      </c>
      <c r="AH69" s="24" t="s">
        <v>1458</v>
      </c>
      <c r="AI69" s="22">
        <v>7</v>
      </c>
      <c r="AJ69" s="22">
        <v>7</v>
      </c>
      <c r="AK69" s="24" t="s">
        <v>1457</v>
      </c>
      <c r="AL69" s="24" t="s">
        <v>1458</v>
      </c>
      <c r="AM69" s="24" t="s">
        <v>1457</v>
      </c>
      <c r="AN69" s="22">
        <v>0</v>
      </c>
      <c r="AO69" s="22">
        <v>0</v>
      </c>
      <c r="AP69" s="22">
        <v>15058</v>
      </c>
      <c r="AQ69" s="22">
        <v>953000</v>
      </c>
      <c r="AR69" s="22">
        <v>13</v>
      </c>
      <c r="AS69" s="22">
        <v>7</v>
      </c>
      <c r="AT69" s="22">
        <v>6</v>
      </c>
      <c r="AU69" s="22">
        <v>1</v>
      </c>
      <c r="AV69" s="22">
        <v>55</v>
      </c>
      <c r="AW69" s="22">
        <v>50</v>
      </c>
      <c r="AX69" s="22">
        <v>5</v>
      </c>
      <c r="AY69" s="22">
        <v>3</v>
      </c>
      <c r="AZ69" s="24" t="s">
        <v>1526</v>
      </c>
      <c r="BA69" s="22">
        <v>449</v>
      </c>
      <c r="BB69" s="22">
        <v>311</v>
      </c>
      <c r="BC69" s="22">
        <v>283773361</v>
      </c>
      <c r="BD69" s="22">
        <v>23651706</v>
      </c>
      <c r="BE69" s="22">
        <v>370621327</v>
      </c>
      <c r="BF69" s="22">
        <v>22797808</v>
      </c>
      <c r="BG69" s="22">
        <v>700844202</v>
      </c>
      <c r="BH69" s="22">
        <v>1217</v>
      </c>
      <c r="BI69" s="22">
        <v>46</v>
      </c>
      <c r="BJ69" s="22">
        <v>90</v>
      </c>
      <c r="BK69" s="22">
        <v>0</v>
      </c>
      <c r="BL69" s="22">
        <v>0</v>
      </c>
      <c r="BM69" s="22">
        <v>0</v>
      </c>
      <c r="BN69" s="22">
        <v>47</v>
      </c>
      <c r="BO69" s="22">
        <v>208</v>
      </c>
      <c r="BP69" s="22">
        <v>91</v>
      </c>
      <c r="BQ69" s="22">
        <v>26</v>
      </c>
    </row>
    <row r="70" spans="1:6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63</v>
      </c>
      <c r="F70" s="22">
        <v>587659</v>
      </c>
      <c r="G70" s="22">
        <v>1</v>
      </c>
      <c r="H70" s="23">
        <v>1916</v>
      </c>
      <c r="I70" s="24" t="s">
        <v>1458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4" t="s">
        <v>1457</v>
      </c>
      <c r="Q70" s="24" t="s">
        <v>1457</v>
      </c>
      <c r="R70" s="23">
        <v>0</v>
      </c>
      <c r="S70" s="22">
        <v>0</v>
      </c>
      <c r="T70" s="24"/>
      <c r="U70" s="23">
        <v>130</v>
      </c>
      <c r="V70" s="23">
        <v>0</v>
      </c>
      <c r="W70" s="23">
        <v>0</v>
      </c>
      <c r="X70" s="23">
        <v>0</v>
      </c>
      <c r="Y70" s="23">
        <v>0</v>
      </c>
      <c r="Z70" s="23">
        <v>130</v>
      </c>
      <c r="AA70" s="23">
        <v>3.7</v>
      </c>
      <c r="AB70" s="23">
        <v>0</v>
      </c>
      <c r="AC70" s="23">
        <v>0</v>
      </c>
      <c r="AD70" s="23">
        <v>0</v>
      </c>
      <c r="AE70" s="23">
        <v>0</v>
      </c>
      <c r="AF70" s="23">
        <v>3.7</v>
      </c>
      <c r="AG70" s="23">
        <v>0</v>
      </c>
      <c r="AH70" s="24" t="s">
        <v>1458</v>
      </c>
      <c r="AI70" s="22">
        <v>5</v>
      </c>
      <c r="AJ70" s="22">
        <v>5</v>
      </c>
      <c r="AK70" s="24" t="s">
        <v>1458</v>
      </c>
      <c r="AL70" s="24" t="s">
        <v>1458</v>
      </c>
      <c r="AM70" s="24" t="s">
        <v>1457</v>
      </c>
      <c r="AN70" s="22">
        <v>0</v>
      </c>
      <c r="AO70" s="22">
        <v>0</v>
      </c>
      <c r="AP70" s="22">
        <v>1182</v>
      </c>
      <c r="AQ70" s="22">
        <v>324872</v>
      </c>
      <c r="AR70" s="22">
        <v>0</v>
      </c>
      <c r="AS70" s="22">
        <v>0</v>
      </c>
      <c r="AT70" s="22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4" t="s">
        <v>1527</v>
      </c>
      <c r="BA70" s="22">
        <v>42</v>
      </c>
      <c r="BB70" s="22">
        <v>42</v>
      </c>
      <c r="BC70" s="22">
        <v>5468000</v>
      </c>
      <c r="BD70" s="22">
        <v>0</v>
      </c>
      <c r="BE70" s="22">
        <v>393382640</v>
      </c>
      <c r="BF70" s="22">
        <v>0</v>
      </c>
      <c r="BG70" s="22">
        <v>398850640</v>
      </c>
      <c r="BH70" s="22">
        <v>0</v>
      </c>
      <c r="BI70" s="22">
        <v>15</v>
      </c>
      <c r="BJ70" s="22">
        <v>25</v>
      </c>
      <c r="BK70" s="22">
        <v>0</v>
      </c>
      <c r="BL70" s="22">
        <v>0</v>
      </c>
      <c r="BM70" s="22">
        <v>0</v>
      </c>
      <c r="BN70" s="22">
        <v>23</v>
      </c>
      <c r="BO70" s="22">
        <v>54</v>
      </c>
      <c r="BP70" s="22">
        <v>0</v>
      </c>
      <c r="BQ70" s="22">
        <v>4</v>
      </c>
    </row>
    <row r="71" spans="1:6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84</v>
      </c>
      <c r="F71" s="22">
        <v>277827</v>
      </c>
      <c r="G71" s="22">
        <v>4</v>
      </c>
      <c r="H71" s="23">
        <v>1546</v>
      </c>
      <c r="I71" s="24" t="s">
        <v>1458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4" t="s">
        <v>1457</v>
      </c>
      <c r="Q71" s="24" t="s">
        <v>1458</v>
      </c>
      <c r="R71" s="23">
        <v>0.25</v>
      </c>
      <c r="S71" s="22">
        <v>1</v>
      </c>
      <c r="T71" s="24" t="s">
        <v>1488</v>
      </c>
      <c r="U71" s="23">
        <v>5</v>
      </c>
      <c r="V71" s="23">
        <v>0</v>
      </c>
      <c r="W71" s="23">
        <v>0</v>
      </c>
      <c r="X71" s="23">
        <v>84.6</v>
      </c>
      <c r="Y71" s="23">
        <v>0</v>
      </c>
      <c r="Z71" s="23">
        <v>89.6</v>
      </c>
      <c r="AA71" s="23">
        <v>13</v>
      </c>
      <c r="AB71" s="23">
        <v>0</v>
      </c>
      <c r="AC71" s="23">
        <v>0</v>
      </c>
      <c r="AD71" s="23">
        <v>0</v>
      </c>
      <c r="AE71" s="23">
        <v>0</v>
      </c>
      <c r="AF71" s="23">
        <v>13</v>
      </c>
      <c r="AG71" s="23">
        <v>1.26</v>
      </c>
      <c r="AH71" s="24" t="s">
        <v>1458</v>
      </c>
      <c r="AI71" s="22">
        <v>10</v>
      </c>
      <c r="AJ71" s="22">
        <v>10</v>
      </c>
      <c r="AK71" s="24" t="s">
        <v>1457</v>
      </c>
      <c r="AL71" s="24" t="s">
        <v>1458</v>
      </c>
      <c r="AM71" s="24" t="s">
        <v>1457</v>
      </c>
      <c r="AN71" s="22">
        <v>0</v>
      </c>
      <c r="AO71" s="22">
        <v>0</v>
      </c>
      <c r="AP71" s="22">
        <v>2086</v>
      </c>
      <c r="AQ71" s="22">
        <v>134767.94</v>
      </c>
      <c r="AR71" s="22">
        <v>1</v>
      </c>
      <c r="AS71" s="22">
        <v>1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4" t="s">
        <v>1528</v>
      </c>
      <c r="BA71" s="22">
        <v>39</v>
      </c>
      <c r="BB71" s="22">
        <v>39</v>
      </c>
      <c r="BC71" s="22">
        <v>5182000</v>
      </c>
      <c r="BD71" s="22">
        <v>15365000</v>
      </c>
      <c r="BE71" s="22">
        <v>11000000</v>
      </c>
      <c r="BF71" s="22">
        <v>0</v>
      </c>
      <c r="BG71" s="22">
        <v>31547000</v>
      </c>
      <c r="BH71" s="22">
        <v>39</v>
      </c>
      <c r="BI71" s="22">
        <v>25</v>
      </c>
      <c r="BJ71" s="22">
        <v>6</v>
      </c>
      <c r="BK71" s="22">
        <v>1</v>
      </c>
      <c r="BL71" s="22">
        <v>24</v>
      </c>
      <c r="BM71" s="22">
        <v>2</v>
      </c>
      <c r="BN71" s="22">
        <v>55</v>
      </c>
      <c r="BO71" s="22">
        <v>2</v>
      </c>
      <c r="BP71" s="22">
        <v>2</v>
      </c>
      <c r="BQ71" s="22">
        <v>2</v>
      </c>
    </row>
    <row r="72" spans="1:6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24</v>
      </c>
      <c r="F72" s="22">
        <v>289120</v>
      </c>
      <c r="G72" s="22">
        <v>2</v>
      </c>
      <c r="H72" s="23">
        <v>1784.2</v>
      </c>
      <c r="I72" s="24" t="s">
        <v>1458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4" t="s">
        <v>1457</v>
      </c>
      <c r="Q72" s="24" t="s">
        <v>1458</v>
      </c>
      <c r="R72" s="23">
        <v>0.4</v>
      </c>
      <c r="S72" s="22">
        <v>55896</v>
      </c>
      <c r="T72" s="24" t="s">
        <v>1462</v>
      </c>
      <c r="U72" s="23">
        <v>3.5</v>
      </c>
      <c r="V72" s="23">
        <v>0</v>
      </c>
      <c r="W72" s="23">
        <v>287</v>
      </c>
      <c r="X72" s="23">
        <v>107.5</v>
      </c>
      <c r="Y72" s="23">
        <v>0</v>
      </c>
      <c r="Z72" s="23">
        <v>398</v>
      </c>
      <c r="AA72" s="23">
        <v>4.3</v>
      </c>
      <c r="AB72" s="23">
        <v>0</v>
      </c>
      <c r="AC72" s="23">
        <v>0</v>
      </c>
      <c r="AD72" s="23">
        <v>0</v>
      </c>
      <c r="AE72" s="23">
        <v>0</v>
      </c>
      <c r="AF72" s="23">
        <v>4.3</v>
      </c>
      <c r="AG72" s="23">
        <v>0</v>
      </c>
      <c r="AH72" s="24" t="s">
        <v>1458</v>
      </c>
      <c r="AI72" s="22">
        <v>4</v>
      </c>
      <c r="AJ72" s="22">
        <v>4</v>
      </c>
      <c r="AK72" s="24" t="s">
        <v>1458</v>
      </c>
      <c r="AL72" s="24" t="s">
        <v>1458</v>
      </c>
      <c r="AM72" s="24" t="s">
        <v>1457</v>
      </c>
      <c r="AN72" s="22">
        <v>0</v>
      </c>
      <c r="AO72" s="22">
        <v>0</v>
      </c>
      <c r="AP72" s="22">
        <v>921</v>
      </c>
      <c r="AQ72" s="22">
        <v>78119</v>
      </c>
      <c r="AR72" s="22">
        <v>0</v>
      </c>
      <c r="AS72" s="22">
        <v>0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4" t="s">
        <v>1529</v>
      </c>
      <c r="BA72" s="22">
        <v>13</v>
      </c>
      <c r="BB72" s="22">
        <v>13</v>
      </c>
      <c r="BC72" s="22">
        <v>1455000</v>
      </c>
      <c r="BD72" s="22">
        <v>0</v>
      </c>
      <c r="BE72" s="22">
        <v>1000000</v>
      </c>
      <c r="BF72" s="22">
        <v>0</v>
      </c>
      <c r="BG72" s="22">
        <v>2455000</v>
      </c>
      <c r="BH72" s="22">
        <v>0</v>
      </c>
      <c r="BI72" s="22">
        <v>7</v>
      </c>
      <c r="BJ72" s="22">
        <v>8</v>
      </c>
      <c r="BK72" s="22">
        <v>0</v>
      </c>
      <c r="BL72" s="22">
        <v>0</v>
      </c>
      <c r="BM72" s="22">
        <v>0</v>
      </c>
      <c r="BN72" s="22">
        <v>8</v>
      </c>
      <c r="BO72" s="22">
        <v>60</v>
      </c>
      <c r="BP72" s="22">
        <v>0</v>
      </c>
      <c r="BQ72" s="22">
        <v>0</v>
      </c>
    </row>
    <row r="73" spans="1:6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13</v>
      </c>
      <c r="F73" s="22">
        <v>68568</v>
      </c>
      <c r="G73" s="22">
        <v>0</v>
      </c>
      <c r="H73" s="23">
        <v>605.1</v>
      </c>
      <c r="I73" s="24" t="s">
        <v>1457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4" t="s">
        <v>1457</v>
      </c>
      <c r="Q73" s="24" t="s">
        <v>1457</v>
      </c>
      <c r="R73" s="23">
        <v>0</v>
      </c>
      <c r="S73" s="22">
        <v>0</v>
      </c>
      <c r="T73" s="24"/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4" t="s">
        <v>1458</v>
      </c>
      <c r="AI73" s="22">
        <v>3</v>
      </c>
      <c r="AJ73" s="22">
        <v>0</v>
      </c>
      <c r="AK73" s="24" t="s">
        <v>1457</v>
      </c>
      <c r="AL73" s="24" t="s">
        <v>1458</v>
      </c>
      <c r="AM73" s="24" t="s">
        <v>1458</v>
      </c>
      <c r="AN73" s="22">
        <v>5</v>
      </c>
      <c r="AO73" s="22">
        <v>0</v>
      </c>
      <c r="AP73" s="22">
        <v>318</v>
      </c>
      <c r="AQ73" s="22">
        <v>44192.2</v>
      </c>
      <c r="AR73" s="22">
        <v>0</v>
      </c>
      <c r="AS73" s="22">
        <v>0</v>
      </c>
      <c r="AT73" s="22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4" t="s">
        <v>1530</v>
      </c>
      <c r="BA73" s="22">
        <v>7</v>
      </c>
      <c r="BB73" s="22">
        <v>7</v>
      </c>
      <c r="BC73" s="22">
        <v>316640</v>
      </c>
      <c r="BD73" s="22">
        <v>0</v>
      </c>
      <c r="BE73" s="22">
        <v>5433635</v>
      </c>
      <c r="BF73" s="22">
        <v>0</v>
      </c>
      <c r="BG73" s="22">
        <v>5750275</v>
      </c>
      <c r="BH73" s="22">
        <v>2</v>
      </c>
      <c r="BI73" s="22">
        <v>4</v>
      </c>
      <c r="BJ73" s="22">
        <v>4</v>
      </c>
      <c r="BK73" s="22">
        <v>0</v>
      </c>
      <c r="BL73" s="22">
        <v>0</v>
      </c>
      <c r="BM73" s="22">
        <v>0</v>
      </c>
      <c r="BN73" s="22">
        <v>4</v>
      </c>
      <c r="BO73" s="22">
        <v>57</v>
      </c>
      <c r="BP73" s="22">
        <v>1</v>
      </c>
      <c r="BQ73" s="22">
        <v>0</v>
      </c>
    </row>
    <row r="74" spans="1:6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95</v>
      </c>
      <c r="F74" s="22">
        <v>352696</v>
      </c>
      <c r="G74" s="22">
        <v>10</v>
      </c>
      <c r="H74" s="23">
        <v>2029</v>
      </c>
      <c r="I74" s="24" t="s">
        <v>1458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4" t="s">
        <v>1457</v>
      </c>
      <c r="Q74" s="24" t="s">
        <v>1458</v>
      </c>
      <c r="R74" s="23">
        <v>0.4</v>
      </c>
      <c r="S74" s="22">
        <v>0</v>
      </c>
      <c r="T74" s="24" t="s">
        <v>1531</v>
      </c>
      <c r="U74" s="23">
        <v>45</v>
      </c>
      <c r="V74" s="23">
        <v>0</v>
      </c>
      <c r="W74" s="23">
        <v>0</v>
      </c>
      <c r="X74" s="23">
        <v>36</v>
      </c>
      <c r="Y74" s="23">
        <v>0</v>
      </c>
      <c r="Z74" s="23">
        <v>81</v>
      </c>
      <c r="AA74" s="23">
        <v>7</v>
      </c>
      <c r="AB74" s="23">
        <v>0</v>
      </c>
      <c r="AC74" s="23">
        <v>0</v>
      </c>
      <c r="AD74" s="23">
        <v>0</v>
      </c>
      <c r="AE74" s="23">
        <v>0</v>
      </c>
      <c r="AF74" s="23">
        <v>7</v>
      </c>
      <c r="AG74" s="23">
        <v>0</v>
      </c>
      <c r="AH74" s="24" t="s">
        <v>1458</v>
      </c>
      <c r="AI74" s="22">
        <v>5</v>
      </c>
      <c r="AJ74" s="22">
        <v>5</v>
      </c>
      <c r="AK74" s="24" t="s">
        <v>1458</v>
      </c>
      <c r="AL74" s="24" t="s">
        <v>1458</v>
      </c>
      <c r="AM74" s="24" t="s">
        <v>1458</v>
      </c>
      <c r="AN74" s="22">
        <v>4</v>
      </c>
      <c r="AO74" s="22">
        <v>0</v>
      </c>
      <c r="AP74" s="22">
        <v>4002</v>
      </c>
      <c r="AQ74" s="22">
        <v>261344</v>
      </c>
      <c r="AR74" s="22">
        <v>4</v>
      </c>
      <c r="AS74" s="22">
        <v>3</v>
      </c>
      <c r="AT74" s="22">
        <v>1</v>
      </c>
      <c r="AU74" s="22">
        <v>1</v>
      </c>
      <c r="AV74" s="22">
        <v>0</v>
      </c>
      <c r="AW74" s="22">
        <v>0</v>
      </c>
      <c r="AX74" s="22">
        <v>0</v>
      </c>
      <c r="AY74" s="22">
        <v>0</v>
      </c>
      <c r="AZ74" s="24" t="s">
        <v>1521</v>
      </c>
      <c r="BA74" s="22">
        <v>89</v>
      </c>
      <c r="BB74" s="22">
        <v>87</v>
      </c>
      <c r="BC74" s="22">
        <v>7536251</v>
      </c>
      <c r="BD74" s="22">
        <v>500000</v>
      </c>
      <c r="BE74" s="22">
        <v>1942004</v>
      </c>
      <c r="BF74" s="22">
        <v>355000</v>
      </c>
      <c r="BG74" s="22">
        <v>10333255</v>
      </c>
      <c r="BH74" s="22">
        <v>73</v>
      </c>
      <c r="BI74" s="22">
        <v>6.2</v>
      </c>
      <c r="BJ74" s="22">
        <v>13</v>
      </c>
      <c r="BK74" s="22">
        <v>0</v>
      </c>
      <c r="BL74" s="22">
        <v>0</v>
      </c>
      <c r="BM74" s="22">
        <v>0</v>
      </c>
      <c r="BN74" s="22">
        <v>18</v>
      </c>
      <c r="BO74" s="22">
        <v>78</v>
      </c>
      <c r="BP74" s="22">
        <v>0</v>
      </c>
      <c r="BQ74" s="22">
        <v>1</v>
      </c>
    </row>
    <row r="75" spans="1:6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33</v>
      </c>
      <c r="F75" s="22">
        <v>261284</v>
      </c>
      <c r="G75" s="22">
        <v>4</v>
      </c>
      <c r="H75" s="23">
        <v>1753.28</v>
      </c>
      <c r="I75" s="24" t="s">
        <v>1457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4" t="s">
        <v>1457</v>
      </c>
      <c r="Q75" s="24" t="s">
        <v>1458</v>
      </c>
      <c r="R75" s="23">
        <v>0.4</v>
      </c>
      <c r="S75" s="22">
        <v>0</v>
      </c>
      <c r="T75" s="24" t="s">
        <v>1488</v>
      </c>
      <c r="U75" s="23">
        <v>63.4</v>
      </c>
      <c r="V75" s="23">
        <v>88.26</v>
      </c>
      <c r="W75" s="23">
        <v>14.66</v>
      </c>
      <c r="X75" s="23">
        <v>166.8</v>
      </c>
      <c r="Y75" s="23">
        <v>21.4</v>
      </c>
      <c r="Z75" s="23">
        <v>354.52</v>
      </c>
      <c r="AA75" s="23">
        <v>7.3</v>
      </c>
      <c r="AB75" s="23">
        <v>0</v>
      </c>
      <c r="AC75" s="23">
        <v>0</v>
      </c>
      <c r="AD75" s="23">
        <v>0</v>
      </c>
      <c r="AE75" s="23">
        <v>0</v>
      </c>
      <c r="AF75" s="23">
        <v>7.3</v>
      </c>
      <c r="AG75" s="23">
        <v>0</v>
      </c>
      <c r="AH75" s="24" t="s">
        <v>1458</v>
      </c>
      <c r="AI75" s="22">
        <v>5</v>
      </c>
      <c r="AJ75" s="22">
        <v>5</v>
      </c>
      <c r="AK75" s="24" t="s">
        <v>1458</v>
      </c>
      <c r="AL75" s="24" t="s">
        <v>1458</v>
      </c>
      <c r="AM75" s="24" t="s">
        <v>1457</v>
      </c>
      <c r="AN75" s="22">
        <v>0</v>
      </c>
      <c r="AO75" s="22">
        <v>0</v>
      </c>
      <c r="AP75" s="22">
        <v>679</v>
      </c>
      <c r="AQ75" s="22">
        <v>90000</v>
      </c>
      <c r="AR75" s="22">
        <v>0</v>
      </c>
      <c r="AS75" s="22">
        <v>0</v>
      </c>
      <c r="AT75" s="22">
        <v>0</v>
      </c>
      <c r="AU75" s="22">
        <v>0</v>
      </c>
      <c r="AV75" s="22">
        <v>1</v>
      </c>
      <c r="AW75" s="22">
        <v>1</v>
      </c>
      <c r="AX75" s="22">
        <v>0</v>
      </c>
      <c r="AY75" s="22">
        <v>0</v>
      </c>
      <c r="AZ75" s="24" t="s">
        <v>1532</v>
      </c>
      <c r="BA75" s="22">
        <v>31</v>
      </c>
      <c r="BB75" s="22">
        <v>30</v>
      </c>
      <c r="BC75" s="22">
        <v>16566000</v>
      </c>
      <c r="BD75" s="22">
        <v>0</v>
      </c>
      <c r="BE75" s="22">
        <v>0</v>
      </c>
      <c r="BF75" s="22">
        <v>270000</v>
      </c>
      <c r="BG75" s="22">
        <v>16836000</v>
      </c>
      <c r="BH75" s="22">
        <v>0</v>
      </c>
      <c r="BI75" s="22">
        <v>30</v>
      </c>
      <c r="BJ75" s="22">
        <v>2</v>
      </c>
      <c r="BK75" s="22">
        <v>0</v>
      </c>
      <c r="BL75" s="22">
        <v>0</v>
      </c>
      <c r="BM75" s="22">
        <v>0</v>
      </c>
      <c r="BN75" s="22">
        <v>2</v>
      </c>
      <c r="BO75" s="22">
        <v>60</v>
      </c>
      <c r="BP75" s="22">
        <v>0</v>
      </c>
      <c r="BQ75" s="22">
        <v>0</v>
      </c>
    </row>
    <row r="76" spans="1:6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64</v>
      </c>
      <c r="F76" s="22">
        <v>431958</v>
      </c>
      <c r="G76" s="22">
        <v>6</v>
      </c>
      <c r="H76" s="23">
        <v>2779</v>
      </c>
      <c r="I76" s="24" t="s">
        <v>1458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4" t="s">
        <v>1457</v>
      </c>
      <c r="Q76" s="24" t="s">
        <v>1458</v>
      </c>
      <c r="R76" s="23">
        <v>0.4</v>
      </c>
      <c r="S76" s="22">
        <v>87548.18</v>
      </c>
      <c r="T76" s="24" t="s">
        <v>1462</v>
      </c>
      <c r="U76" s="23">
        <v>192.2</v>
      </c>
      <c r="V76" s="23">
        <v>0</v>
      </c>
      <c r="W76" s="23">
        <v>56</v>
      </c>
      <c r="X76" s="23">
        <v>148</v>
      </c>
      <c r="Y76" s="23">
        <v>0</v>
      </c>
      <c r="Z76" s="23">
        <v>396.2</v>
      </c>
      <c r="AA76" s="23">
        <v>16</v>
      </c>
      <c r="AB76" s="23">
        <v>0</v>
      </c>
      <c r="AC76" s="23">
        <v>0</v>
      </c>
      <c r="AD76" s="23">
        <v>0</v>
      </c>
      <c r="AE76" s="23">
        <v>0</v>
      </c>
      <c r="AF76" s="23">
        <v>16</v>
      </c>
      <c r="AG76" s="23">
        <v>0</v>
      </c>
      <c r="AH76" s="24" t="s">
        <v>1458</v>
      </c>
      <c r="AI76" s="22">
        <v>12</v>
      </c>
      <c r="AJ76" s="22">
        <v>12</v>
      </c>
      <c r="AK76" s="24" t="s">
        <v>1458</v>
      </c>
      <c r="AL76" s="24" t="s">
        <v>1458</v>
      </c>
      <c r="AM76" s="24" t="s">
        <v>1458</v>
      </c>
      <c r="AN76" s="22">
        <v>30</v>
      </c>
      <c r="AO76" s="22">
        <v>0</v>
      </c>
      <c r="AP76" s="22">
        <v>2277</v>
      </c>
      <c r="AQ76" s="22">
        <v>201999.96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4" t="s">
        <v>1533</v>
      </c>
      <c r="BA76" s="22">
        <v>115</v>
      </c>
      <c r="BB76" s="22">
        <v>113</v>
      </c>
      <c r="BC76" s="22">
        <v>9529000</v>
      </c>
      <c r="BD76" s="22">
        <v>885000</v>
      </c>
      <c r="BE76" s="22">
        <v>643990</v>
      </c>
      <c r="BF76" s="22">
        <v>0</v>
      </c>
      <c r="BG76" s="22">
        <v>11057990</v>
      </c>
      <c r="BH76" s="22">
        <v>0</v>
      </c>
      <c r="BI76" s="22">
        <v>23</v>
      </c>
      <c r="BJ76" s="22">
        <v>15</v>
      </c>
      <c r="BK76" s="22">
        <v>0</v>
      </c>
      <c r="BL76" s="22">
        <v>0</v>
      </c>
      <c r="BM76" s="22">
        <v>0</v>
      </c>
      <c r="BN76" s="22">
        <v>15</v>
      </c>
      <c r="BO76" s="22">
        <v>60</v>
      </c>
      <c r="BP76" s="22">
        <v>0</v>
      </c>
      <c r="BQ76" s="22">
        <v>1</v>
      </c>
    </row>
    <row r="77" spans="1:6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218.2</v>
      </c>
      <c r="F77" s="22">
        <v>212452</v>
      </c>
      <c r="G77" s="22">
        <v>10</v>
      </c>
      <c r="H77" s="23">
        <v>1768</v>
      </c>
      <c r="I77" s="24" t="s">
        <v>1458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4" t="s">
        <v>1457</v>
      </c>
      <c r="Q77" s="24" t="s">
        <v>1458</v>
      </c>
      <c r="R77" s="23">
        <v>0.4</v>
      </c>
      <c r="S77" s="22">
        <v>1000545</v>
      </c>
      <c r="T77" s="24" t="s">
        <v>1488</v>
      </c>
      <c r="U77" s="23">
        <v>221</v>
      </c>
      <c r="V77" s="23">
        <v>50</v>
      </c>
      <c r="W77" s="23">
        <v>4</v>
      </c>
      <c r="X77" s="23">
        <v>63</v>
      </c>
      <c r="Y77" s="23">
        <v>0</v>
      </c>
      <c r="Z77" s="23">
        <v>338</v>
      </c>
      <c r="AA77" s="23">
        <v>113</v>
      </c>
      <c r="AB77" s="23">
        <v>0</v>
      </c>
      <c r="AC77" s="23">
        <v>1.87</v>
      </c>
      <c r="AD77" s="23">
        <v>42</v>
      </c>
      <c r="AE77" s="23">
        <v>0</v>
      </c>
      <c r="AF77" s="23">
        <v>156.87</v>
      </c>
      <c r="AG77" s="23">
        <v>13.6</v>
      </c>
      <c r="AH77" s="24" t="s">
        <v>1458</v>
      </c>
      <c r="AI77" s="22">
        <v>8</v>
      </c>
      <c r="AJ77" s="22">
        <v>8</v>
      </c>
      <c r="AK77" s="24" t="s">
        <v>1458</v>
      </c>
      <c r="AL77" s="24" t="s">
        <v>1458</v>
      </c>
      <c r="AM77" s="24" t="s">
        <v>1457</v>
      </c>
      <c r="AN77" s="22">
        <v>0</v>
      </c>
      <c r="AO77" s="22">
        <v>0</v>
      </c>
      <c r="AP77" s="22">
        <v>7982</v>
      </c>
      <c r="AQ77" s="22">
        <v>928352</v>
      </c>
      <c r="AR77" s="22">
        <v>0</v>
      </c>
      <c r="AS77" s="22">
        <v>0</v>
      </c>
      <c r="AT77" s="22">
        <v>0</v>
      </c>
      <c r="AU77" s="22">
        <v>0</v>
      </c>
      <c r="AV77" s="22">
        <v>4</v>
      </c>
      <c r="AW77" s="22">
        <v>0</v>
      </c>
      <c r="AX77" s="22">
        <v>4</v>
      </c>
      <c r="AY77" s="22">
        <v>3</v>
      </c>
      <c r="AZ77" s="24" t="s">
        <v>1534</v>
      </c>
      <c r="BA77" s="22">
        <v>341</v>
      </c>
      <c r="BB77" s="22">
        <v>323</v>
      </c>
      <c r="BC77" s="22">
        <v>67935064</v>
      </c>
      <c r="BD77" s="22">
        <v>6053339</v>
      </c>
      <c r="BE77" s="22">
        <v>52645500</v>
      </c>
      <c r="BF77" s="22">
        <v>650000</v>
      </c>
      <c r="BG77" s="22">
        <v>127283903</v>
      </c>
      <c r="BH77" s="22">
        <v>364</v>
      </c>
      <c r="BI77" s="22">
        <v>4</v>
      </c>
      <c r="BJ77" s="22">
        <v>38</v>
      </c>
      <c r="BK77" s="22">
        <v>0</v>
      </c>
      <c r="BL77" s="22">
        <v>0</v>
      </c>
      <c r="BM77" s="22">
        <v>0</v>
      </c>
      <c r="BN77" s="22">
        <v>27</v>
      </c>
      <c r="BO77" s="22">
        <v>54</v>
      </c>
      <c r="BP77" s="22">
        <v>13</v>
      </c>
      <c r="BQ77" s="22">
        <v>0</v>
      </c>
    </row>
    <row r="78" spans="1:6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62</v>
      </c>
      <c r="F78" s="22">
        <v>426532</v>
      </c>
      <c r="G78" s="22">
        <v>3</v>
      </c>
      <c r="H78" s="23">
        <v>2518</v>
      </c>
      <c r="I78" s="24" t="s">
        <v>1457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4" t="s">
        <v>1457</v>
      </c>
      <c r="Q78" s="24" t="s">
        <v>1457</v>
      </c>
      <c r="R78" s="23">
        <v>0</v>
      </c>
      <c r="S78" s="22">
        <v>0</v>
      </c>
      <c r="T78" s="24"/>
      <c r="U78" s="23">
        <v>17.48</v>
      </c>
      <c r="V78" s="23">
        <v>0</v>
      </c>
      <c r="W78" s="23">
        <v>24.8</v>
      </c>
      <c r="X78" s="23">
        <v>64.2</v>
      </c>
      <c r="Y78" s="23">
        <v>1.54</v>
      </c>
      <c r="Z78" s="23">
        <v>108.02</v>
      </c>
      <c r="AA78" s="23">
        <v>18.47</v>
      </c>
      <c r="AB78" s="23">
        <v>0</v>
      </c>
      <c r="AC78" s="23">
        <v>0</v>
      </c>
      <c r="AD78" s="23">
        <v>0</v>
      </c>
      <c r="AE78" s="23">
        <v>0.85</v>
      </c>
      <c r="AF78" s="23">
        <v>19.32</v>
      </c>
      <c r="AG78" s="23">
        <v>1.5</v>
      </c>
      <c r="AH78" s="24" t="s">
        <v>1458</v>
      </c>
      <c r="AI78" s="22">
        <v>43</v>
      </c>
      <c r="AJ78" s="22">
        <v>35</v>
      </c>
      <c r="AK78" s="24" t="s">
        <v>1458</v>
      </c>
      <c r="AL78" s="24" t="s">
        <v>1458</v>
      </c>
      <c r="AM78" s="24" t="s">
        <v>1458</v>
      </c>
      <c r="AN78" s="22">
        <v>34</v>
      </c>
      <c r="AO78" s="22">
        <v>0</v>
      </c>
      <c r="AP78" s="22">
        <v>2288</v>
      </c>
      <c r="AQ78" s="22">
        <v>204854</v>
      </c>
      <c r="AR78" s="22">
        <v>0</v>
      </c>
      <c r="AS78" s="22">
        <v>0</v>
      </c>
      <c r="AT78" s="22">
        <v>0</v>
      </c>
      <c r="AU78" s="22">
        <v>0</v>
      </c>
      <c r="AV78" s="22">
        <v>2</v>
      </c>
      <c r="AW78" s="22">
        <v>2</v>
      </c>
      <c r="AX78" s="22">
        <v>0</v>
      </c>
      <c r="AY78" s="22">
        <v>0</v>
      </c>
      <c r="AZ78" s="24" t="s">
        <v>1535</v>
      </c>
      <c r="BA78" s="22">
        <v>123</v>
      </c>
      <c r="BB78" s="22">
        <v>113</v>
      </c>
      <c r="BC78" s="22">
        <v>10147500</v>
      </c>
      <c r="BD78" s="22">
        <v>1679000</v>
      </c>
      <c r="BE78" s="22">
        <v>106127021</v>
      </c>
      <c r="BF78" s="22">
        <v>400500</v>
      </c>
      <c r="BG78" s="22">
        <v>118354021</v>
      </c>
      <c r="BH78" s="22">
        <v>0</v>
      </c>
      <c r="BI78" s="22">
        <v>15</v>
      </c>
      <c r="BJ78" s="22">
        <v>26</v>
      </c>
      <c r="BK78" s="22">
        <v>0</v>
      </c>
      <c r="BL78" s="22">
        <v>0</v>
      </c>
      <c r="BM78" s="22">
        <v>0</v>
      </c>
      <c r="BN78" s="22">
        <v>21</v>
      </c>
      <c r="BO78" s="22">
        <v>60.4</v>
      </c>
      <c r="BP78" s="22">
        <v>0</v>
      </c>
      <c r="BQ78" s="22">
        <v>1</v>
      </c>
    </row>
    <row r="79" spans="1:6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58.24</v>
      </c>
      <c r="F79" s="22">
        <v>203451</v>
      </c>
      <c r="G79" s="22">
        <v>7</v>
      </c>
      <c r="H79" s="23">
        <v>1330</v>
      </c>
      <c r="I79" s="24" t="s">
        <v>1458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4" t="s">
        <v>1457</v>
      </c>
      <c r="Q79" s="24" t="s">
        <v>1458</v>
      </c>
      <c r="R79" s="23">
        <v>0.4</v>
      </c>
      <c r="S79" s="22">
        <v>393598</v>
      </c>
      <c r="T79" s="24" t="s">
        <v>1488</v>
      </c>
      <c r="U79" s="23">
        <v>16</v>
      </c>
      <c r="V79" s="23">
        <v>0</v>
      </c>
      <c r="W79" s="23">
        <v>0</v>
      </c>
      <c r="X79" s="23">
        <v>59</v>
      </c>
      <c r="Y79" s="23">
        <v>0</v>
      </c>
      <c r="Z79" s="23">
        <v>75</v>
      </c>
      <c r="AA79" s="23">
        <v>15</v>
      </c>
      <c r="AB79" s="23">
        <v>2.5</v>
      </c>
      <c r="AC79" s="23">
        <v>0</v>
      </c>
      <c r="AD79" s="23">
        <v>0</v>
      </c>
      <c r="AE79" s="23">
        <v>0</v>
      </c>
      <c r="AF79" s="23">
        <v>17.5</v>
      </c>
      <c r="AG79" s="23">
        <v>2.5</v>
      </c>
      <c r="AH79" s="24" t="s">
        <v>1458</v>
      </c>
      <c r="AI79" s="22">
        <v>3</v>
      </c>
      <c r="AJ79" s="22">
        <v>3</v>
      </c>
      <c r="AK79" s="24" t="s">
        <v>1458</v>
      </c>
      <c r="AL79" s="24" t="s">
        <v>1458</v>
      </c>
      <c r="AM79" s="24" t="s">
        <v>1457</v>
      </c>
      <c r="AN79" s="22">
        <v>0</v>
      </c>
      <c r="AO79" s="22">
        <v>0</v>
      </c>
      <c r="AP79" s="22">
        <v>2194</v>
      </c>
      <c r="AQ79" s="22">
        <v>108390</v>
      </c>
      <c r="AR79" s="22">
        <v>0</v>
      </c>
      <c r="AS79" s="22">
        <v>0</v>
      </c>
      <c r="AT79" s="22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4" t="s">
        <v>1536</v>
      </c>
      <c r="BA79" s="22">
        <v>69</v>
      </c>
      <c r="BB79" s="22">
        <v>67</v>
      </c>
      <c r="BC79" s="22">
        <v>39627300</v>
      </c>
      <c r="BD79" s="22">
        <v>381000</v>
      </c>
      <c r="BE79" s="22">
        <v>0</v>
      </c>
      <c r="BF79" s="22">
        <v>846000</v>
      </c>
      <c r="BG79" s="22">
        <v>40854300</v>
      </c>
      <c r="BH79" s="22">
        <v>46</v>
      </c>
      <c r="BI79" s="22">
        <v>10</v>
      </c>
      <c r="BJ79" s="22">
        <v>14</v>
      </c>
      <c r="BK79" s="22">
        <v>0</v>
      </c>
      <c r="BL79" s="22">
        <v>0</v>
      </c>
      <c r="BM79" s="22">
        <v>0</v>
      </c>
      <c r="BN79" s="22">
        <v>11</v>
      </c>
      <c r="BO79" s="22">
        <v>50</v>
      </c>
      <c r="BP79" s="22">
        <v>5</v>
      </c>
      <c r="BQ79" s="22">
        <v>1</v>
      </c>
    </row>
    <row r="80" spans="1:6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54</v>
      </c>
      <c r="F80" s="22">
        <v>276114</v>
      </c>
      <c r="G80" s="22">
        <v>8</v>
      </c>
      <c r="H80" s="23">
        <v>2532</v>
      </c>
      <c r="I80" s="24" t="s">
        <v>1457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4" t="s">
        <v>1457</v>
      </c>
      <c r="Q80" s="24" t="s">
        <v>1458</v>
      </c>
      <c r="R80" s="23">
        <v>0.4</v>
      </c>
      <c r="S80" s="22">
        <v>57979</v>
      </c>
      <c r="T80" s="24" t="s">
        <v>1488</v>
      </c>
      <c r="U80" s="23">
        <v>19</v>
      </c>
      <c r="V80" s="23">
        <v>0</v>
      </c>
      <c r="W80" s="23">
        <v>0</v>
      </c>
      <c r="X80" s="23">
        <v>0</v>
      </c>
      <c r="Y80" s="23">
        <v>0</v>
      </c>
      <c r="Z80" s="23">
        <v>19</v>
      </c>
      <c r="AA80" s="23">
        <v>15</v>
      </c>
      <c r="AB80" s="23">
        <v>0</v>
      </c>
      <c r="AC80" s="23">
        <v>0</v>
      </c>
      <c r="AD80" s="23">
        <v>0</v>
      </c>
      <c r="AE80" s="23">
        <v>0</v>
      </c>
      <c r="AF80" s="23">
        <v>15</v>
      </c>
      <c r="AG80" s="23">
        <v>1</v>
      </c>
      <c r="AH80" s="24" t="s">
        <v>1458</v>
      </c>
      <c r="AI80" s="22">
        <v>5</v>
      </c>
      <c r="AJ80" s="22">
        <v>5</v>
      </c>
      <c r="AK80" s="24" t="s">
        <v>1458</v>
      </c>
      <c r="AL80" s="24" t="s">
        <v>1458</v>
      </c>
      <c r="AM80" s="24" t="s">
        <v>1457</v>
      </c>
      <c r="AN80" s="22">
        <v>0</v>
      </c>
      <c r="AO80" s="22">
        <v>0</v>
      </c>
      <c r="AP80" s="22">
        <v>1788</v>
      </c>
      <c r="AQ80" s="22">
        <v>131579</v>
      </c>
      <c r="AR80" s="22">
        <v>0</v>
      </c>
      <c r="AS80" s="22">
        <v>0</v>
      </c>
      <c r="AT80" s="22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4" t="s">
        <v>1537</v>
      </c>
      <c r="BA80" s="22">
        <v>55</v>
      </c>
      <c r="BB80" s="22">
        <v>55</v>
      </c>
      <c r="BC80" s="22">
        <v>7202500</v>
      </c>
      <c r="BD80" s="22">
        <v>645000</v>
      </c>
      <c r="BE80" s="22">
        <v>170000</v>
      </c>
      <c r="BF80" s="22">
        <v>0</v>
      </c>
      <c r="BG80" s="22">
        <v>8017500</v>
      </c>
      <c r="BH80" s="22">
        <v>0</v>
      </c>
      <c r="BI80" s="22">
        <v>4.5</v>
      </c>
      <c r="BJ80" s="22">
        <v>14</v>
      </c>
      <c r="BK80" s="22">
        <v>0</v>
      </c>
      <c r="BL80" s="22">
        <v>0</v>
      </c>
      <c r="BM80" s="22">
        <v>0</v>
      </c>
      <c r="BN80" s="22">
        <v>15</v>
      </c>
      <c r="BO80" s="22">
        <v>56</v>
      </c>
      <c r="BP80" s="22">
        <v>0</v>
      </c>
      <c r="BQ80" s="22">
        <v>1</v>
      </c>
    </row>
    <row r="81" spans="1:6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116</v>
      </c>
      <c r="F81" s="22">
        <v>573113</v>
      </c>
      <c r="G81" s="22">
        <v>8</v>
      </c>
      <c r="H81" s="23">
        <v>3883</v>
      </c>
      <c r="I81" s="24" t="s">
        <v>1458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4" t="s">
        <v>1457</v>
      </c>
      <c r="Q81" s="24" t="s">
        <v>1457</v>
      </c>
      <c r="R81" s="23">
        <v>0</v>
      </c>
      <c r="S81" s="22">
        <v>0</v>
      </c>
      <c r="T81" s="24"/>
      <c r="U81" s="23">
        <v>15.683999999999999</v>
      </c>
      <c r="V81" s="23">
        <v>0</v>
      </c>
      <c r="W81" s="23">
        <v>0</v>
      </c>
      <c r="X81" s="23">
        <v>12.44</v>
      </c>
      <c r="Y81" s="23">
        <v>0</v>
      </c>
      <c r="Z81" s="23">
        <v>28.123999999999999</v>
      </c>
      <c r="AA81" s="23">
        <v>18.184000000000001</v>
      </c>
      <c r="AB81" s="23">
        <v>0</v>
      </c>
      <c r="AC81" s="23">
        <v>0</v>
      </c>
      <c r="AD81" s="23">
        <v>0</v>
      </c>
      <c r="AE81" s="23">
        <v>0</v>
      </c>
      <c r="AF81" s="23">
        <v>18.184000000000001</v>
      </c>
      <c r="AG81" s="23">
        <v>2</v>
      </c>
      <c r="AH81" s="24" t="s">
        <v>1458</v>
      </c>
      <c r="AI81" s="22">
        <v>5</v>
      </c>
      <c r="AJ81" s="22">
        <v>5</v>
      </c>
      <c r="AK81" s="24" t="s">
        <v>1457</v>
      </c>
      <c r="AL81" s="24" t="s">
        <v>1458</v>
      </c>
      <c r="AM81" s="24" t="s">
        <v>1458</v>
      </c>
      <c r="AN81" s="22">
        <v>2</v>
      </c>
      <c r="AO81" s="22">
        <v>0</v>
      </c>
      <c r="AP81" s="22">
        <v>3494</v>
      </c>
      <c r="AQ81" s="22">
        <v>197145</v>
      </c>
      <c r="AR81" s="22">
        <v>0</v>
      </c>
      <c r="AS81" s="22">
        <v>0</v>
      </c>
      <c r="AT81" s="22">
        <v>0</v>
      </c>
      <c r="AU81" s="22">
        <v>0</v>
      </c>
      <c r="AV81" s="22">
        <v>1</v>
      </c>
      <c r="AW81" s="22">
        <v>1</v>
      </c>
      <c r="AX81" s="22">
        <v>0</v>
      </c>
      <c r="AY81" s="22">
        <v>0</v>
      </c>
      <c r="AZ81" s="24" t="s">
        <v>1538</v>
      </c>
      <c r="BA81" s="22">
        <v>67</v>
      </c>
      <c r="BB81" s="22">
        <v>65</v>
      </c>
      <c r="BC81" s="22">
        <v>9365000</v>
      </c>
      <c r="BD81" s="22">
        <v>766500</v>
      </c>
      <c r="BE81" s="22">
        <v>100000</v>
      </c>
      <c r="BF81" s="22">
        <v>0</v>
      </c>
      <c r="BG81" s="22">
        <v>10231500</v>
      </c>
      <c r="BH81" s="22">
        <v>47</v>
      </c>
      <c r="BI81" s="22">
        <v>20</v>
      </c>
      <c r="BJ81" s="22">
        <v>16</v>
      </c>
      <c r="BK81" s="22">
        <v>0</v>
      </c>
      <c r="BL81" s="22">
        <v>0</v>
      </c>
      <c r="BM81" s="22">
        <v>0</v>
      </c>
      <c r="BN81" s="22">
        <v>16</v>
      </c>
      <c r="BO81" s="22">
        <v>74</v>
      </c>
      <c r="BP81" s="22">
        <v>0</v>
      </c>
      <c r="BQ81" s="22">
        <v>0</v>
      </c>
    </row>
    <row r="82" spans="1:6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50</v>
      </c>
      <c r="F82" s="22">
        <v>554574</v>
      </c>
      <c r="G82" s="22">
        <v>8</v>
      </c>
      <c r="H82" s="23">
        <v>2670.18</v>
      </c>
      <c r="I82" s="24" t="s">
        <v>1458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4" t="s">
        <v>1457</v>
      </c>
      <c r="Q82" s="24" t="s">
        <v>1458</v>
      </c>
      <c r="R82" s="23">
        <v>0.25</v>
      </c>
      <c r="S82" s="22">
        <v>212992.76</v>
      </c>
      <c r="T82" s="24" t="s">
        <v>1462</v>
      </c>
      <c r="U82" s="23">
        <v>2.0579999999999998</v>
      </c>
      <c r="V82" s="23">
        <v>0</v>
      </c>
      <c r="W82" s="23">
        <v>416.2</v>
      </c>
      <c r="X82" s="23">
        <v>37.72</v>
      </c>
      <c r="Y82" s="23">
        <v>0</v>
      </c>
      <c r="Z82" s="23">
        <v>455.97800000000001</v>
      </c>
      <c r="AA82" s="23">
        <v>2.5379999999999998</v>
      </c>
      <c r="AB82" s="23">
        <v>0</v>
      </c>
      <c r="AC82" s="23">
        <v>0</v>
      </c>
      <c r="AD82" s="23">
        <v>0</v>
      </c>
      <c r="AE82" s="23">
        <v>0</v>
      </c>
      <c r="AF82" s="23">
        <v>2.5379999999999998</v>
      </c>
      <c r="AG82" s="23">
        <v>0</v>
      </c>
      <c r="AH82" s="24" t="s">
        <v>1458</v>
      </c>
      <c r="AI82" s="22">
        <v>43</v>
      </c>
      <c r="AJ82" s="22">
        <v>35</v>
      </c>
      <c r="AK82" s="24" t="s">
        <v>1458</v>
      </c>
      <c r="AL82" s="24" t="s">
        <v>1458</v>
      </c>
      <c r="AM82" s="24" t="s">
        <v>1458</v>
      </c>
      <c r="AN82" s="22">
        <v>34</v>
      </c>
      <c r="AO82" s="22">
        <v>0</v>
      </c>
      <c r="AP82" s="22">
        <v>2313</v>
      </c>
      <c r="AQ82" s="22">
        <v>175973.58</v>
      </c>
      <c r="AR82" s="22">
        <v>0</v>
      </c>
      <c r="AS82" s="22">
        <v>0</v>
      </c>
      <c r="AT82" s="22">
        <v>0</v>
      </c>
      <c r="AU82" s="22">
        <v>0</v>
      </c>
      <c r="AV82" s="22">
        <v>1</v>
      </c>
      <c r="AW82" s="22">
        <v>1</v>
      </c>
      <c r="AX82" s="22">
        <v>0</v>
      </c>
      <c r="AY82" s="22">
        <v>0</v>
      </c>
      <c r="AZ82" s="24" t="s">
        <v>1539</v>
      </c>
      <c r="BA82" s="22">
        <v>77</v>
      </c>
      <c r="BB82" s="22">
        <v>73</v>
      </c>
      <c r="BC82" s="22">
        <v>9307709</v>
      </c>
      <c r="BD82" s="22">
        <v>2942591</v>
      </c>
      <c r="BE82" s="22">
        <v>1800609</v>
      </c>
      <c r="BF82" s="22">
        <v>1679405</v>
      </c>
      <c r="BG82" s="22">
        <v>15730314</v>
      </c>
      <c r="BH82" s="22">
        <v>63</v>
      </c>
      <c r="BI82" s="22">
        <v>5.6</v>
      </c>
      <c r="BJ82" s="22">
        <v>20</v>
      </c>
      <c r="BK82" s="22">
        <v>0</v>
      </c>
      <c r="BL82" s="22">
        <v>0</v>
      </c>
      <c r="BM82" s="22">
        <v>0</v>
      </c>
      <c r="BN82" s="22">
        <v>16</v>
      </c>
      <c r="BO82" s="22">
        <v>54.75</v>
      </c>
      <c r="BP82" s="22">
        <v>0</v>
      </c>
      <c r="BQ82" s="22">
        <v>0</v>
      </c>
    </row>
    <row r="83" spans="1:6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41</v>
      </c>
      <c r="F83" s="22">
        <v>426338</v>
      </c>
      <c r="G83" s="22">
        <v>3</v>
      </c>
      <c r="H83" s="23">
        <v>2339.223</v>
      </c>
      <c r="I83" s="24" t="s">
        <v>1458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4" t="s">
        <v>1457</v>
      </c>
      <c r="Q83" s="24" t="s">
        <v>1457</v>
      </c>
      <c r="R83" s="23">
        <v>0</v>
      </c>
      <c r="S83" s="22">
        <v>0</v>
      </c>
      <c r="T83" s="24"/>
      <c r="U83" s="23">
        <v>2.6</v>
      </c>
      <c r="V83" s="23">
        <v>0</v>
      </c>
      <c r="W83" s="23">
        <v>0</v>
      </c>
      <c r="X83" s="23">
        <v>0</v>
      </c>
      <c r="Y83" s="23">
        <v>0</v>
      </c>
      <c r="Z83" s="23">
        <v>2.6</v>
      </c>
      <c r="AA83" s="23">
        <v>3.9</v>
      </c>
      <c r="AB83" s="23">
        <v>0</v>
      </c>
      <c r="AC83" s="23">
        <v>0</v>
      </c>
      <c r="AD83" s="23">
        <v>0</v>
      </c>
      <c r="AE83" s="23">
        <v>0</v>
      </c>
      <c r="AF83" s="23">
        <v>3.9</v>
      </c>
      <c r="AG83" s="23">
        <v>0</v>
      </c>
      <c r="AH83" s="24" t="s">
        <v>1458</v>
      </c>
      <c r="AI83" s="22">
        <v>6</v>
      </c>
      <c r="AJ83" s="22">
        <v>8</v>
      </c>
      <c r="AK83" s="24" t="s">
        <v>1457</v>
      </c>
      <c r="AL83" s="24" t="s">
        <v>1458</v>
      </c>
      <c r="AM83" s="24" t="s">
        <v>1458</v>
      </c>
      <c r="AN83" s="22">
        <v>5</v>
      </c>
      <c r="AO83" s="22">
        <v>0</v>
      </c>
      <c r="AP83" s="22">
        <v>1939</v>
      </c>
      <c r="AQ83" s="22">
        <v>132254.19</v>
      </c>
      <c r="AR83" s="22">
        <v>0</v>
      </c>
      <c r="AS83" s="22">
        <v>0</v>
      </c>
      <c r="AT83" s="22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4" t="s">
        <v>1540</v>
      </c>
      <c r="BA83" s="22">
        <v>44</v>
      </c>
      <c r="BB83" s="22">
        <v>43</v>
      </c>
      <c r="BC83" s="22">
        <v>13059259.609999999</v>
      </c>
      <c r="BD83" s="22">
        <v>0</v>
      </c>
      <c r="BE83" s="22">
        <v>25000</v>
      </c>
      <c r="BF83" s="22">
        <v>0</v>
      </c>
      <c r="BG83" s="22">
        <v>13084259.609999999</v>
      </c>
      <c r="BH83" s="22">
        <v>27</v>
      </c>
      <c r="BI83" s="22">
        <v>20</v>
      </c>
      <c r="BJ83" s="22">
        <v>13</v>
      </c>
      <c r="BK83" s="22">
        <v>0</v>
      </c>
      <c r="BL83" s="22">
        <v>0</v>
      </c>
      <c r="BM83" s="22">
        <v>0</v>
      </c>
      <c r="BN83" s="22">
        <v>13</v>
      </c>
      <c r="BO83" s="22">
        <v>63</v>
      </c>
      <c r="BP83" s="22">
        <v>4</v>
      </c>
      <c r="BQ83" s="22">
        <v>1</v>
      </c>
    </row>
    <row r="84" spans="1:6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36</v>
      </c>
      <c r="F84" s="22">
        <v>461118</v>
      </c>
      <c r="G84" s="22">
        <v>2</v>
      </c>
      <c r="H84" s="23">
        <v>2306</v>
      </c>
      <c r="I84" s="24" t="s">
        <v>1458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4" t="s">
        <v>1457</v>
      </c>
      <c r="Q84" s="24" t="s">
        <v>1457</v>
      </c>
      <c r="R84" s="23">
        <v>0</v>
      </c>
      <c r="S84" s="22">
        <v>0</v>
      </c>
      <c r="T84" s="24"/>
      <c r="U84" s="23">
        <v>38</v>
      </c>
      <c r="V84" s="23">
        <v>0</v>
      </c>
      <c r="W84" s="23">
        <v>729.56</v>
      </c>
      <c r="X84" s="23">
        <v>40</v>
      </c>
      <c r="Y84" s="23">
        <v>0</v>
      </c>
      <c r="Z84" s="23">
        <v>807.56</v>
      </c>
      <c r="AA84" s="23">
        <v>6</v>
      </c>
      <c r="AB84" s="23">
        <v>0</v>
      </c>
      <c r="AC84" s="23">
        <v>0</v>
      </c>
      <c r="AD84" s="23">
        <v>0</v>
      </c>
      <c r="AE84" s="23">
        <v>0</v>
      </c>
      <c r="AF84" s="23">
        <v>6</v>
      </c>
      <c r="AG84" s="23">
        <v>0</v>
      </c>
      <c r="AH84" s="24" t="s">
        <v>1458</v>
      </c>
      <c r="AI84" s="22">
        <v>43</v>
      </c>
      <c r="AJ84" s="22">
        <v>35</v>
      </c>
      <c r="AK84" s="24" t="s">
        <v>1458</v>
      </c>
      <c r="AL84" s="24" t="s">
        <v>1458</v>
      </c>
      <c r="AM84" s="24" t="s">
        <v>1458</v>
      </c>
      <c r="AN84" s="22">
        <v>34</v>
      </c>
      <c r="AO84" s="22">
        <v>0</v>
      </c>
      <c r="AP84" s="22">
        <v>1112</v>
      </c>
      <c r="AQ84" s="22">
        <v>134000</v>
      </c>
      <c r="AR84" s="22">
        <v>0</v>
      </c>
      <c r="AS84" s="22">
        <v>0</v>
      </c>
      <c r="AT84" s="22">
        <v>0</v>
      </c>
      <c r="AU84" s="22">
        <v>0</v>
      </c>
      <c r="AV84" s="22">
        <v>1</v>
      </c>
      <c r="AW84" s="22">
        <v>1</v>
      </c>
      <c r="AX84" s="22">
        <v>0</v>
      </c>
      <c r="AY84" s="22">
        <v>0</v>
      </c>
      <c r="AZ84" s="24" t="s">
        <v>1541</v>
      </c>
      <c r="BA84" s="22">
        <v>24</v>
      </c>
      <c r="BB84" s="22">
        <v>23</v>
      </c>
      <c r="BC84" s="22">
        <v>7700000</v>
      </c>
      <c r="BD84" s="22">
        <v>0</v>
      </c>
      <c r="BE84" s="22">
        <v>800000</v>
      </c>
      <c r="BF84" s="22">
        <v>8100000</v>
      </c>
      <c r="BG84" s="22">
        <v>16600000</v>
      </c>
      <c r="BH84" s="22">
        <v>0</v>
      </c>
      <c r="BI84" s="22">
        <v>0</v>
      </c>
      <c r="BJ84" s="22">
        <v>11</v>
      </c>
      <c r="BK84" s="22">
        <v>0</v>
      </c>
      <c r="BL84" s="22">
        <v>0</v>
      </c>
      <c r="BM84" s="22">
        <v>0</v>
      </c>
      <c r="BN84" s="22">
        <v>10</v>
      </c>
      <c r="BO84" s="22">
        <v>51.2</v>
      </c>
      <c r="BP84" s="22">
        <v>0</v>
      </c>
      <c r="BQ84" s="22">
        <v>1</v>
      </c>
    </row>
    <row r="85" spans="1:6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46.67</v>
      </c>
      <c r="F85" s="22">
        <v>323185</v>
      </c>
      <c r="G85" s="22">
        <v>9</v>
      </c>
      <c r="H85" s="23">
        <v>2189</v>
      </c>
      <c r="I85" s="24" t="s">
        <v>1458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4" t="s">
        <v>1457</v>
      </c>
      <c r="Q85" s="24" t="s">
        <v>1458</v>
      </c>
      <c r="R85" s="23">
        <v>0.4</v>
      </c>
      <c r="S85" s="22">
        <v>77578.600000000006</v>
      </c>
      <c r="T85" s="24" t="s">
        <v>1542</v>
      </c>
      <c r="U85" s="23">
        <v>37.409999999999997</v>
      </c>
      <c r="V85" s="23">
        <v>0</v>
      </c>
      <c r="W85" s="23">
        <v>0</v>
      </c>
      <c r="X85" s="23">
        <v>0</v>
      </c>
      <c r="Y85" s="23">
        <v>0</v>
      </c>
      <c r="Z85" s="23">
        <v>37.409999999999997</v>
      </c>
      <c r="AA85" s="23">
        <v>29.48</v>
      </c>
      <c r="AB85" s="23">
        <v>0</v>
      </c>
      <c r="AC85" s="23">
        <v>0</v>
      </c>
      <c r="AD85" s="23">
        <v>0</v>
      </c>
      <c r="AE85" s="23">
        <v>0</v>
      </c>
      <c r="AF85" s="23">
        <v>29.48</v>
      </c>
      <c r="AG85" s="23">
        <v>3</v>
      </c>
      <c r="AH85" s="24" t="s">
        <v>1458</v>
      </c>
      <c r="AI85" s="22">
        <v>5</v>
      </c>
      <c r="AJ85" s="22">
        <v>5</v>
      </c>
      <c r="AK85" s="24" t="s">
        <v>1458</v>
      </c>
      <c r="AL85" s="24" t="s">
        <v>1458</v>
      </c>
      <c r="AM85" s="24" t="s">
        <v>1457</v>
      </c>
      <c r="AN85" s="22">
        <v>0</v>
      </c>
      <c r="AO85" s="22">
        <v>0</v>
      </c>
      <c r="AP85" s="22">
        <v>3577</v>
      </c>
      <c r="AQ85" s="22">
        <v>140420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4" t="s">
        <v>1543</v>
      </c>
      <c r="BA85" s="22">
        <v>90</v>
      </c>
      <c r="BB85" s="22">
        <v>90</v>
      </c>
      <c r="BC85" s="22">
        <v>8460158</v>
      </c>
      <c r="BD85" s="22">
        <v>97600</v>
      </c>
      <c r="BE85" s="22">
        <v>705000</v>
      </c>
      <c r="BF85" s="22">
        <v>0</v>
      </c>
      <c r="BG85" s="22">
        <v>9262758</v>
      </c>
      <c r="BH85" s="22">
        <v>59</v>
      </c>
      <c r="BI85" s="22">
        <v>21</v>
      </c>
      <c r="BJ85" s="22">
        <v>16</v>
      </c>
      <c r="BK85" s="22">
        <v>0</v>
      </c>
      <c r="BL85" s="22">
        <v>0</v>
      </c>
      <c r="BM85" s="22">
        <v>0</v>
      </c>
      <c r="BN85" s="22">
        <v>16</v>
      </c>
      <c r="BO85" s="22">
        <v>60</v>
      </c>
      <c r="BP85" s="22">
        <v>2</v>
      </c>
      <c r="BQ85" s="22">
        <v>0</v>
      </c>
    </row>
    <row r="86" spans="1:6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75</v>
      </c>
      <c r="F86" s="22">
        <v>330173</v>
      </c>
      <c r="G86" s="22">
        <v>8</v>
      </c>
      <c r="H86" s="23">
        <v>2022</v>
      </c>
      <c r="I86" s="24" t="s">
        <v>1458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4" t="s">
        <v>1457</v>
      </c>
      <c r="Q86" s="24" t="s">
        <v>1458</v>
      </c>
      <c r="R86" s="23">
        <v>0.25</v>
      </c>
      <c r="S86" s="22">
        <v>126040</v>
      </c>
      <c r="T86" s="24" t="s">
        <v>1542</v>
      </c>
      <c r="U86" s="23">
        <v>16.52</v>
      </c>
      <c r="V86" s="23">
        <v>0</v>
      </c>
      <c r="W86" s="23">
        <v>0</v>
      </c>
      <c r="X86" s="23">
        <v>0</v>
      </c>
      <c r="Y86" s="23">
        <v>0</v>
      </c>
      <c r="Z86" s="23">
        <v>16.52</v>
      </c>
      <c r="AA86" s="23">
        <v>22</v>
      </c>
      <c r="AB86" s="23">
        <v>0</v>
      </c>
      <c r="AC86" s="23">
        <v>0</v>
      </c>
      <c r="AD86" s="23">
        <v>0</v>
      </c>
      <c r="AE86" s="23">
        <v>32</v>
      </c>
      <c r="AF86" s="23">
        <v>54</v>
      </c>
      <c r="AG86" s="23">
        <v>0</v>
      </c>
      <c r="AH86" s="24" t="s">
        <v>1458</v>
      </c>
      <c r="AI86" s="22">
        <v>5</v>
      </c>
      <c r="AJ86" s="22">
        <v>5</v>
      </c>
      <c r="AK86" s="24" t="s">
        <v>1458</v>
      </c>
      <c r="AL86" s="24" t="s">
        <v>1458</v>
      </c>
      <c r="AM86" s="24" t="s">
        <v>1457</v>
      </c>
      <c r="AN86" s="22">
        <v>0</v>
      </c>
      <c r="AO86" s="22">
        <v>0</v>
      </c>
      <c r="AP86" s="22">
        <v>6362</v>
      </c>
      <c r="AQ86" s="22">
        <v>435170</v>
      </c>
      <c r="AR86" s="22">
        <v>0</v>
      </c>
      <c r="AS86" s="22">
        <v>0</v>
      </c>
      <c r="AT86" s="22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4" t="s">
        <v>1544</v>
      </c>
      <c r="BA86" s="22">
        <v>428</v>
      </c>
      <c r="BB86" s="22">
        <v>413</v>
      </c>
      <c r="BC86" s="22">
        <v>24221074</v>
      </c>
      <c r="BD86" s="22">
        <v>1680900</v>
      </c>
      <c r="BE86" s="22">
        <v>0</v>
      </c>
      <c r="BF86" s="22">
        <v>0</v>
      </c>
      <c r="BG86" s="22">
        <v>25901974</v>
      </c>
      <c r="BH86" s="22">
        <v>184</v>
      </c>
      <c r="BI86" s="22">
        <v>21</v>
      </c>
      <c r="BJ86" s="22">
        <v>24</v>
      </c>
      <c r="BK86" s="22">
        <v>0</v>
      </c>
      <c r="BL86" s="22">
        <v>0</v>
      </c>
      <c r="BM86" s="22">
        <v>0</v>
      </c>
      <c r="BN86" s="22">
        <v>27</v>
      </c>
      <c r="BO86" s="22">
        <v>61</v>
      </c>
      <c r="BP86" s="22">
        <v>28</v>
      </c>
      <c r="BQ86" s="22">
        <v>8</v>
      </c>
    </row>
    <row r="87" spans="1:6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123.7</v>
      </c>
      <c r="F87" s="22">
        <v>464794</v>
      </c>
      <c r="G87" s="22">
        <v>9</v>
      </c>
      <c r="H87" s="23">
        <v>2716</v>
      </c>
      <c r="I87" s="24" t="s">
        <v>1458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4" t="s">
        <v>1457</v>
      </c>
      <c r="Q87" s="24" t="s">
        <v>1458</v>
      </c>
      <c r="R87" s="23">
        <v>0.3</v>
      </c>
      <c r="S87" s="22">
        <v>125641</v>
      </c>
      <c r="T87" s="24" t="s">
        <v>1488</v>
      </c>
      <c r="U87" s="23">
        <v>33.880000000000003</v>
      </c>
      <c r="V87" s="23">
        <v>0</v>
      </c>
      <c r="W87" s="23">
        <v>0</v>
      </c>
      <c r="X87" s="23">
        <v>0</v>
      </c>
      <c r="Y87" s="23">
        <v>0</v>
      </c>
      <c r="Z87" s="23">
        <v>33.880000000000003</v>
      </c>
      <c r="AA87" s="23">
        <v>27.5</v>
      </c>
      <c r="AB87" s="23">
        <v>0</v>
      </c>
      <c r="AC87" s="23">
        <v>0</v>
      </c>
      <c r="AD87" s="23">
        <v>0</v>
      </c>
      <c r="AE87" s="23">
        <v>0</v>
      </c>
      <c r="AF87" s="23">
        <v>27.5</v>
      </c>
      <c r="AG87" s="23">
        <v>13.71</v>
      </c>
      <c r="AH87" s="24" t="s">
        <v>1458</v>
      </c>
      <c r="AI87" s="22">
        <v>7</v>
      </c>
      <c r="AJ87" s="22">
        <v>6</v>
      </c>
      <c r="AK87" s="24" t="s">
        <v>1458</v>
      </c>
      <c r="AL87" s="24" t="s">
        <v>1458</v>
      </c>
      <c r="AM87" s="24" t="s">
        <v>1457</v>
      </c>
      <c r="AN87" s="22">
        <v>0</v>
      </c>
      <c r="AO87" s="22">
        <v>0</v>
      </c>
      <c r="AP87" s="22">
        <v>3765</v>
      </c>
      <c r="AQ87" s="22">
        <v>431276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4" t="s">
        <v>1545</v>
      </c>
      <c r="BA87" s="22">
        <v>274</v>
      </c>
      <c r="BB87" s="22">
        <v>262</v>
      </c>
      <c r="BC87" s="22">
        <v>26088381</v>
      </c>
      <c r="BD87" s="22">
        <v>6377459</v>
      </c>
      <c r="BE87" s="22">
        <v>1712287</v>
      </c>
      <c r="BF87" s="22">
        <v>970000</v>
      </c>
      <c r="BG87" s="22">
        <v>35148127</v>
      </c>
      <c r="BH87" s="22">
        <v>232</v>
      </c>
      <c r="BI87" s="22">
        <v>23.4</v>
      </c>
      <c r="BJ87" s="22">
        <v>25</v>
      </c>
      <c r="BK87" s="22">
        <v>0</v>
      </c>
      <c r="BL87" s="22">
        <v>0</v>
      </c>
      <c r="BM87" s="22">
        <v>0</v>
      </c>
      <c r="BN87" s="22">
        <v>17</v>
      </c>
      <c r="BO87" s="22">
        <v>145</v>
      </c>
      <c r="BP87" s="22">
        <v>8</v>
      </c>
      <c r="BQ87" s="22">
        <v>2</v>
      </c>
    </row>
    <row r="88" spans="1:6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48</v>
      </c>
      <c r="F88" s="22">
        <v>456952</v>
      </c>
      <c r="G88" s="22">
        <v>4</v>
      </c>
      <c r="H88" s="23">
        <v>2259.1999999999998</v>
      </c>
      <c r="I88" s="24" t="s">
        <v>1458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4" t="s">
        <v>1457</v>
      </c>
      <c r="Q88" s="24" t="s">
        <v>1457</v>
      </c>
      <c r="R88" s="23">
        <v>0</v>
      </c>
      <c r="S88" s="22">
        <v>0</v>
      </c>
      <c r="T88" s="24"/>
      <c r="U88" s="23">
        <v>46</v>
      </c>
      <c r="V88" s="23">
        <v>0</v>
      </c>
      <c r="W88" s="23">
        <v>0</v>
      </c>
      <c r="X88" s="23">
        <v>0</v>
      </c>
      <c r="Y88" s="23">
        <v>0</v>
      </c>
      <c r="Z88" s="23">
        <v>46</v>
      </c>
      <c r="AA88" s="23">
        <v>10</v>
      </c>
      <c r="AB88" s="23">
        <v>0</v>
      </c>
      <c r="AC88" s="23">
        <v>0</v>
      </c>
      <c r="AD88" s="23">
        <v>0</v>
      </c>
      <c r="AE88" s="23">
        <v>0</v>
      </c>
      <c r="AF88" s="23">
        <v>10</v>
      </c>
      <c r="AG88" s="23">
        <v>8</v>
      </c>
      <c r="AH88" s="24" t="s">
        <v>1458</v>
      </c>
      <c r="AI88" s="22">
        <v>43</v>
      </c>
      <c r="AJ88" s="22">
        <v>35</v>
      </c>
      <c r="AK88" s="24" t="s">
        <v>1458</v>
      </c>
      <c r="AL88" s="24" t="s">
        <v>1458</v>
      </c>
      <c r="AM88" s="24" t="s">
        <v>1458</v>
      </c>
      <c r="AN88" s="22">
        <v>34</v>
      </c>
      <c r="AO88" s="22">
        <v>0</v>
      </c>
      <c r="AP88" s="22">
        <v>2563</v>
      </c>
      <c r="AQ88" s="22">
        <v>178540.55</v>
      </c>
      <c r="AR88" s="22">
        <v>1</v>
      </c>
      <c r="AS88" s="22">
        <v>0</v>
      </c>
      <c r="AT88" s="22">
        <v>1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4" t="s">
        <v>1546</v>
      </c>
      <c r="BA88" s="22">
        <v>117</v>
      </c>
      <c r="BB88" s="22">
        <v>113</v>
      </c>
      <c r="BC88" s="22">
        <v>9579055</v>
      </c>
      <c r="BD88" s="22">
        <v>2601000</v>
      </c>
      <c r="BE88" s="22">
        <v>65000</v>
      </c>
      <c r="BF88" s="22">
        <v>1224505535</v>
      </c>
      <c r="BG88" s="22">
        <v>1236750590</v>
      </c>
      <c r="BH88" s="22">
        <v>0</v>
      </c>
      <c r="BI88" s="22">
        <v>0.35</v>
      </c>
      <c r="BJ88" s="22">
        <v>16</v>
      </c>
      <c r="BK88" s="22">
        <v>1</v>
      </c>
      <c r="BL88" s="22">
        <v>250</v>
      </c>
      <c r="BM88" s="22">
        <v>1.2E-2</v>
      </c>
      <c r="BN88" s="22">
        <v>14</v>
      </c>
      <c r="BO88" s="22">
        <v>60.43</v>
      </c>
      <c r="BP88" s="22">
        <v>6</v>
      </c>
      <c r="BQ88" s="22">
        <v>1</v>
      </c>
    </row>
    <row r="89" spans="1:6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50</v>
      </c>
      <c r="F89" s="22">
        <v>775725</v>
      </c>
      <c r="G89" s="22">
        <v>3</v>
      </c>
      <c r="H89" s="23">
        <v>894</v>
      </c>
      <c r="I89" s="24" t="s">
        <v>1457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4" t="s">
        <v>1457</v>
      </c>
      <c r="Q89" s="24" t="s">
        <v>1458</v>
      </c>
      <c r="R89" s="23">
        <v>0.4</v>
      </c>
      <c r="S89" s="22">
        <v>367822</v>
      </c>
      <c r="T89" s="24" t="s">
        <v>1488</v>
      </c>
      <c r="U89" s="23">
        <v>24.1</v>
      </c>
      <c r="V89" s="23">
        <v>0</v>
      </c>
      <c r="W89" s="23">
        <v>0</v>
      </c>
      <c r="X89" s="23">
        <v>0</v>
      </c>
      <c r="Y89" s="23">
        <v>0</v>
      </c>
      <c r="Z89" s="23">
        <v>24.1</v>
      </c>
      <c r="AA89" s="23">
        <v>15.19</v>
      </c>
      <c r="AB89" s="23">
        <v>0</v>
      </c>
      <c r="AC89" s="23">
        <v>0</v>
      </c>
      <c r="AD89" s="23">
        <v>0</v>
      </c>
      <c r="AE89" s="23">
        <v>0</v>
      </c>
      <c r="AF89" s="23">
        <v>15.19</v>
      </c>
      <c r="AG89" s="23">
        <v>1.23</v>
      </c>
      <c r="AH89" s="24" t="s">
        <v>1458</v>
      </c>
      <c r="AI89" s="22">
        <v>5</v>
      </c>
      <c r="AJ89" s="22">
        <v>5</v>
      </c>
      <c r="AK89" s="24" t="s">
        <v>1457</v>
      </c>
      <c r="AL89" s="24" t="s">
        <v>1458</v>
      </c>
      <c r="AM89" s="24" t="s">
        <v>1457</v>
      </c>
      <c r="AN89" s="22">
        <v>0</v>
      </c>
      <c r="AO89" s="22">
        <v>0</v>
      </c>
      <c r="AP89" s="22">
        <v>2288</v>
      </c>
      <c r="AQ89" s="22">
        <v>127097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4" t="s">
        <v>1547</v>
      </c>
      <c r="BA89" s="22">
        <v>71</v>
      </c>
      <c r="BB89" s="22">
        <v>70</v>
      </c>
      <c r="BC89" s="22">
        <v>5310120</v>
      </c>
      <c r="BD89" s="22">
        <v>400000</v>
      </c>
      <c r="BE89" s="22">
        <v>7312903</v>
      </c>
      <c r="BF89" s="22">
        <v>0</v>
      </c>
      <c r="BG89" s="22">
        <v>13023023</v>
      </c>
      <c r="BH89" s="22">
        <v>0</v>
      </c>
      <c r="BI89" s="22">
        <v>14</v>
      </c>
      <c r="BJ89" s="22">
        <v>11</v>
      </c>
      <c r="BK89" s="22">
        <v>0</v>
      </c>
      <c r="BL89" s="22">
        <v>0</v>
      </c>
      <c r="BM89" s="22">
        <v>0</v>
      </c>
      <c r="BN89" s="22">
        <v>11</v>
      </c>
      <c r="BO89" s="22">
        <v>30</v>
      </c>
      <c r="BP89" s="22">
        <v>2</v>
      </c>
      <c r="BQ89" s="22">
        <v>0</v>
      </c>
    </row>
    <row r="90" spans="1:6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100</v>
      </c>
      <c r="F90" s="22">
        <v>2251235</v>
      </c>
      <c r="G90" s="22">
        <v>8</v>
      </c>
      <c r="H90" s="23">
        <v>2284</v>
      </c>
      <c r="I90" s="24" t="s">
        <v>1457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4" t="s">
        <v>1457</v>
      </c>
      <c r="Q90" s="24" t="s">
        <v>1457</v>
      </c>
      <c r="R90" s="23">
        <v>0</v>
      </c>
      <c r="S90" s="22">
        <v>0</v>
      </c>
      <c r="T90" s="24"/>
      <c r="U90" s="23">
        <v>16.47</v>
      </c>
      <c r="V90" s="23">
        <v>0</v>
      </c>
      <c r="W90" s="23">
        <v>0</v>
      </c>
      <c r="X90" s="23">
        <v>0</v>
      </c>
      <c r="Y90" s="23">
        <v>0</v>
      </c>
      <c r="Z90" s="23">
        <v>16.47</v>
      </c>
      <c r="AA90" s="23">
        <v>19.190000000000001</v>
      </c>
      <c r="AB90" s="23">
        <v>0</v>
      </c>
      <c r="AC90" s="23">
        <v>0</v>
      </c>
      <c r="AD90" s="23">
        <v>0</v>
      </c>
      <c r="AE90" s="23">
        <v>0</v>
      </c>
      <c r="AF90" s="23">
        <v>19.190000000000001</v>
      </c>
      <c r="AG90" s="23">
        <v>5.87</v>
      </c>
      <c r="AH90" s="24" t="s">
        <v>1458</v>
      </c>
      <c r="AI90" s="22">
        <v>8</v>
      </c>
      <c r="AJ90" s="22">
        <v>8</v>
      </c>
      <c r="AK90" s="24" t="s">
        <v>1457</v>
      </c>
      <c r="AL90" s="24" t="s">
        <v>1458</v>
      </c>
      <c r="AM90" s="24" t="s">
        <v>1457</v>
      </c>
      <c r="AN90" s="22">
        <v>0</v>
      </c>
      <c r="AO90" s="22">
        <v>0</v>
      </c>
      <c r="AP90" s="22">
        <v>5839</v>
      </c>
      <c r="AQ90" s="22">
        <v>687813.63</v>
      </c>
      <c r="AR90" s="22">
        <v>0</v>
      </c>
      <c r="AS90" s="22">
        <v>0</v>
      </c>
      <c r="AT90" s="22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4" t="s">
        <v>1548</v>
      </c>
      <c r="BA90" s="22">
        <v>203</v>
      </c>
      <c r="BB90" s="22">
        <v>198</v>
      </c>
      <c r="BC90" s="22">
        <v>18673510</v>
      </c>
      <c r="BD90" s="22">
        <v>22590841</v>
      </c>
      <c r="BE90" s="22">
        <v>316825000</v>
      </c>
      <c r="BF90" s="22">
        <v>500000</v>
      </c>
      <c r="BG90" s="22">
        <v>358589351</v>
      </c>
      <c r="BH90" s="22">
        <v>0</v>
      </c>
      <c r="BI90" s="22">
        <v>12</v>
      </c>
      <c r="BJ90" s="22">
        <v>21</v>
      </c>
      <c r="BK90" s="22">
        <v>0</v>
      </c>
      <c r="BL90" s="22">
        <v>0</v>
      </c>
      <c r="BM90" s="22">
        <v>0</v>
      </c>
      <c r="BN90" s="22">
        <v>16</v>
      </c>
      <c r="BO90" s="22">
        <v>61</v>
      </c>
      <c r="BP90" s="22">
        <v>3</v>
      </c>
      <c r="BQ90" s="22">
        <v>2</v>
      </c>
    </row>
    <row r="91" spans="1:6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18</v>
      </c>
      <c r="F91" s="22">
        <v>1853</v>
      </c>
      <c r="G91" s="22">
        <v>0</v>
      </c>
      <c r="H91" s="23">
        <v>53</v>
      </c>
      <c r="I91" s="24" t="s">
        <v>1457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4" t="s">
        <v>1457</v>
      </c>
      <c r="Q91" s="24" t="s">
        <v>1457</v>
      </c>
      <c r="R91" s="23">
        <v>0</v>
      </c>
      <c r="S91" s="22">
        <v>0</v>
      </c>
      <c r="T91" s="24"/>
      <c r="U91" s="23">
        <v>33.799999999999997</v>
      </c>
      <c r="V91" s="23">
        <v>0</v>
      </c>
      <c r="W91" s="23">
        <v>0</v>
      </c>
      <c r="X91" s="23">
        <v>0</v>
      </c>
      <c r="Y91" s="23">
        <v>0</v>
      </c>
      <c r="Z91" s="23">
        <v>33.799999999999997</v>
      </c>
      <c r="AA91" s="23">
        <v>51.4</v>
      </c>
      <c r="AB91" s="23">
        <v>0</v>
      </c>
      <c r="AC91" s="23">
        <v>0</v>
      </c>
      <c r="AD91" s="23">
        <v>0</v>
      </c>
      <c r="AE91" s="23">
        <v>0</v>
      </c>
      <c r="AF91" s="23">
        <v>51.4</v>
      </c>
      <c r="AG91" s="23">
        <v>9.85</v>
      </c>
      <c r="AH91" s="24" t="s">
        <v>1458</v>
      </c>
      <c r="AI91" s="22">
        <v>6</v>
      </c>
      <c r="AJ91" s="22">
        <v>6</v>
      </c>
      <c r="AK91" s="24" t="s">
        <v>1457</v>
      </c>
      <c r="AL91" s="24" t="s">
        <v>1458</v>
      </c>
      <c r="AM91" s="24" t="s">
        <v>1457</v>
      </c>
      <c r="AN91" s="22">
        <v>0</v>
      </c>
      <c r="AO91" s="22">
        <v>0</v>
      </c>
      <c r="AP91" s="22">
        <v>1341</v>
      </c>
      <c r="AQ91" s="22">
        <v>34360</v>
      </c>
      <c r="AR91" s="22">
        <v>0</v>
      </c>
      <c r="AS91" s="22">
        <v>0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4" t="s">
        <v>1549</v>
      </c>
      <c r="BA91" s="22">
        <v>37</v>
      </c>
      <c r="BB91" s="22">
        <v>36</v>
      </c>
      <c r="BC91" s="22">
        <v>221900</v>
      </c>
      <c r="BD91" s="22">
        <v>210345</v>
      </c>
      <c r="BE91" s="22">
        <v>336</v>
      </c>
      <c r="BF91" s="22">
        <v>0</v>
      </c>
      <c r="BG91" s="22">
        <v>432581</v>
      </c>
      <c r="BH91" s="22">
        <v>17</v>
      </c>
      <c r="BI91" s="22">
        <v>20</v>
      </c>
      <c r="BJ91" s="22">
        <v>3</v>
      </c>
      <c r="BK91" s="22">
        <v>1</v>
      </c>
      <c r="BL91" s="22">
        <v>321</v>
      </c>
      <c r="BM91" s="22">
        <v>1</v>
      </c>
      <c r="BN91" s="22">
        <v>3</v>
      </c>
      <c r="BO91" s="22">
        <v>0</v>
      </c>
      <c r="BP91" s="22">
        <v>0</v>
      </c>
      <c r="BQ91" s="22">
        <v>0</v>
      </c>
    </row>
    <row r="92" spans="1:6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213</v>
      </c>
      <c r="F92" s="22">
        <v>393</v>
      </c>
      <c r="G92" s="22">
        <v>0</v>
      </c>
      <c r="H92" s="23">
        <v>40.700000000000003</v>
      </c>
      <c r="I92" s="24" t="s">
        <v>1457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4" t="s">
        <v>1457</v>
      </c>
      <c r="Q92" s="24" t="s">
        <v>1457</v>
      </c>
      <c r="R92" s="23">
        <v>0</v>
      </c>
      <c r="S92" s="22">
        <v>0</v>
      </c>
      <c r="T92" s="24"/>
      <c r="U92" s="23">
        <v>42.5</v>
      </c>
      <c r="V92" s="23">
        <v>0</v>
      </c>
      <c r="W92" s="23">
        <v>0</v>
      </c>
      <c r="X92" s="23">
        <v>0</v>
      </c>
      <c r="Y92" s="23">
        <v>16</v>
      </c>
      <c r="Z92" s="23">
        <v>58.5</v>
      </c>
      <c r="AA92" s="23">
        <v>37.6</v>
      </c>
      <c r="AB92" s="23">
        <v>0</v>
      </c>
      <c r="AC92" s="23">
        <v>0</v>
      </c>
      <c r="AD92" s="23">
        <v>0</v>
      </c>
      <c r="AE92" s="23">
        <v>12.2</v>
      </c>
      <c r="AF92" s="23">
        <v>49.8</v>
      </c>
      <c r="AG92" s="23">
        <v>27.5</v>
      </c>
      <c r="AH92" s="24" t="s">
        <v>1458</v>
      </c>
      <c r="AI92" s="22">
        <v>10</v>
      </c>
      <c r="AJ92" s="22">
        <v>10</v>
      </c>
      <c r="AK92" s="24" t="s">
        <v>1458</v>
      </c>
      <c r="AL92" s="24" t="s">
        <v>1458</v>
      </c>
      <c r="AM92" s="24" t="s">
        <v>1457</v>
      </c>
      <c r="AN92" s="22">
        <v>0</v>
      </c>
      <c r="AO92" s="22">
        <v>0</v>
      </c>
      <c r="AP92" s="22">
        <v>4223</v>
      </c>
      <c r="AQ92" s="22">
        <v>82205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4" t="s">
        <v>1550</v>
      </c>
      <c r="BA92" s="22">
        <v>173</v>
      </c>
      <c r="BB92" s="22">
        <v>155</v>
      </c>
      <c r="BC92" s="22">
        <v>3554427</v>
      </c>
      <c r="BD92" s="22">
        <v>6445275</v>
      </c>
      <c r="BE92" s="22">
        <v>0</v>
      </c>
      <c r="BF92" s="22">
        <v>3253815</v>
      </c>
      <c r="BG92" s="22">
        <v>13253517</v>
      </c>
      <c r="BH92" s="22">
        <v>66</v>
      </c>
      <c r="BI92" s="22">
        <v>28</v>
      </c>
      <c r="BJ92" s="22">
        <v>2</v>
      </c>
      <c r="BK92" s="22">
        <v>1</v>
      </c>
      <c r="BL92" s="22">
        <v>1104</v>
      </c>
      <c r="BM92" s="22">
        <v>7</v>
      </c>
      <c r="BN92" s="22">
        <v>0</v>
      </c>
      <c r="BO92" s="22">
        <v>0</v>
      </c>
      <c r="BP92" s="22">
        <v>0</v>
      </c>
      <c r="BQ92" s="22">
        <v>0</v>
      </c>
    </row>
    <row r="93" spans="1:6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41</v>
      </c>
      <c r="F93" s="22">
        <v>794</v>
      </c>
      <c r="G93" s="22">
        <v>0</v>
      </c>
      <c r="H93" s="23">
        <v>62.21</v>
      </c>
      <c r="I93" s="24" t="s">
        <v>1457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4" t="s">
        <v>1457</v>
      </c>
      <c r="Q93" s="24" t="s">
        <v>1457</v>
      </c>
      <c r="R93" s="23">
        <v>0</v>
      </c>
      <c r="S93" s="22">
        <v>0</v>
      </c>
      <c r="T93" s="24"/>
      <c r="U93" s="23">
        <v>41.35</v>
      </c>
      <c r="V93" s="23">
        <v>0</v>
      </c>
      <c r="W93" s="23">
        <v>0</v>
      </c>
      <c r="X93" s="23">
        <v>0</v>
      </c>
      <c r="Y93" s="23">
        <v>0</v>
      </c>
      <c r="Z93" s="23">
        <v>41.35</v>
      </c>
      <c r="AA93" s="23">
        <v>39.47</v>
      </c>
      <c r="AB93" s="23">
        <v>0</v>
      </c>
      <c r="AC93" s="23">
        <v>0</v>
      </c>
      <c r="AD93" s="23">
        <v>0</v>
      </c>
      <c r="AE93" s="23">
        <v>0</v>
      </c>
      <c r="AF93" s="23">
        <v>39.47</v>
      </c>
      <c r="AG93" s="23">
        <v>15.99</v>
      </c>
      <c r="AH93" s="24" t="s">
        <v>1458</v>
      </c>
      <c r="AI93" s="22">
        <v>3</v>
      </c>
      <c r="AJ93" s="22">
        <v>3</v>
      </c>
      <c r="AK93" s="24" t="s">
        <v>1458</v>
      </c>
      <c r="AL93" s="24" t="s">
        <v>1458</v>
      </c>
      <c r="AM93" s="24" t="s">
        <v>1457</v>
      </c>
      <c r="AN93" s="22">
        <v>0</v>
      </c>
      <c r="AO93" s="22">
        <v>0</v>
      </c>
      <c r="AP93" s="22">
        <v>1982</v>
      </c>
      <c r="AQ93" s="22">
        <v>45470.26</v>
      </c>
      <c r="AR93" s="22">
        <v>0</v>
      </c>
      <c r="AS93" s="22">
        <v>0</v>
      </c>
      <c r="AT93" s="22">
        <v>0</v>
      </c>
      <c r="AU93" s="22">
        <v>0</v>
      </c>
      <c r="AV93" s="22">
        <v>1</v>
      </c>
      <c r="AW93" s="22">
        <v>1</v>
      </c>
      <c r="AX93" s="22">
        <v>0</v>
      </c>
      <c r="AY93" s="22">
        <v>0</v>
      </c>
      <c r="AZ93" s="24" t="s">
        <v>1551</v>
      </c>
      <c r="BA93" s="22">
        <v>23</v>
      </c>
      <c r="BB93" s="22">
        <v>23</v>
      </c>
      <c r="BC93" s="22">
        <v>721400</v>
      </c>
      <c r="BD93" s="22">
        <v>7108000</v>
      </c>
      <c r="BE93" s="22">
        <v>0</v>
      </c>
      <c r="BF93" s="22">
        <v>0</v>
      </c>
      <c r="BG93" s="22">
        <v>7829400</v>
      </c>
      <c r="BH93" s="22">
        <v>0</v>
      </c>
      <c r="BI93" s="22">
        <v>5</v>
      </c>
      <c r="BJ93" s="22">
        <v>1</v>
      </c>
      <c r="BK93" s="22">
        <v>1</v>
      </c>
      <c r="BL93" s="22">
        <v>250</v>
      </c>
      <c r="BM93" s="22">
        <v>2</v>
      </c>
      <c r="BN93" s="22">
        <v>1</v>
      </c>
      <c r="BO93" s="22">
        <v>60</v>
      </c>
      <c r="BP93" s="22">
        <v>1</v>
      </c>
      <c r="BQ93" s="22">
        <v>1</v>
      </c>
    </row>
    <row r="94" spans="1:6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6</v>
      </c>
      <c r="F94" s="22">
        <v>304</v>
      </c>
      <c r="G94" s="22">
        <v>0</v>
      </c>
      <c r="H94" s="23">
        <v>23.7</v>
      </c>
      <c r="I94" s="24" t="s">
        <v>1457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4" t="s">
        <v>1457</v>
      </c>
      <c r="Q94" s="24" t="s">
        <v>1457</v>
      </c>
      <c r="R94" s="23">
        <v>0</v>
      </c>
      <c r="S94" s="22">
        <v>0</v>
      </c>
      <c r="T94" s="24"/>
      <c r="U94" s="23">
        <v>12.81</v>
      </c>
      <c r="V94" s="23">
        <v>0</v>
      </c>
      <c r="W94" s="23">
        <v>0</v>
      </c>
      <c r="X94" s="23">
        <v>0</v>
      </c>
      <c r="Y94" s="23">
        <v>0</v>
      </c>
      <c r="Z94" s="23">
        <v>12.81</v>
      </c>
      <c r="AA94" s="23">
        <v>10.15</v>
      </c>
      <c r="AB94" s="23">
        <v>0</v>
      </c>
      <c r="AC94" s="23">
        <v>0</v>
      </c>
      <c r="AD94" s="23">
        <v>0</v>
      </c>
      <c r="AE94" s="23">
        <v>0</v>
      </c>
      <c r="AF94" s="23">
        <v>10.15</v>
      </c>
      <c r="AG94" s="23">
        <v>1.52</v>
      </c>
      <c r="AH94" s="24" t="s">
        <v>1458</v>
      </c>
      <c r="AI94" s="22">
        <v>5</v>
      </c>
      <c r="AJ94" s="22">
        <v>5</v>
      </c>
      <c r="AK94" s="24" t="s">
        <v>1457</v>
      </c>
      <c r="AL94" s="24" t="s">
        <v>1458</v>
      </c>
      <c r="AM94" s="24" t="s">
        <v>1458</v>
      </c>
      <c r="AN94" s="22">
        <v>5</v>
      </c>
      <c r="AO94" s="22">
        <v>0</v>
      </c>
      <c r="AP94" s="22">
        <v>442</v>
      </c>
      <c r="AQ94" s="22">
        <v>13253</v>
      </c>
      <c r="AR94" s="22">
        <v>0</v>
      </c>
      <c r="AS94" s="22">
        <v>0</v>
      </c>
      <c r="AT94" s="22">
        <v>23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4" t="s">
        <v>1552</v>
      </c>
      <c r="BA94" s="22">
        <v>14</v>
      </c>
      <c r="BB94" s="22">
        <v>13</v>
      </c>
      <c r="BC94" s="22">
        <v>102300</v>
      </c>
      <c r="BD94" s="22">
        <v>423300</v>
      </c>
      <c r="BE94" s="22">
        <v>200000</v>
      </c>
      <c r="BF94" s="22">
        <v>0</v>
      </c>
      <c r="BG94" s="22">
        <v>725600</v>
      </c>
      <c r="BH94" s="22">
        <v>7</v>
      </c>
      <c r="BI94" s="22">
        <v>35</v>
      </c>
      <c r="BJ94" s="22">
        <v>0</v>
      </c>
      <c r="BK94" s="22">
        <v>0</v>
      </c>
      <c r="BL94" s="22">
        <v>0</v>
      </c>
      <c r="BM94" s="22">
        <v>0</v>
      </c>
      <c r="BN94" s="22">
        <v>0</v>
      </c>
      <c r="BO94" s="22">
        <v>0</v>
      </c>
      <c r="BP94" s="22">
        <v>1</v>
      </c>
      <c r="BQ94" s="22">
        <v>0</v>
      </c>
    </row>
    <row r="95" spans="1:6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8</v>
      </c>
      <c r="F95" s="22">
        <v>486</v>
      </c>
      <c r="G95" s="22">
        <v>0</v>
      </c>
      <c r="H95" s="23">
        <v>25.27</v>
      </c>
      <c r="I95" s="24" t="s">
        <v>1457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4" t="s">
        <v>1457</v>
      </c>
      <c r="Q95" s="24" t="s">
        <v>1457</v>
      </c>
      <c r="R95" s="23">
        <v>0</v>
      </c>
      <c r="S95" s="22">
        <v>0</v>
      </c>
      <c r="T95" s="24"/>
      <c r="U95" s="23">
        <v>16.72</v>
      </c>
      <c r="V95" s="23">
        <v>0</v>
      </c>
      <c r="W95" s="23">
        <v>0</v>
      </c>
      <c r="X95" s="23">
        <v>0</v>
      </c>
      <c r="Y95" s="23">
        <v>0</v>
      </c>
      <c r="Z95" s="23">
        <v>16.72</v>
      </c>
      <c r="AA95" s="23">
        <v>16.989999999999998</v>
      </c>
      <c r="AB95" s="23">
        <v>0</v>
      </c>
      <c r="AC95" s="23">
        <v>0</v>
      </c>
      <c r="AD95" s="23">
        <v>0</v>
      </c>
      <c r="AE95" s="23">
        <v>0</v>
      </c>
      <c r="AF95" s="23">
        <v>16.989999999999998</v>
      </c>
      <c r="AG95" s="23">
        <v>5.43</v>
      </c>
      <c r="AH95" s="24" t="s">
        <v>1458</v>
      </c>
      <c r="AI95" s="22">
        <v>10</v>
      </c>
      <c r="AJ95" s="22">
        <v>10</v>
      </c>
      <c r="AK95" s="24" t="s">
        <v>1457</v>
      </c>
      <c r="AL95" s="24" t="s">
        <v>1458</v>
      </c>
      <c r="AM95" s="24" t="s">
        <v>1458</v>
      </c>
      <c r="AN95" s="22">
        <v>5</v>
      </c>
      <c r="AO95" s="22">
        <v>0</v>
      </c>
      <c r="AP95" s="22">
        <v>551</v>
      </c>
      <c r="AQ95" s="22">
        <v>18100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1</v>
      </c>
      <c r="AX95" s="22">
        <v>1</v>
      </c>
      <c r="AY95" s="22">
        <v>0</v>
      </c>
      <c r="AZ95" s="24" t="s">
        <v>1553</v>
      </c>
      <c r="BA95" s="22">
        <v>22</v>
      </c>
      <c r="BB95" s="22">
        <v>22</v>
      </c>
      <c r="BC95" s="22">
        <v>232500</v>
      </c>
      <c r="BD95" s="22">
        <v>535000</v>
      </c>
      <c r="BE95" s="22">
        <v>0</v>
      </c>
      <c r="BF95" s="22">
        <v>0</v>
      </c>
      <c r="BG95" s="22">
        <v>767500</v>
      </c>
      <c r="BH95" s="22">
        <v>12</v>
      </c>
      <c r="BI95" s="22">
        <v>21</v>
      </c>
      <c r="BJ95" s="22">
        <v>0</v>
      </c>
      <c r="BK95" s="22">
        <v>1</v>
      </c>
      <c r="BL95" s="22">
        <v>12</v>
      </c>
      <c r="BM95" s="22">
        <v>1</v>
      </c>
      <c r="BN95" s="22">
        <v>0</v>
      </c>
      <c r="BO95" s="22">
        <v>0</v>
      </c>
      <c r="BP95" s="22">
        <v>0</v>
      </c>
      <c r="BQ95" s="22">
        <v>0</v>
      </c>
    </row>
    <row r="96" spans="1:6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22</v>
      </c>
      <c r="F96" s="22">
        <v>534</v>
      </c>
      <c r="G96" s="22">
        <v>0</v>
      </c>
      <c r="H96" s="23">
        <v>36</v>
      </c>
      <c r="I96" s="24" t="s">
        <v>1457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4" t="s">
        <v>1457</v>
      </c>
      <c r="Q96" s="24" t="s">
        <v>1457</v>
      </c>
      <c r="R96" s="23">
        <v>0</v>
      </c>
      <c r="S96" s="22">
        <v>0</v>
      </c>
      <c r="T96" s="24"/>
      <c r="U96" s="23">
        <v>33</v>
      </c>
      <c r="V96" s="23">
        <v>0</v>
      </c>
      <c r="W96" s="23">
        <v>0</v>
      </c>
      <c r="X96" s="23">
        <v>0</v>
      </c>
      <c r="Y96" s="23">
        <v>0</v>
      </c>
      <c r="Z96" s="23">
        <v>33</v>
      </c>
      <c r="AA96" s="23">
        <v>25</v>
      </c>
      <c r="AB96" s="23">
        <v>0</v>
      </c>
      <c r="AC96" s="23">
        <v>0</v>
      </c>
      <c r="AD96" s="23">
        <v>0</v>
      </c>
      <c r="AE96" s="23">
        <v>0</v>
      </c>
      <c r="AF96" s="23">
        <v>25</v>
      </c>
      <c r="AG96" s="23">
        <v>2</v>
      </c>
      <c r="AH96" s="24" t="s">
        <v>1458</v>
      </c>
      <c r="AI96" s="22">
        <v>5</v>
      </c>
      <c r="AJ96" s="22">
        <v>5</v>
      </c>
      <c r="AK96" s="24" t="s">
        <v>1457</v>
      </c>
      <c r="AL96" s="24" t="s">
        <v>1458</v>
      </c>
      <c r="AM96" s="24" t="s">
        <v>1458</v>
      </c>
      <c r="AN96" s="22">
        <v>3</v>
      </c>
      <c r="AO96" s="22">
        <v>0</v>
      </c>
      <c r="AP96" s="22">
        <v>1167</v>
      </c>
      <c r="AQ96" s="22">
        <v>31063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4" t="s">
        <v>1554</v>
      </c>
      <c r="BA96" s="22">
        <v>5</v>
      </c>
      <c r="BB96" s="22">
        <v>5</v>
      </c>
      <c r="BC96" s="22">
        <v>556000</v>
      </c>
      <c r="BD96" s="22">
        <v>0</v>
      </c>
      <c r="BE96" s="22">
        <v>175000</v>
      </c>
      <c r="BF96" s="22">
        <v>2838600</v>
      </c>
      <c r="BG96" s="22">
        <v>3569600</v>
      </c>
      <c r="BH96" s="22">
        <v>15</v>
      </c>
      <c r="BI96" s="22">
        <v>5</v>
      </c>
      <c r="BJ96" s="22">
        <v>1</v>
      </c>
      <c r="BK96" s="22">
        <v>1</v>
      </c>
      <c r="BL96" s="22">
        <v>176</v>
      </c>
      <c r="BM96" s="22">
        <v>2</v>
      </c>
      <c r="BN96" s="22">
        <v>1</v>
      </c>
      <c r="BO96" s="22">
        <v>21</v>
      </c>
      <c r="BP96" s="22">
        <v>4</v>
      </c>
      <c r="BQ96" s="22">
        <v>0</v>
      </c>
    </row>
    <row r="97" spans="1:6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8</v>
      </c>
      <c r="F97" s="22">
        <v>247</v>
      </c>
      <c r="G97" s="22">
        <v>0</v>
      </c>
      <c r="H97" s="23">
        <v>15.35</v>
      </c>
      <c r="I97" s="24" t="s">
        <v>1457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4" t="s">
        <v>1457</v>
      </c>
      <c r="Q97" s="24" t="s">
        <v>1457</v>
      </c>
      <c r="R97" s="23">
        <v>0</v>
      </c>
      <c r="S97" s="22">
        <v>0</v>
      </c>
      <c r="T97" s="24"/>
      <c r="U97" s="23">
        <v>8.17</v>
      </c>
      <c r="V97" s="23">
        <v>0</v>
      </c>
      <c r="W97" s="23">
        <v>0</v>
      </c>
      <c r="X97" s="23">
        <v>0</v>
      </c>
      <c r="Y97" s="23">
        <v>0</v>
      </c>
      <c r="Z97" s="23">
        <v>8.17</v>
      </c>
      <c r="AA97" s="23">
        <v>8.26</v>
      </c>
      <c r="AB97" s="23">
        <v>0</v>
      </c>
      <c r="AC97" s="23">
        <v>0</v>
      </c>
      <c r="AD97" s="23">
        <v>0</v>
      </c>
      <c r="AE97" s="23">
        <v>0</v>
      </c>
      <c r="AF97" s="23">
        <v>8.26</v>
      </c>
      <c r="AG97" s="23">
        <v>3.2</v>
      </c>
      <c r="AH97" s="24" t="s">
        <v>1457</v>
      </c>
      <c r="AI97" s="22">
        <v>0</v>
      </c>
      <c r="AJ97" s="22">
        <v>0</v>
      </c>
      <c r="AK97" s="24" t="s">
        <v>1457</v>
      </c>
      <c r="AL97" s="24" t="s">
        <v>1457</v>
      </c>
      <c r="AM97" s="24" t="s">
        <v>1457</v>
      </c>
      <c r="AN97" s="22">
        <v>0</v>
      </c>
      <c r="AO97" s="22">
        <v>0</v>
      </c>
      <c r="AP97" s="22">
        <v>427</v>
      </c>
      <c r="AQ97" s="22">
        <v>15210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4" t="s">
        <v>1555</v>
      </c>
      <c r="BA97" s="22">
        <v>0</v>
      </c>
      <c r="BB97" s="22">
        <v>0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0</v>
      </c>
      <c r="BK97" s="22">
        <v>0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0</v>
      </c>
    </row>
    <row r="98" spans="1:6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80</v>
      </c>
      <c r="F98" s="22">
        <v>1690</v>
      </c>
      <c r="G98" s="22">
        <v>0</v>
      </c>
      <c r="H98" s="23">
        <v>91.87</v>
      </c>
      <c r="I98" s="24" t="s">
        <v>1457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4" t="s">
        <v>1457</v>
      </c>
      <c r="Q98" s="24" t="s">
        <v>1457</v>
      </c>
      <c r="R98" s="23">
        <v>0</v>
      </c>
      <c r="S98" s="22">
        <v>0</v>
      </c>
      <c r="T98" s="24"/>
      <c r="U98" s="23">
        <v>73.900000000000006</v>
      </c>
      <c r="V98" s="23">
        <v>0</v>
      </c>
      <c r="W98" s="23">
        <v>0</v>
      </c>
      <c r="X98" s="23">
        <v>8</v>
      </c>
      <c r="Y98" s="23">
        <v>0</v>
      </c>
      <c r="Z98" s="23">
        <v>81.900000000000006</v>
      </c>
      <c r="AA98" s="23">
        <v>71.8</v>
      </c>
      <c r="AB98" s="23">
        <v>0</v>
      </c>
      <c r="AC98" s="23">
        <v>0</v>
      </c>
      <c r="AD98" s="23">
        <v>3.5</v>
      </c>
      <c r="AE98" s="23">
        <v>0</v>
      </c>
      <c r="AF98" s="23">
        <v>75.3</v>
      </c>
      <c r="AG98" s="23">
        <v>44.9</v>
      </c>
      <c r="AH98" s="24" t="s">
        <v>1458</v>
      </c>
      <c r="AI98" s="22">
        <v>5</v>
      </c>
      <c r="AJ98" s="22">
        <v>4</v>
      </c>
      <c r="AK98" s="24" t="s">
        <v>1458</v>
      </c>
      <c r="AL98" s="24" t="s">
        <v>1458</v>
      </c>
      <c r="AM98" s="24" t="s">
        <v>1458</v>
      </c>
      <c r="AN98" s="22">
        <v>29</v>
      </c>
      <c r="AO98" s="22">
        <v>0</v>
      </c>
      <c r="AP98" s="22">
        <v>4337</v>
      </c>
      <c r="AQ98" s="22">
        <v>68000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4" t="s">
        <v>1556</v>
      </c>
      <c r="BA98" s="22">
        <v>165</v>
      </c>
      <c r="BB98" s="22">
        <v>162</v>
      </c>
      <c r="BC98" s="22">
        <v>11645909</v>
      </c>
      <c r="BD98" s="22">
        <v>7420100</v>
      </c>
      <c r="BE98" s="22">
        <v>12094</v>
      </c>
      <c r="BF98" s="22">
        <v>0</v>
      </c>
      <c r="BG98" s="22">
        <v>19078103</v>
      </c>
      <c r="BH98" s="22">
        <v>238</v>
      </c>
      <c r="BI98" s="22">
        <v>14</v>
      </c>
      <c r="BJ98" s="22">
        <v>1</v>
      </c>
      <c r="BK98" s="22">
        <v>1</v>
      </c>
      <c r="BL98" s="22">
        <v>385</v>
      </c>
      <c r="BM98" s="22">
        <v>7</v>
      </c>
      <c r="BN98" s="22">
        <v>0</v>
      </c>
      <c r="BO98" s="22">
        <v>98</v>
      </c>
      <c r="BP98" s="22">
        <v>0</v>
      </c>
      <c r="BQ98" s="22">
        <v>0</v>
      </c>
    </row>
    <row r="99" spans="1:6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12</v>
      </c>
      <c r="F99" s="22">
        <v>401</v>
      </c>
      <c r="G99" s="22">
        <v>0</v>
      </c>
      <c r="H99" s="23">
        <v>16.329999999999998</v>
      </c>
      <c r="I99" s="24" t="s">
        <v>1457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4" t="s">
        <v>1457</v>
      </c>
      <c r="Q99" s="24" t="s">
        <v>1457</v>
      </c>
      <c r="R99" s="23">
        <v>0</v>
      </c>
      <c r="S99" s="22">
        <v>0</v>
      </c>
      <c r="T99" s="24"/>
      <c r="U99" s="23">
        <v>10.83</v>
      </c>
      <c r="V99" s="23">
        <v>0</v>
      </c>
      <c r="W99" s="23">
        <v>0</v>
      </c>
      <c r="X99" s="23">
        <v>0</v>
      </c>
      <c r="Y99" s="23">
        <v>0</v>
      </c>
      <c r="Z99" s="23">
        <v>10.83</v>
      </c>
      <c r="AA99" s="23">
        <v>10.220000000000001</v>
      </c>
      <c r="AB99" s="23">
        <v>0</v>
      </c>
      <c r="AC99" s="23">
        <v>0</v>
      </c>
      <c r="AD99" s="23">
        <v>0</v>
      </c>
      <c r="AE99" s="23">
        <v>0</v>
      </c>
      <c r="AF99" s="23">
        <v>10.220000000000001</v>
      </c>
      <c r="AG99" s="23">
        <v>1.86</v>
      </c>
      <c r="AH99" s="24" t="s">
        <v>1457</v>
      </c>
      <c r="AI99" s="22">
        <v>0</v>
      </c>
      <c r="AJ99" s="22">
        <v>0</v>
      </c>
      <c r="AK99" s="24" t="s">
        <v>1457</v>
      </c>
      <c r="AL99" s="24" t="s">
        <v>1457</v>
      </c>
      <c r="AM99" s="24" t="s">
        <v>1457</v>
      </c>
      <c r="AN99" s="22">
        <v>0</v>
      </c>
      <c r="AO99" s="22">
        <v>0</v>
      </c>
      <c r="AP99" s="22">
        <v>586</v>
      </c>
      <c r="AQ99" s="22">
        <v>14952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4" t="s">
        <v>1552</v>
      </c>
      <c r="BA99" s="22">
        <v>7</v>
      </c>
      <c r="BB99" s="22">
        <v>7</v>
      </c>
      <c r="BC99" s="22">
        <v>360000</v>
      </c>
      <c r="BD99" s="22">
        <v>155000</v>
      </c>
      <c r="BE99" s="22">
        <v>0</v>
      </c>
      <c r="BF99" s="22">
        <v>0</v>
      </c>
      <c r="BG99" s="22">
        <v>515000</v>
      </c>
      <c r="BH99" s="22">
        <v>7</v>
      </c>
      <c r="BI99" s="22">
        <v>14</v>
      </c>
      <c r="BJ99" s="22">
        <v>1</v>
      </c>
      <c r="BK99" s="22">
        <v>1</v>
      </c>
      <c r="BL99" s="22">
        <v>41</v>
      </c>
      <c r="BM99" s="22">
        <v>1</v>
      </c>
      <c r="BN99" s="22">
        <v>1</v>
      </c>
      <c r="BO99" s="22">
        <v>40</v>
      </c>
      <c r="BP99" s="22">
        <v>0</v>
      </c>
      <c r="BQ99" s="22">
        <v>0</v>
      </c>
    </row>
    <row r="100" spans="1:6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56</v>
      </c>
      <c r="F100" s="22">
        <v>1688</v>
      </c>
      <c r="G100" s="22">
        <v>0</v>
      </c>
      <c r="H100" s="23">
        <v>115.34</v>
      </c>
      <c r="I100" s="24" t="s">
        <v>1457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4" t="s">
        <v>1457</v>
      </c>
      <c r="Q100" s="24" t="s">
        <v>1457</v>
      </c>
      <c r="R100" s="23">
        <v>0</v>
      </c>
      <c r="S100" s="22">
        <v>0</v>
      </c>
      <c r="T100" s="24"/>
      <c r="U100" s="23">
        <v>108</v>
      </c>
      <c r="V100" s="23">
        <v>0</v>
      </c>
      <c r="W100" s="23">
        <v>0</v>
      </c>
      <c r="X100" s="23">
        <v>3.3</v>
      </c>
      <c r="Y100" s="23">
        <v>0</v>
      </c>
      <c r="Z100" s="23">
        <v>111.3</v>
      </c>
      <c r="AA100" s="23">
        <v>56.9</v>
      </c>
      <c r="AB100" s="23">
        <v>0</v>
      </c>
      <c r="AC100" s="23">
        <v>0</v>
      </c>
      <c r="AD100" s="23">
        <v>0</v>
      </c>
      <c r="AE100" s="23">
        <v>0</v>
      </c>
      <c r="AF100" s="23">
        <v>56.9</v>
      </c>
      <c r="AG100" s="23">
        <v>13.8</v>
      </c>
      <c r="AH100" s="24" t="s">
        <v>1458</v>
      </c>
      <c r="AI100" s="22">
        <v>5</v>
      </c>
      <c r="AJ100" s="22">
        <v>3</v>
      </c>
      <c r="AK100" s="24" t="s">
        <v>1458</v>
      </c>
      <c r="AL100" s="24" t="s">
        <v>1458</v>
      </c>
      <c r="AM100" s="24" t="s">
        <v>1457</v>
      </c>
      <c r="AN100" s="22">
        <v>0</v>
      </c>
      <c r="AO100" s="22">
        <v>0</v>
      </c>
      <c r="AP100" s="22">
        <v>2341</v>
      </c>
      <c r="AQ100" s="22">
        <v>73240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4" t="s">
        <v>1557</v>
      </c>
      <c r="BA100" s="22">
        <v>123</v>
      </c>
      <c r="BB100" s="22">
        <v>117</v>
      </c>
      <c r="BC100" s="22">
        <v>732483</v>
      </c>
      <c r="BD100" s="22">
        <v>3499500</v>
      </c>
      <c r="BE100" s="22">
        <v>4120000</v>
      </c>
      <c r="BF100" s="22">
        <v>1605771</v>
      </c>
      <c r="BG100" s="22">
        <v>9957754</v>
      </c>
      <c r="BH100" s="22">
        <v>43</v>
      </c>
      <c r="BI100" s="22">
        <v>8.4</v>
      </c>
      <c r="BJ100" s="22">
        <v>1</v>
      </c>
      <c r="BK100" s="22">
        <v>1</v>
      </c>
      <c r="BL100" s="22">
        <v>618</v>
      </c>
      <c r="BM100" s="22">
        <v>4</v>
      </c>
      <c r="BN100" s="22">
        <v>1</v>
      </c>
      <c r="BO100" s="22">
        <v>57</v>
      </c>
      <c r="BP100" s="22">
        <v>1</v>
      </c>
      <c r="BQ100" s="22">
        <v>0</v>
      </c>
    </row>
    <row r="101" spans="1:6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18</v>
      </c>
      <c r="F101" s="22">
        <v>594</v>
      </c>
      <c r="G101" s="22">
        <v>0</v>
      </c>
      <c r="H101" s="23">
        <v>36.21</v>
      </c>
      <c r="I101" s="24" t="s">
        <v>1457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4" t="s">
        <v>1457</v>
      </c>
      <c r="Q101" s="24" t="s">
        <v>1457</v>
      </c>
      <c r="R101" s="23">
        <v>0</v>
      </c>
      <c r="S101" s="22">
        <v>0</v>
      </c>
      <c r="T101" s="24"/>
      <c r="U101" s="23">
        <v>27.8</v>
      </c>
      <c r="V101" s="23">
        <v>0</v>
      </c>
      <c r="W101" s="23">
        <v>0</v>
      </c>
      <c r="X101" s="23">
        <v>0</v>
      </c>
      <c r="Y101" s="23">
        <v>0</v>
      </c>
      <c r="Z101" s="23">
        <v>27.8</v>
      </c>
      <c r="AA101" s="23">
        <v>21.4</v>
      </c>
      <c r="AB101" s="23">
        <v>0</v>
      </c>
      <c r="AC101" s="23">
        <v>0</v>
      </c>
      <c r="AD101" s="23">
        <v>0</v>
      </c>
      <c r="AE101" s="23">
        <v>0</v>
      </c>
      <c r="AF101" s="23">
        <v>21.4</v>
      </c>
      <c r="AG101" s="23">
        <v>1.1000000000000001</v>
      </c>
      <c r="AH101" s="24" t="s">
        <v>1458</v>
      </c>
      <c r="AI101" s="22">
        <v>3</v>
      </c>
      <c r="AJ101" s="22">
        <v>3</v>
      </c>
      <c r="AK101" s="24" t="s">
        <v>1458</v>
      </c>
      <c r="AL101" s="24" t="s">
        <v>1458</v>
      </c>
      <c r="AM101" s="24" t="s">
        <v>1458</v>
      </c>
      <c r="AN101" s="22">
        <v>3</v>
      </c>
      <c r="AO101" s="22">
        <v>0</v>
      </c>
      <c r="AP101" s="22">
        <v>797</v>
      </c>
      <c r="AQ101" s="22">
        <v>19340.25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4" t="s">
        <v>1558</v>
      </c>
      <c r="BA101" s="22">
        <v>42</v>
      </c>
      <c r="BB101" s="22">
        <v>39</v>
      </c>
      <c r="BC101" s="22">
        <v>2168000</v>
      </c>
      <c r="BD101" s="22">
        <v>1545000</v>
      </c>
      <c r="BE101" s="22">
        <v>0</v>
      </c>
      <c r="BF101" s="22">
        <v>0</v>
      </c>
      <c r="BG101" s="22">
        <v>3713000</v>
      </c>
      <c r="BH101" s="22">
        <v>36</v>
      </c>
      <c r="BI101" s="22">
        <v>8</v>
      </c>
      <c r="BJ101" s="22">
        <v>0</v>
      </c>
      <c r="BK101" s="22">
        <v>1</v>
      </c>
      <c r="BL101" s="22">
        <v>189</v>
      </c>
      <c r="BM101" s="22">
        <v>1</v>
      </c>
      <c r="BN101" s="22">
        <v>0</v>
      </c>
      <c r="BO101" s="22">
        <v>0</v>
      </c>
      <c r="BP101" s="22">
        <v>0</v>
      </c>
      <c r="BQ101" s="22">
        <v>0</v>
      </c>
    </row>
    <row r="102" spans="1:6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10</v>
      </c>
      <c r="F102" s="22">
        <v>397</v>
      </c>
      <c r="G102" s="22">
        <v>0</v>
      </c>
      <c r="H102" s="23">
        <v>19.3</v>
      </c>
      <c r="I102" s="24" t="s">
        <v>1457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4" t="s">
        <v>1457</v>
      </c>
      <c r="Q102" s="24" t="s">
        <v>1457</v>
      </c>
      <c r="R102" s="23">
        <v>0</v>
      </c>
      <c r="S102" s="22">
        <v>0</v>
      </c>
      <c r="T102" s="24"/>
      <c r="U102" s="23">
        <v>10</v>
      </c>
      <c r="V102" s="23">
        <v>0</v>
      </c>
      <c r="W102" s="23">
        <v>0</v>
      </c>
      <c r="X102" s="23">
        <v>1</v>
      </c>
      <c r="Y102" s="23">
        <v>0</v>
      </c>
      <c r="Z102" s="23">
        <v>11</v>
      </c>
      <c r="AA102" s="23">
        <v>10</v>
      </c>
      <c r="AB102" s="23">
        <v>0</v>
      </c>
      <c r="AC102" s="23">
        <v>0</v>
      </c>
      <c r="AD102" s="23">
        <v>0</v>
      </c>
      <c r="AE102" s="23">
        <v>0</v>
      </c>
      <c r="AF102" s="23">
        <v>10</v>
      </c>
      <c r="AG102" s="23">
        <v>1.21</v>
      </c>
      <c r="AH102" s="24" t="s">
        <v>1458</v>
      </c>
      <c r="AI102" s="22">
        <v>4</v>
      </c>
      <c r="AJ102" s="22">
        <v>4</v>
      </c>
      <c r="AK102" s="24" t="s">
        <v>1457</v>
      </c>
      <c r="AL102" s="24" t="s">
        <v>1457</v>
      </c>
      <c r="AM102" s="24" t="s">
        <v>1457</v>
      </c>
      <c r="AN102" s="22">
        <v>0</v>
      </c>
      <c r="AO102" s="22">
        <v>0</v>
      </c>
      <c r="AP102" s="22">
        <v>605</v>
      </c>
      <c r="AQ102" s="22">
        <v>16775</v>
      </c>
      <c r="AR102" s="22">
        <v>0</v>
      </c>
      <c r="AS102" s="22">
        <v>0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4" t="s">
        <v>1559</v>
      </c>
      <c r="BA102" s="22">
        <v>16</v>
      </c>
      <c r="BB102" s="22">
        <v>14</v>
      </c>
      <c r="BC102" s="22">
        <v>566800</v>
      </c>
      <c r="BD102" s="22">
        <v>150000</v>
      </c>
      <c r="BE102" s="22">
        <v>0</v>
      </c>
      <c r="BF102" s="22">
        <v>0</v>
      </c>
      <c r="BG102" s="22">
        <v>716800</v>
      </c>
      <c r="BH102" s="22">
        <v>2</v>
      </c>
      <c r="BI102" s="22">
        <v>7</v>
      </c>
      <c r="BJ102" s="22">
        <v>0</v>
      </c>
      <c r="BK102" s="22">
        <v>1</v>
      </c>
      <c r="BL102" s="22">
        <v>69</v>
      </c>
      <c r="BM102" s="22">
        <v>1</v>
      </c>
      <c r="BN102" s="22">
        <v>0</v>
      </c>
      <c r="BO102" s="22">
        <v>0</v>
      </c>
      <c r="BP102" s="22">
        <v>0</v>
      </c>
      <c r="BQ102" s="22">
        <v>0</v>
      </c>
    </row>
    <row r="103" spans="1:6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10</v>
      </c>
      <c r="F103" s="22">
        <v>928</v>
      </c>
      <c r="G103" s="22">
        <v>0</v>
      </c>
      <c r="H103" s="23">
        <v>22</v>
      </c>
      <c r="I103" s="24" t="s">
        <v>1457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4" t="s">
        <v>1457</v>
      </c>
      <c r="Q103" s="24" t="s">
        <v>1457</v>
      </c>
      <c r="R103" s="23">
        <v>0</v>
      </c>
      <c r="S103" s="22">
        <v>0</v>
      </c>
      <c r="T103" s="24"/>
      <c r="U103" s="23">
        <v>11</v>
      </c>
      <c r="V103" s="23">
        <v>0</v>
      </c>
      <c r="W103" s="23">
        <v>0</v>
      </c>
      <c r="X103" s="23">
        <v>0</v>
      </c>
      <c r="Y103" s="23">
        <v>0</v>
      </c>
      <c r="Z103" s="23">
        <v>11</v>
      </c>
      <c r="AA103" s="23">
        <v>14</v>
      </c>
      <c r="AB103" s="23">
        <v>0</v>
      </c>
      <c r="AC103" s="23">
        <v>0</v>
      </c>
      <c r="AD103" s="23">
        <v>0</v>
      </c>
      <c r="AE103" s="23">
        <v>0</v>
      </c>
      <c r="AF103" s="23">
        <v>14</v>
      </c>
      <c r="AG103" s="23">
        <v>3</v>
      </c>
      <c r="AH103" s="24" t="s">
        <v>1458</v>
      </c>
      <c r="AI103" s="22">
        <v>7</v>
      </c>
      <c r="AJ103" s="22">
        <v>7</v>
      </c>
      <c r="AK103" s="24" t="s">
        <v>1457</v>
      </c>
      <c r="AL103" s="24" t="s">
        <v>1458</v>
      </c>
      <c r="AM103" s="24" t="s">
        <v>1458</v>
      </c>
      <c r="AN103" s="22">
        <v>5</v>
      </c>
      <c r="AO103" s="22">
        <v>0</v>
      </c>
      <c r="AP103" s="22">
        <v>619</v>
      </c>
      <c r="AQ103" s="22">
        <v>14580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4" t="s">
        <v>1560</v>
      </c>
      <c r="BA103" s="22">
        <v>7</v>
      </c>
      <c r="BB103" s="22">
        <v>5</v>
      </c>
      <c r="BC103" s="22">
        <v>468498</v>
      </c>
      <c r="BD103" s="22">
        <v>0</v>
      </c>
      <c r="BE103" s="22">
        <v>1000</v>
      </c>
      <c r="BF103" s="22">
        <v>0</v>
      </c>
      <c r="BG103" s="22">
        <v>469498</v>
      </c>
      <c r="BH103" s="22">
        <v>3</v>
      </c>
      <c r="BI103" s="22">
        <v>7</v>
      </c>
      <c r="BJ103" s="22">
        <v>0</v>
      </c>
      <c r="BK103" s="22">
        <v>1</v>
      </c>
      <c r="BL103" s="22">
        <v>60</v>
      </c>
      <c r="BM103" s="22">
        <v>3</v>
      </c>
      <c r="BN103" s="22">
        <v>0</v>
      </c>
      <c r="BO103" s="22">
        <v>0</v>
      </c>
      <c r="BP103" s="22">
        <v>0</v>
      </c>
      <c r="BQ103" s="22">
        <v>1</v>
      </c>
    </row>
    <row r="104" spans="1:6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24</v>
      </c>
      <c r="F104" s="22">
        <v>657</v>
      </c>
      <c r="G104" s="22">
        <v>0</v>
      </c>
      <c r="H104" s="23">
        <v>39.5</v>
      </c>
      <c r="I104" s="24" t="s">
        <v>1457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4" t="s">
        <v>1457</v>
      </c>
      <c r="Q104" s="24" t="s">
        <v>1457</v>
      </c>
      <c r="R104" s="23">
        <v>0</v>
      </c>
      <c r="S104" s="22">
        <v>0</v>
      </c>
      <c r="T104" s="24"/>
      <c r="U104" s="23">
        <v>24.655000000000001</v>
      </c>
      <c r="V104" s="23">
        <v>0</v>
      </c>
      <c r="W104" s="23">
        <v>0</v>
      </c>
      <c r="X104" s="23">
        <v>6.3</v>
      </c>
      <c r="Y104" s="23">
        <v>0</v>
      </c>
      <c r="Z104" s="23">
        <v>30.954999999999998</v>
      </c>
      <c r="AA104" s="23">
        <v>22.315000000000001</v>
      </c>
      <c r="AB104" s="23">
        <v>0</v>
      </c>
      <c r="AC104" s="23">
        <v>0</v>
      </c>
      <c r="AD104" s="23">
        <v>5.9</v>
      </c>
      <c r="AE104" s="23">
        <v>0</v>
      </c>
      <c r="AF104" s="23">
        <v>28.215</v>
      </c>
      <c r="AG104" s="23">
        <v>12.3</v>
      </c>
      <c r="AH104" s="24" t="s">
        <v>1458</v>
      </c>
      <c r="AI104" s="22">
        <v>5</v>
      </c>
      <c r="AJ104" s="22">
        <v>5</v>
      </c>
      <c r="AK104" s="24" t="s">
        <v>1457</v>
      </c>
      <c r="AL104" s="24" t="s">
        <v>1458</v>
      </c>
      <c r="AM104" s="24" t="s">
        <v>1458</v>
      </c>
      <c r="AN104" s="22">
        <v>2</v>
      </c>
      <c r="AO104" s="22">
        <v>0</v>
      </c>
      <c r="AP104" s="22">
        <v>1288</v>
      </c>
      <c r="AQ104" s="22">
        <v>30093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4" t="s">
        <v>1561</v>
      </c>
      <c r="BA104" s="22">
        <v>55</v>
      </c>
      <c r="BB104" s="22">
        <v>54</v>
      </c>
      <c r="BC104" s="22">
        <v>6011775.0999999996</v>
      </c>
      <c r="BD104" s="22">
        <v>306900</v>
      </c>
      <c r="BE104" s="22">
        <v>0</v>
      </c>
      <c r="BF104" s="22">
        <v>417905.1</v>
      </c>
      <c r="BG104" s="22">
        <v>6736580.2000000002</v>
      </c>
      <c r="BH104" s="22">
        <v>0</v>
      </c>
      <c r="BI104" s="22">
        <v>8</v>
      </c>
      <c r="BJ104" s="22">
        <v>1</v>
      </c>
      <c r="BK104" s="22">
        <v>1</v>
      </c>
      <c r="BL104" s="22">
        <v>282</v>
      </c>
      <c r="BM104" s="22">
        <v>2</v>
      </c>
      <c r="BN104" s="22">
        <v>0</v>
      </c>
      <c r="BO104" s="22">
        <v>0</v>
      </c>
      <c r="BP104" s="22">
        <v>2</v>
      </c>
      <c r="BQ104" s="22">
        <v>0</v>
      </c>
    </row>
    <row r="105" spans="1:6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19</v>
      </c>
      <c r="F105" s="22">
        <v>462</v>
      </c>
      <c r="G105" s="22">
        <v>0</v>
      </c>
      <c r="H105" s="23">
        <v>14.865</v>
      </c>
      <c r="I105" s="24" t="s">
        <v>1457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4" t="s">
        <v>1457</v>
      </c>
      <c r="Q105" s="24" t="s">
        <v>1457</v>
      </c>
      <c r="R105" s="23">
        <v>0</v>
      </c>
      <c r="S105" s="22">
        <v>0</v>
      </c>
      <c r="T105" s="24"/>
      <c r="U105" s="23">
        <v>16.89</v>
      </c>
      <c r="V105" s="23">
        <v>0</v>
      </c>
      <c r="W105" s="23">
        <v>0</v>
      </c>
      <c r="X105" s="23">
        <v>0</v>
      </c>
      <c r="Y105" s="23">
        <v>0</v>
      </c>
      <c r="Z105" s="23">
        <v>16.89</v>
      </c>
      <c r="AA105" s="23">
        <v>15.61</v>
      </c>
      <c r="AB105" s="23">
        <v>0</v>
      </c>
      <c r="AC105" s="23">
        <v>0</v>
      </c>
      <c r="AD105" s="23">
        <v>0</v>
      </c>
      <c r="AE105" s="23">
        <v>0</v>
      </c>
      <c r="AF105" s="23">
        <v>15.61</v>
      </c>
      <c r="AG105" s="23">
        <v>8.66</v>
      </c>
      <c r="AH105" s="24" t="s">
        <v>1457</v>
      </c>
      <c r="AI105" s="22">
        <v>0</v>
      </c>
      <c r="AJ105" s="22">
        <v>0</v>
      </c>
      <c r="AK105" s="24" t="s">
        <v>1457</v>
      </c>
      <c r="AL105" s="24" t="s">
        <v>1457</v>
      </c>
      <c r="AM105" s="24" t="s">
        <v>1457</v>
      </c>
      <c r="AN105" s="22">
        <v>0</v>
      </c>
      <c r="AO105" s="22">
        <v>0</v>
      </c>
      <c r="AP105" s="22">
        <v>944</v>
      </c>
      <c r="AQ105" s="22">
        <v>17952</v>
      </c>
      <c r="AR105" s="22">
        <v>0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4" t="s">
        <v>1562</v>
      </c>
      <c r="BA105" s="22">
        <v>0</v>
      </c>
      <c r="BB105" s="22">
        <v>0</v>
      </c>
      <c r="BC105" s="22">
        <v>0</v>
      </c>
      <c r="BD105" s="22">
        <v>0</v>
      </c>
      <c r="BE105" s="22">
        <v>0</v>
      </c>
      <c r="BF105" s="22">
        <v>0</v>
      </c>
      <c r="BG105" s="22">
        <v>0</v>
      </c>
      <c r="BH105" s="22">
        <v>0</v>
      </c>
      <c r="BI105" s="22">
        <v>0</v>
      </c>
      <c r="BJ105" s="22">
        <v>0</v>
      </c>
      <c r="BK105" s="22">
        <v>0</v>
      </c>
      <c r="BL105" s="22">
        <v>0</v>
      </c>
      <c r="BM105" s="22">
        <v>0</v>
      </c>
      <c r="BN105" s="22">
        <v>0</v>
      </c>
      <c r="BO105" s="22">
        <v>0</v>
      </c>
      <c r="BP105" s="22">
        <v>0</v>
      </c>
      <c r="BQ105" s="22">
        <v>0</v>
      </c>
    </row>
    <row r="106" spans="1:6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195</v>
      </c>
      <c r="F106" s="22">
        <v>6714</v>
      </c>
      <c r="G106" s="22">
        <v>0</v>
      </c>
      <c r="H106" s="23">
        <v>81.599999999999994</v>
      </c>
      <c r="I106" s="24" t="s">
        <v>1457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4" t="s">
        <v>1457</v>
      </c>
      <c r="Q106" s="24" t="s">
        <v>1457</v>
      </c>
      <c r="R106" s="23">
        <v>0</v>
      </c>
      <c r="S106" s="22">
        <v>0</v>
      </c>
      <c r="T106" s="24"/>
      <c r="U106" s="23">
        <v>106.7</v>
      </c>
      <c r="V106" s="23">
        <v>0</v>
      </c>
      <c r="W106" s="23">
        <v>0</v>
      </c>
      <c r="X106" s="23">
        <v>5.66</v>
      </c>
      <c r="Y106" s="23">
        <v>0</v>
      </c>
      <c r="Z106" s="23">
        <v>112.36</v>
      </c>
      <c r="AA106" s="23">
        <v>99.2</v>
      </c>
      <c r="AB106" s="23">
        <v>0</v>
      </c>
      <c r="AC106" s="23">
        <v>0</v>
      </c>
      <c r="AD106" s="23">
        <v>10.71</v>
      </c>
      <c r="AE106" s="23">
        <v>0</v>
      </c>
      <c r="AF106" s="23">
        <v>109.91</v>
      </c>
      <c r="AG106" s="23">
        <v>34.700000000000003</v>
      </c>
      <c r="AH106" s="24" t="s">
        <v>1458</v>
      </c>
      <c r="AI106" s="22">
        <v>7</v>
      </c>
      <c r="AJ106" s="22">
        <v>7</v>
      </c>
      <c r="AK106" s="24" t="s">
        <v>1458</v>
      </c>
      <c r="AL106" s="24" t="s">
        <v>1458</v>
      </c>
      <c r="AM106" s="24" t="s">
        <v>1457</v>
      </c>
      <c r="AN106" s="22">
        <v>0</v>
      </c>
      <c r="AO106" s="22">
        <v>0</v>
      </c>
      <c r="AP106" s="22">
        <v>9173</v>
      </c>
      <c r="AQ106" s="22">
        <v>286667</v>
      </c>
      <c r="AR106" s="22">
        <v>29</v>
      </c>
      <c r="AS106" s="22">
        <v>21</v>
      </c>
      <c r="AT106" s="22">
        <v>8</v>
      </c>
      <c r="AU106" s="22">
        <v>2</v>
      </c>
      <c r="AV106" s="22">
        <v>26</v>
      </c>
      <c r="AW106" s="22">
        <v>24</v>
      </c>
      <c r="AX106" s="22">
        <v>2</v>
      </c>
      <c r="AY106" s="22">
        <v>1</v>
      </c>
      <c r="AZ106" s="24" t="s">
        <v>1563</v>
      </c>
      <c r="BA106" s="22">
        <v>181</v>
      </c>
      <c r="BB106" s="22">
        <v>178</v>
      </c>
      <c r="BC106" s="22">
        <v>74167750</v>
      </c>
      <c r="BD106" s="22">
        <v>40652350</v>
      </c>
      <c r="BE106" s="22">
        <v>0</v>
      </c>
      <c r="BF106" s="22">
        <v>0</v>
      </c>
      <c r="BG106" s="22">
        <v>114820100</v>
      </c>
      <c r="BH106" s="22">
        <v>250</v>
      </c>
      <c r="BI106" s="22">
        <v>70.599999999999994</v>
      </c>
      <c r="BJ106" s="22">
        <v>9</v>
      </c>
      <c r="BK106" s="22">
        <v>1</v>
      </c>
      <c r="BL106" s="22">
        <v>2318</v>
      </c>
      <c r="BM106" s="22">
        <v>5</v>
      </c>
      <c r="BN106" s="22">
        <v>9</v>
      </c>
      <c r="BO106" s="22">
        <v>129.1</v>
      </c>
      <c r="BP106" s="22">
        <v>8</v>
      </c>
      <c r="BQ106" s="22">
        <v>10</v>
      </c>
    </row>
    <row r="107" spans="1:6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26</v>
      </c>
      <c r="F107" s="22">
        <v>836</v>
      </c>
      <c r="G107" s="22">
        <v>0</v>
      </c>
      <c r="H107" s="23">
        <v>51.96</v>
      </c>
      <c r="I107" s="24" t="s">
        <v>1457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4" t="s">
        <v>1457</v>
      </c>
      <c r="Q107" s="24" t="s">
        <v>1457</v>
      </c>
      <c r="R107" s="23">
        <v>0</v>
      </c>
      <c r="S107" s="22">
        <v>0</v>
      </c>
      <c r="T107" s="24"/>
      <c r="U107" s="23">
        <v>61.66</v>
      </c>
      <c r="V107" s="23">
        <v>0</v>
      </c>
      <c r="W107" s="23">
        <v>0</v>
      </c>
      <c r="X107" s="23">
        <v>12.3</v>
      </c>
      <c r="Y107" s="23">
        <v>0</v>
      </c>
      <c r="Z107" s="23">
        <v>73.959999999999994</v>
      </c>
      <c r="AA107" s="23">
        <v>50.911999999999999</v>
      </c>
      <c r="AB107" s="23">
        <v>0</v>
      </c>
      <c r="AC107" s="23">
        <v>0</v>
      </c>
      <c r="AD107" s="23">
        <v>0</v>
      </c>
      <c r="AE107" s="23">
        <v>0</v>
      </c>
      <c r="AF107" s="23">
        <v>50.911999999999999</v>
      </c>
      <c r="AG107" s="23">
        <v>25.22</v>
      </c>
      <c r="AH107" s="24" t="s">
        <v>1458</v>
      </c>
      <c r="AI107" s="22">
        <v>43</v>
      </c>
      <c r="AJ107" s="22">
        <v>35</v>
      </c>
      <c r="AK107" s="24" t="s">
        <v>1458</v>
      </c>
      <c r="AL107" s="24" t="s">
        <v>1458</v>
      </c>
      <c r="AM107" s="24" t="s">
        <v>1458</v>
      </c>
      <c r="AN107" s="22">
        <v>34</v>
      </c>
      <c r="AO107" s="22">
        <v>0</v>
      </c>
      <c r="AP107" s="22">
        <v>1300</v>
      </c>
      <c r="AQ107" s="22">
        <v>47675</v>
      </c>
      <c r="AR107" s="22">
        <v>0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4" t="s">
        <v>1564</v>
      </c>
      <c r="BA107" s="22">
        <v>25</v>
      </c>
      <c r="BB107" s="22">
        <v>24</v>
      </c>
      <c r="BC107" s="22">
        <v>1409000</v>
      </c>
      <c r="BD107" s="22">
        <v>629000</v>
      </c>
      <c r="BE107" s="22">
        <v>0</v>
      </c>
      <c r="BF107" s="22">
        <v>2841600</v>
      </c>
      <c r="BG107" s="22">
        <v>4879600</v>
      </c>
      <c r="BH107" s="22">
        <v>19</v>
      </c>
      <c r="BI107" s="22">
        <v>1</v>
      </c>
      <c r="BJ107" s="22">
        <v>2</v>
      </c>
      <c r="BK107" s="22">
        <v>1</v>
      </c>
      <c r="BL107" s="22">
        <v>219</v>
      </c>
      <c r="BM107" s="22">
        <v>1</v>
      </c>
      <c r="BN107" s="22">
        <v>2</v>
      </c>
      <c r="BO107" s="22">
        <v>43</v>
      </c>
      <c r="BP107" s="22">
        <v>8</v>
      </c>
      <c r="BQ107" s="22">
        <v>0</v>
      </c>
    </row>
    <row r="108" spans="1:6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44</v>
      </c>
      <c r="F108" s="22">
        <v>1116</v>
      </c>
      <c r="G108" s="22">
        <v>0</v>
      </c>
      <c r="H108" s="23">
        <v>39.5</v>
      </c>
      <c r="I108" s="24" t="s">
        <v>1457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4" t="s">
        <v>1457</v>
      </c>
      <c r="Q108" s="24" t="s">
        <v>1457</v>
      </c>
      <c r="R108" s="23">
        <v>0</v>
      </c>
      <c r="S108" s="22">
        <v>0</v>
      </c>
      <c r="T108" s="24"/>
      <c r="U108" s="23">
        <v>33.5</v>
      </c>
      <c r="V108" s="23">
        <v>0</v>
      </c>
      <c r="W108" s="23">
        <v>0</v>
      </c>
      <c r="X108" s="23">
        <v>0</v>
      </c>
      <c r="Y108" s="23">
        <v>0</v>
      </c>
      <c r="Z108" s="23">
        <v>33.5</v>
      </c>
      <c r="AA108" s="23">
        <v>35.9</v>
      </c>
      <c r="AB108" s="23">
        <v>0</v>
      </c>
      <c r="AC108" s="23">
        <v>0</v>
      </c>
      <c r="AD108" s="23">
        <v>0</v>
      </c>
      <c r="AE108" s="23">
        <v>0</v>
      </c>
      <c r="AF108" s="23">
        <v>35.9</v>
      </c>
      <c r="AG108" s="23">
        <v>13.12</v>
      </c>
      <c r="AH108" s="24" t="s">
        <v>1458</v>
      </c>
      <c r="AI108" s="22">
        <v>2</v>
      </c>
      <c r="AJ108" s="22">
        <v>2</v>
      </c>
      <c r="AK108" s="24" t="s">
        <v>1458</v>
      </c>
      <c r="AL108" s="24" t="s">
        <v>1458</v>
      </c>
      <c r="AM108" s="24" t="s">
        <v>1458</v>
      </c>
      <c r="AN108" s="22">
        <v>4</v>
      </c>
      <c r="AO108" s="22">
        <v>0</v>
      </c>
      <c r="AP108" s="22">
        <v>2108</v>
      </c>
      <c r="AQ108" s="22">
        <v>53520</v>
      </c>
      <c r="AR108" s="22">
        <v>0</v>
      </c>
      <c r="AS108" s="22">
        <v>0</v>
      </c>
      <c r="AT108" s="22">
        <v>0</v>
      </c>
      <c r="AU108" s="22">
        <v>0</v>
      </c>
      <c r="AV108" s="22">
        <v>2</v>
      </c>
      <c r="AW108" s="22">
        <v>2</v>
      </c>
      <c r="AX108" s="22">
        <v>0</v>
      </c>
      <c r="AY108" s="22">
        <v>0</v>
      </c>
      <c r="AZ108" s="24" t="s">
        <v>1565</v>
      </c>
      <c r="BA108" s="22">
        <v>144</v>
      </c>
      <c r="BB108" s="22">
        <v>144</v>
      </c>
      <c r="BC108" s="22">
        <v>19564899</v>
      </c>
      <c r="BD108" s="22">
        <v>1910000</v>
      </c>
      <c r="BE108" s="22">
        <v>0</v>
      </c>
      <c r="BF108" s="22">
        <v>0</v>
      </c>
      <c r="BG108" s="22">
        <v>21474899</v>
      </c>
      <c r="BH108" s="22">
        <v>144</v>
      </c>
      <c r="BI108" s="22">
        <v>14</v>
      </c>
      <c r="BJ108" s="22">
        <v>6</v>
      </c>
      <c r="BK108" s="22">
        <v>1</v>
      </c>
      <c r="BL108" s="22">
        <v>252</v>
      </c>
      <c r="BM108" s="22">
        <v>2</v>
      </c>
      <c r="BN108" s="22">
        <v>6</v>
      </c>
      <c r="BO108" s="22">
        <v>0</v>
      </c>
      <c r="BP108" s="22">
        <v>3</v>
      </c>
      <c r="BQ108" s="22">
        <v>0</v>
      </c>
    </row>
    <row r="109" spans="1:6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10</v>
      </c>
      <c r="F109" s="22">
        <v>270</v>
      </c>
      <c r="G109" s="22">
        <v>0</v>
      </c>
      <c r="H109" s="23">
        <v>14.32</v>
      </c>
      <c r="I109" s="24" t="s">
        <v>1457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4" t="s">
        <v>1457</v>
      </c>
      <c r="Q109" s="24" t="s">
        <v>1457</v>
      </c>
      <c r="R109" s="23">
        <v>0</v>
      </c>
      <c r="S109" s="22">
        <v>0</v>
      </c>
      <c r="T109" s="24"/>
      <c r="U109" s="23">
        <v>10</v>
      </c>
      <c r="V109" s="23">
        <v>0</v>
      </c>
      <c r="W109" s="23">
        <v>0</v>
      </c>
      <c r="X109" s="23">
        <v>0</v>
      </c>
      <c r="Y109" s="23">
        <v>0</v>
      </c>
      <c r="Z109" s="23">
        <v>10</v>
      </c>
      <c r="AA109" s="23">
        <v>16.100000000000001</v>
      </c>
      <c r="AB109" s="23">
        <v>0</v>
      </c>
      <c r="AC109" s="23">
        <v>0</v>
      </c>
      <c r="AD109" s="23">
        <v>0</v>
      </c>
      <c r="AE109" s="23">
        <v>0</v>
      </c>
      <c r="AF109" s="23">
        <v>16.100000000000001</v>
      </c>
      <c r="AG109" s="23">
        <v>0</v>
      </c>
      <c r="AH109" s="24" t="s">
        <v>1458</v>
      </c>
      <c r="AI109" s="22">
        <v>1</v>
      </c>
      <c r="AJ109" s="22">
        <v>1</v>
      </c>
      <c r="AK109" s="24" t="s">
        <v>1457</v>
      </c>
      <c r="AL109" s="24" t="s">
        <v>1458</v>
      </c>
      <c r="AM109" s="24" t="s">
        <v>1458</v>
      </c>
      <c r="AN109" s="22">
        <v>0</v>
      </c>
      <c r="AO109" s="22">
        <v>0</v>
      </c>
      <c r="AP109" s="22">
        <v>458</v>
      </c>
      <c r="AQ109" s="22">
        <v>18901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4" t="s">
        <v>1566</v>
      </c>
      <c r="BA109" s="22">
        <v>7</v>
      </c>
      <c r="BB109" s="22">
        <v>5</v>
      </c>
      <c r="BC109" s="22">
        <v>0</v>
      </c>
      <c r="BD109" s="22">
        <v>0</v>
      </c>
      <c r="BE109" s="22">
        <v>0</v>
      </c>
      <c r="BF109" s="22">
        <v>0</v>
      </c>
      <c r="BG109" s="22">
        <v>0</v>
      </c>
      <c r="BH109" s="22">
        <v>0</v>
      </c>
      <c r="BI109" s="22">
        <v>31</v>
      </c>
      <c r="BJ109" s="22">
        <v>0</v>
      </c>
      <c r="BK109" s="22">
        <v>1</v>
      </c>
      <c r="BL109" s="22">
        <v>5</v>
      </c>
      <c r="BM109" s="22">
        <v>1</v>
      </c>
      <c r="BN109" s="22">
        <v>0</v>
      </c>
      <c r="BO109" s="22">
        <v>0</v>
      </c>
      <c r="BP109" s="22">
        <v>0</v>
      </c>
      <c r="BQ109" s="22">
        <v>0</v>
      </c>
    </row>
    <row r="110" spans="1:6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28</v>
      </c>
      <c r="F110" s="22">
        <v>1026</v>
      </c>
      <c r="G110" s="22">
        <v>0</v>
      </c>
      <c r="H110" s="23">
        <v>49</v>
      </c>
      <c r="I110" s="24" t="s">
        <v>1457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4" t="s">
        <v>1457</v>
      </c>
      <c r="Q110" s="24" t="s">
        <v>1457</v>
      </c>
      <c r="R110" s="23">
        <v>0</v>
      </c>
      <c r="S110" s="22">
        <v>0</v>
      </c>
      <c r="T110" s="24"/>
      <c r="U110" s="23">
        <v>56.7</v>
      </c>
      <c r="V110" s="23">
        <v>0</v>
      </c>
      <c r="W110" s="23">
        <v>0</v>
      </c>
      <c r="X110" s="23">
        <v>0</v>
      </c>
      <c r="Y110" s="23">
        <v>0</v>
      </c>
      <c r="Z110" s="23">
        <v>56.7</v>
      </c>
      <c r="AA110" s="23">
        <v>50.4</v>
      </c>
      <c r="AB110" s="23">
        <v>0</v>
      </c>
      <c r="AC110" s="23">
        <v>0</v>
      </c>
      <c r="AD110" s="23">
        <v>0</v>
      </c>
      <c r="AE110" s="23">
        <v>0</v>
      </c>
      <c r="AF110" s="23">
        <v>50.4</v>
      </c>
      <c r="AG110" s="23">
        <v>17.100000000000001</v>
      </c>
      <c r="AH110" s="24" t="s">
        <v>1458</v>
      </c>
      <c r="AI110" s="22">
        <v>43</v>
      </c>
      <c r="AJ110" s="22">
        <v>35</v>
      </c>
      <c r="AK110" s="24" t="s">
        <v>1458</v>
      </c>
      <c r="AL110" s="24" t="s">
        <v>1458</v>
      </c>
      <c r="AM110" s="24" t="s">
        <v>1458</v>
      </c>
      <c r="AN110" s="22">
        <v>34</v>
      </c>
      <c r="AO110" s="22">
        <v>0</v>
      </c>
      <c r="AP110" s="22">
        <v>1810</v>
      </c>
      <c r="AQ110" s="22">
        <v>53110</v>
      </c>
      <c r="AR110" s="22">
        <v>0</v>
      </c>
      <c r="AS110" s="22">
        <v>0</v>
      </c>
      <c r="AT110" s="22">
        <v>0</v>
      </c>
      <c r="AU110" s="22">
        <v>0</v>
      </c>
      <c r="AV110" s="22">
        <v>5</v>
      </c>
      <c r="AW110" s="22">
        <v>0</v>
      </c>
      <c r="AX110" s="22">
        <v>5</v>
      </c>
      <c r="AY110" s="22">
        <v>0</v>
      </c>
      <c r="AZ110" s="24" t="s">
        <v>1567</v>
      </c>
      <c r="BA110" s="22">
        <v>86</v>
      </c>
      <c r="BB110" s="22">
        <v>82</v>
      </c>
      <c r="BC110" s="22">
        <v>4678781</v>
      </c>
      <c r="BD110" s="22">
        <v>726295</v>
      </c>
      <c r="BE110" s="22">
        <v>35000</v>
      </c>
      <c r="BF110" s="22">
        <v>1705000</v>
      </c>
      <c r="BG110" s="22">
        <v>7145076</v>
      </c>
      <c r="BH110" s="22">
        <v>46</v>
      </c>
      <c r="BI110" s="22">
        <v>8</v>
      </c>
      <c r="BJ110" s="22">
        <v>3</v>
      </c>
      <c r="BK110" s="22">
        <v>1</v>
      </c>
      <c r="BL110" s="22">
        <v>318</v>
      </c>
      <c r="BM110" s="22">
        <v>10</v>
      </c>
      <c r="BN110" s="22">
        <v>1</v>
      </c>
      <c r="BO110" s="22">
        <v>59</v>
      </c>
      <c r="BP110" s="22">
        <v>4</v>
      </c>
      <c r="BQ110" s="22">
        <v>0</v>
      </c>
    </row>
    <row r="111" spans="1:6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56</v>
      </c>
      <c r="F111" s="22">
        <v>1410</v>
      </c>
      <c r="G111" s="22">
        <v>0</v>
      </c>
      <c r="H111" s="23">
        <v>66.900000000000006</v>
      </c>
      <c r="I111" s="24" t="s">
        <v>1457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4" t="s">
        <v>1457</v>
      </c>
      <c r="Q111" s="24" t="s">
        <v>1457</v>
      </c>
      <c r="R111" s="23">
        <v>0</v>
      </c>
      <c r="S111" s="22">
        <v>0</v>
      </c>
      <c r="T111" s="24"/>
      <c r="U111" s="23">
        <v>67</v>
      </c>
      <c r="V111" s="23">
        <v>0</v>
      </c>
      <c r="W111" s="23">
        <v>0</v>
      </c>
      <c r="X111" s="23">
        <v>0</v>
      </c>
      <c r="Y111" s="23">
        <v>0</v>
      </c>
      <c r="Z111" s="23">
        <v>67</v>
      </c>
      <c r="AA111" s="23">
        <v>72.900000000000006</v>
      </c>
      <c r="AB111" s="23">
        <v>0</v>
      </c>
      <c r="AC111" s="23">
        <v>0</v>
      </c>
      <c r="AD111" s="23">
        <v>0</v>
      </c>
      <c r="AE111" s="23">
        <v>0</v>
      </c>
      <c r="AF111" s="23">
        <v>72.900000000000006</v>
      </c>
      <c r="AG111" s="23">
        <v>28.1</v>
      </c>
      <c r="AH111" s="24" t="s">
        <v>1458</v>
      </c>
      <c r="AI111" s="22">
        <v>4</v>
      </c>
      <c r="AJ111" s="22">
        <v>4</v>
      </c>
      <c r="AK111" s="24" t="s">
        <v>1457</v>
      </c>
      <c r="AL111" s="24" t="s">
        <v>1458</v>
      </c>
      <c r="AM111" s="24" t="s">
        <v>1457</v>
      </c>
      <c r="AN111" s="22">
        <v>0</v>
      </c>
      <c r="AO111" s="22">
        <v>0</v>
      </c>
      <c r="AP111" s="22">
        <v>3408</v>
      </c>
      <c r="AQ111" s="22">
        <v>107911</v>
      </c>
      <c r="AR111" s="22">
        <v>1</v>
      </c>
      <c r="AS111" s="22">
        <v>0</v>
      </c>
      <c r="AT111" s="22">
        <v>1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4" t="s">
        <v>1568</v>
      </c>
      <c r="BA111" s="22">
        <v>136</v>
      </c>
      <c r="BB111" s="22">
        <v>130</v>
      </c>
      <c r="BC111" s="22">
        <v>7886910</v>
      </c>
      <c r="BD111" s="22">
        <v>2300000</v>
      </c>
      <c r="BE111" s="22">
        <v>7639493</v>
      </c>
      <c r="BF111" s="22">
        <v>1400000</v>
      </c>
      <c r="BG111" s="22">
        <v>19226403</v>
      </c>
      <c r="BH111" s="22">
        <v>0</v>
      </c>
      <c r="BI111" s="22">
        <v>13</v>
      </c>
      <c r="BJ111" s="22">
        <v>4</v>
      </c>
      <c r="BK111" s="22">
        <v>1</v>
      </c>
      <c r="BL111" s="22">
        <v>456</v>
      </c>
      <c r="BM111" s="22">
        <v>7</v>
      </c>
      <c r="BN111" s="22">
        <v>3</v>
      </c>
      <c r="BO111" s="22">
        <v>42.5</v>
      </c>
      <c r="BP111" s="22">
        <v>7</v>
      </c>
      <c r="BQ111" s="22">
        <v>1</v>
      </c>
    </row>
    <row r="112" spans="1:6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12</v>
      </c>
      <c r="F112" s="22">
        <v>272</v>
      </c>
      <c r="G112" s="22">
        <v>0</v>
      </c>
      <c r="H112" s="23">
        <v>25.79</v>
      </c>
      <c r="I112" s="24" t="s">
        <v>1457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4" t="s">
        <v>1457</v>
      </c>
      <c r="Q112" s="24" t="s">
        <v>1457</v>
      </c>
      <c r="R112" s="23">
        <v>0</v>
      </c>
      <c r="S112" s="22">
        <v>0</v>
      </c>
      <c r="T112" s="24"/>
      <c r="U112" s="23">
        <v>15.77</v>
      </c>
      <c r="V112" s="23">
        <v>2.88</v>
      </c>
      <c r="W112" s="23">
        <v>0</v>
      </c>
      <c r="X112" s="23">
        <v>6</v>
      </c>
      <c r="Y112" s="23">
        <v>0</v>
      </c>
      <c r="Z112" s="23">
        <v>24.65</v>
      </c>
      <c r="AA112" s="23">
        <v>16.13</v>
      </c>
      <c r="AB112" s="23">
        <v>0</v>
      </c>
      <c r="AC112" s="23">
        <v>0</v>
      </c>
      <c r="AD112" s="23">
        <v>4.76</v>
      </c>
      <c r="AE112" s="23">
        <v>0</v>
      </c>
      <c r="AF112" s="23">
        <v>20.89</v>
      </c>
      <c r="AG112" s="23">
        <v>2.08</v>
      </c>
      <c r="AH112" s="24" t="s">
        <v>1458</v>
      </c>
      <c r="AI112" s="22">
        <v>43</v>
      </c>
      <c r="AJ112" s="22">
        <v>35</v>
      </c>
      <c r="AK112" s="24" t="s">
        <v>1458</v>
      </c>
      <c r="AL112" s="24" t="s">
        <v>1458</v>
      </c>
      <c r="AM112" s="24" t="s">
        <v>1458</v>
      </c>
      <c r="AN112" s="22">
        <v>34</v>
      </c>
      <c r="AO112" s="22">
        <v>0</v>
      </c>
      <c r="AP112" s="22">
        <v>1036</v>
      </c>
      <c r="AQ112" s="22">
        <v>29717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4" t="s">
        <v>1569</v>
      </c>
      <c r="BA112" s="22">
        <v>45</v>
      </c>
      <c r="BB112" s="22">
        <v>43</v>
      </c>
      <c r="BC112" s="22">
        <v>1599138</v>
      </c>
      <c r="BD112" s="22">
        <v>220000</v>
      </c>
      <c r="BE112" s="22">
        <v>45000</v>
      </c>
      <c r="BF112" s="22">
        <v>9600</v>
      </c>
      <c r="BG112" s="22">
        <v>1873738</v>
      </c>
      <c r="BH112" s="22">
        <v>36</v>
      </c>
      <c r="BI112" s="22">
        <v>21</v>
      </c>
      <c r="BJ112" s="22">
        <v>0</v>
      </c>
      <c r="BK112" s="22">
        <v>1</v>
      </c>
      <c r="BL112" s="22">
        <v>98</v>
      </c>
      <c r="BM112" s="22">
        <v>2</v>
      </c>
      <c r="BN112" s="22">
        <v>0</v>
      </c>
      <c r="BO112" s="22">
        <v>0</v>
      </c>
      <c r="BP112" s="22">
        <v>0</v>
      </c>
      <c r="BQ112" s="22">
        <v>1</v>
      </c>
    </row>
    <row r="113" spans="1:6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191</v>
      </c>
      <c r="F113" s="22">
        <v>3173</v>
      </c>
      <c r="G113" s="22">
        <v>0</v>
      </c>
      <c r="H113" s="23">
        <v>152.55000000000001</v>
      </c>
      <c r="I113" s="24" t="s">
        <v>1457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4" t="s">
        <v>1457</v>
      </c>
      <c r="Q113" s="24" t="s">
        <v>1457</v>
      </c>
      <c r="R113" s="23">
        <v>0</v>
      </c>
      <c r="S113" s="22">
        <v>0</v>
      </c>
      <c r="T113" s="24"/>
      <c r="U113" s="23">
        <v>153.46</v>
      </c>
      <c r="V113" s="23">
        <v>0</v>
      </c>
      <c r="W113" s="23">
        <v>0</v>
      </c>
      <c r="X113" s="23">
        <v>0</v>
      </c>
      <c r="Y113" s="23">
        <v>2.09</v>
      </c>
      <c r="Z113" s="23">
        <v>155.55000000000001</v>
      </c>
      <c r="AA113" s="23">
        <v>150.37</v>
      </c>
      <c r="AB113" s="23">
        <v>0</v>
      </c>
      <c r="AC113" s="23">
        <v>0</v>
      </c>
      <c r="AD113" s="23">
        <v>0</v>
      </c>
      <c r="AE113" s="23">
        <v>0</v>
      </c>
      <c r="AF113" s="23">
        <v>150.37</v>
      </c>
      <c r="AG113" s="23">
        <v>107.3</v>
      </c>
      <c r="AH113" s="24" t="s">
        <v>1458</v>
      </c>
      <c r="AI113" s="22">
        <v>9</v>
      </c>
      <c r="AJ113" s="22">
        <v>9</v>
      </c>
      <c r="AK113" s="24" t="s">
        <v>1458</v>
      </c>
      <c r="AL113" s="24" t="s">
        <v>1458</v>
      </c>
      <c r="AM113" s="24" t="s">
        <v>1457</v>
      </c>
      <c r="AN113" s="22">
        <v>0</v>
      </c>
      <c r="AO113" s="22">
        <v>0</v>
      </c>
      <c r="AP113" s="22">
        <v>12909</v>
      </c>
      <c r="AQ113" s="22">
        <v>577000</v>
      </c>
      <c r="AR113" s="22">
        <v>7</v>
      </c>
      <c r="AS113" s="22">
        <v>1</v>
      </c>
      <c r="AT113" s="22">
        <v>5</v>
      </c>
      <c r="AU113" s="22">
        <v>0</v>
      </c>
      <c r="AV113" s="22">
        <v>13</v>
      </c>
      <c r="AW113" s="22">
        <v>9</v>
      </c>
      <c r="AX113" s="22">
        <v>4</v>
      </c>
      <c r="AY113" s="22">
        <v>1</v>
      </c>
      <c r="AZ113" s="24" t="s">
        <v>1570</v>
      </c>
      <c r="BA113" s="22">
        <v>175</v>
      </c>
      <c r="BB113" s="22">
        <v>40</v>
      </c>
      <c r="BC113" s="22">
        <v>209486200</v>
      </c>
      <c r="BD113" s="22">
        <v>42777454</v>
      </c>
      <c r="BE113" s="22">
        <v>3410000</v>
      </c>
      <c r="BF113" s="22">
        <v>0</v>
      </c>
      <c r="BG113" s="22">
        <v>255673654</v>
      </c>
      <c r="BH113" s="22">
        <v>1131</v>
      </c>
      <c r="BI113" s="22">
        <v>55</v>
      </c>
      <c r="BJ113" s="22">
        <v>22</v>
      </c>
      <c r="BK113" s="22">
        <v>0</v>
      </c>
      <c r="BL113" s="22">
        <v>0</v>
      </c>
      <c r="BM113" s="22">
        <v>0</v>
      </c>
      <c r="BN113" s="22">
        <v>21</v>
      </c>
      <c r="BO113" s="22">
        <v>122</v>
      </c>
      <c r="BP113" s="22">
        <v>5</v>
      </c>
      <c r="BQ113" s="22">
        <v>0</v>
      </c>
    </row>
    <row r="114" spans="1:6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9</v>
      </c>
      <c r="F114" s="22">
        <v>357</v>
      </c>
      <c r="G114" s="22">
        <v>0</v>
      </c>
      <c r="H114" s="23">
        <v>22</v>
      </c>
      <c r="I114" s="24" t="s">
        <v>1457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4" t="s">
        <v>1457</v>
      </c>
      <c r="Q114" s="24" t="s">
        <v>1457</v>
      </c>
      <c r="R114" s="23">
        <v>0</v>
      </c>
      <c r="S114" s="22">
        <v>0</v>
      </c>
      <c r="T114" s="24"/>
      <c r="U114" s="23">
        <v>35</v>
      </c>
      <c r="V114" s="23">
        <v>0</v>
      </c>
      <c r="W114" s="23">
        <v>0</v>
      </c>
      <c r="X114" s="23">
        <v>0</v>
      </c>
      <c r="Y114" s="23">
        <v>0</v>
      </c>
      <c r="Z114" s="23">
        <v>35</v>
      </c>
      <c r="AA114" s="23">
        <v>23.5</v>
      </c>
      <c r="AB114" s="23">
        <v>0</v>
      </c>
      <c r="AC114" s="23">
        <v>0</v>
      </c>
      <c r="AD114" s="23">
        <v>0</v>
      </c>
      <c r="AE114" s="23">
        <v>0</v>
      </c>
      <c r="AF114" s="23">
        <v>23.5</v>
      </c>
      <c r="AG114" s="23">
        <v>0</v>
      </c>
      <c r="AH114" s="24" t="s">
        <v>1457</v>
      </c>
      <c r="AI114" s="22">
        <v>0</v>
      </c>
      <c r="AJ114" s="22">
        <v>0</v>
      </c>
      <c r="AK114" s="24" t="s">
        <v>1457</v>
      </c>
      <c r="AL114" s="24" t="s">
        <v>1457</v>
      </c>
      <c r="AM114" s="24" t="s">
        <v>1457</v>
      </c>
      <c r="AN114" s="22">
        <v>0</v>
      </c>
      <c r="AO114" s="22">
        <v>0</v>
      </c>
      <c r="AP114" s="22">
        <v>462</v>
      </c>
      <c r="AQ114" s="22">
        <v>25595</v>
      </c>
      <c r="AR114" s="22">
        <v>0</v>
      </c>
      <c r="AS114" s="22">
        <v>0</v>
      </c>
      <c r="AT114" s="22">
        <v>0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4" t="s">
        <v>1571</v>
      </c>
      <c r="BA114" s="22">
        <v>0</v>
      </c>
      <c r="BB114" s="22">
        <v>0</v>
      </c>
      <c r="BC114" s="22">
        <v>0</v>
      </c>
      <c r="BD114" s="22">
        <v>0</v>
      </c>
      <c r="BE114" s="22">
        <v>0</v>
      </c>
      <c r="BF114" s="22">
        <v>0</v>
      </c>
      <c r="BG114" s="22">
        <v>0</v>
      </c>
      <c r="BH114" s="22">
        <v>0</v>
      </c>
      <c r="BI114" s="22">
        <v>0</v>
      </c>
      <c r="BJ114" s="22">
        <v>0</v>
      </c>
      <c r="BK114" s="22">
        <v>0</v>
      </c>
      <c r="BL114" s="22">
        <v>0</v>
      </c>
      <c r="BM114" s="22">
        <v>0</v>
      </c>
      <c r="BN114" s="22">
        <v>0</v>
      </c>
      <c r="BO114" s="22">
        <v>0</v>
      </c>
      <c r="BP114" s="22">
        <v>0</v>
      </c>
      <c r="BQ114" s="22">
        <v>0</v>
      </c>
    </row>
    <row r="115" spans="1:6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21</v>
      </c>
      <c r="F115" s="22">
        <v>1184</v>
      </c>
      <c r="G115" s="22">
        <v>0</v>
      </c>
      <c r="H115" s="23">
        <v>39.966999999999999</v>
      </c>
      <c r="I115" s="24" t="s">
        <v>1457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4" t="s">
        <v>1457</v>
      </c>
      <c r="Q115" s="24" t="s">
        <v>1457</v>
      </c>
      <c r="R115" s="23">
        <v>0</v>
      </c>
      <c r="S115" s="22">
        <v>0</v>
      </c>
      <c r="T115" s="24"/>
      <c r="U115" s="23">
        <v>28.859000000000002</v>
      </c>
      <c r="V115" s="23">
        <v>0</v>
      </c>
      <c r="W115" s="23">
        <v>0</v>
      </c>
      <c r="X115" s="23">
        <v>19.29</v>
      </c>
      <c r="Y115" s="23">
        <v>0</v>
      </c>
      <c r="Z115" s="23">
        <v>48.149000000000001</v>
      </c>
      <c r="AA115" s="23">
        <v>30.99</v>
      </c>
      <c r="AB115" s="23">
        <v>0</v>
      </c>
      <c r="AC115" s="23">
        <v>0</v>
      </c>
      <c r="AD115" s="23">
        <v>0</v>
      </c>
      <c r="AE115" s="23">
        <v>0</v>
      </c>
      <c r="AF115" s="23">
        <v>30.99</v>
      </c>
      <c r="AG115" s="23">
        <v>7.3840000000000003</v>
      </c>
      <c r="AH115" s="24" t="s">
        <v>1458</v>
      </c>
      <c r="AI115" s="22">
        <v>5</v>
      </c>
      <c r="AJ115" s="22">
        <v>5</v>
      </c>
      <c r="AK115" s="24" t="s">
        <v>1458</v>
      </c>
      <c r="AL115" s="24" t="s">
        <v>1458</v>
      </c>
      <c r="AM115" s="24" t="s">
        <v>1457</v>
      </c>
      <c r="AN115" s="22">
        <v>0</v>
      </c>
      <c r="AO115" s="22">
        <v>0</v>
      </c>
      <c r="AP115" s="22">
        <v>1447</v>
      </c>
      <c r="AQ115" s="22">
        <v>43101.72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4" t="s">
        <v>1572</v>
      </c>
      <c r="BA115" s="22">
        <v>86</v>
      </c>
      <c r="BB115" s="22">
        <v>85</v>
      </c>
      <c r="BC115" s="22">
        <v>25000000</v>
      </c>
      <c r="BD115" s="22">
        <v>350000</v>
      </c>
      <c r="BE115" s="22">
        <v>1650000</v>
      </c>
      <c r="BF115" s="22">
        <v>0</v>
      </c>
      <c r="BG115" s="22">
        <v>27000000</v>
      </c>
      <c r="BH115" s="22">
        <v>152</v>
      </c>
      <c r="BI115" s="22">
        <v>30</v>
      </c>
      <c r="BJ115" s="22">
        <v>5</v>
      </c>
      <c r="BK115" s="22">
        <v>1</v>
      </c>
      <c r="BL115" s="22">
        <v>242</v>
      </c>
      <c r="BM115" s="22">
        <v>1</v>
      </c>
      <c r="BN115" s="22">
        <v>4</v>
      </c>
      <c r="BO115" s="22">
        <v>40</v>
      </c>
      <c r="BP115" s="22">
        <v>2</v>
      </c>
      <c r="BQ115" s="22">
        <v>0</v>
      </c>
    </row>
    <row r="116" spans="1:6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8</v>
      </c>
      <c r="F116" s="22">
        <v>183</v>
      </c>
      <c r="G116" s="22">
        <v>0</v>
      </c>
      <c r="H116" s="23">
        <v>14.6</v>
      </c>
      <c r="I116" s="24" t="s">
        <v>1457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4" t="s">
        <v>1457</v>
      </c>
      <c r="Q116" s="24" t="s">
        <v>1457</v>
      </c>
      <c r="R116" s="23">
        <v>0</v>
      </c>
      <c r="S116" s="22">
        <v>0</v>
      </c>
      <c r="T116" s="24"/>
      <c r="U116" s="23">
        <v>9.2100000000000009</v>
      </c>
      <c r="V116" s="23">
        <v>0</v>
      </c>
      <c r="W116" s="23">
        <v>0</v>
      </c>
      <c r="X116" s="23">
        <v>0</v>
      </c>
      <c r="Y116" s="23">
        <v>0</v>
      </c>
      <c r="Z116" s="23">
        <v>9.2100000000000009</v>
      </c>
      <c r="AA116" s="23">
        <v>10.95</v>
      </c>
      <c r="AB116" s="23">
        <v>0</v>
      </c>
      <c r="AC116" s="23">
        <v>0</v>
      </c>
      <c r="AD116" s="23">
        <v>0</v>
      </c>
      <c r="AE116" s="23">
        <v>0</v>
      </c>
      <c r="AF116" s="23">
        <v>10.95</v>
      </c>
      <c r="AG116" s="23">
        <v>0</v>
      </c>
      <c r="AH116" s="24" t="s">
        <v>1458</v>
      </c>
      <c r="AI116" s="22">
        <v>0</v>
      </c>
      <c r="AJ116" s="22">
        <v>0</v>
      </c>
      <c r="AK116" s="24" t="s">
        <v>1457</v>
      </c>
      <c r="AL116" s="24" t="s">
        <v>1458</v>
      </c>
      <c r="AM116" s="24" t="s">
        <v>1458</v>
      </c>
      <c r="AN116" s="22">
        <v>9</v>
      </c>
      <c r="AO116" s="22">
        <v>0</v>
      </c>
      <c r="AP116" s="22">
        <v>359</v>
      </c>
      <c r="AQ116" s="22">
        <v>11853</v>
      </c>
      <c r="AR116" s="22">
        <v>0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4" t="s">
        <v>1573</v>
      </c>
      <c r="BA116" s="22">
        <v>5</v>
      </c>
      <c r="BB116" s="22">
        <v>5</v>
      </c>
      <c r="BC116" s="22">
        <v>500</v>
      </c>
      <c r="BD116" s="22">
        <v>203000</v>
      </c>
      <c r="BE116" s="22">
        <v>0</v>
      </c>
      <c r="BF116" s="22">
        <v>0</v>
      </c>
      <c r="BG116" s="22">
        <v>203500</v>
      </c>
      <c r="BH116" s="22">
        <v>0</v>
      </c>
      <c r="BI116" s="22">
        <v>10</v>
      </c>
      <c r="BJ116" s="22">
        <v>0</v>
      </c>
      <c r="BK116" s="22">
        <v>1</v>
      </c>
      <c r="BL116" s="22">
        <v>35</v>
      </c>
      <c r="BM116" s="22">
        <v>5</v>
      </c>
      <c r="BN116" s="22">
        <v>0</v>
      </c>
      <c r="BO116" s="22">
        <v>0</v>
      </c>
      <c r="BP116" s="22">
        <v>0</v>
      </c>
      <c r="BQ116" s="22">
        <v>0</v>
      </c>
    </row>
    <row r="117" spans="1:6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60</v>
      </c>
      <c r="F117" s="22">
        <v>1431</v>
      </c>
      <c r="G117" s="22">
        <v>0</v>
      </c>
      <c r="H117" s="23">
        <v>39</v>
      </c>
      <c r="I117" s="24" t="s">
        <v>1457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4" t="s">
        <v>1457</v>
      </c>
      <c r="Q117" s="24" t="s">
        <v>1457</v>
      </c>
      <c r="R117" s="23">
        <v>0</v>
      </c>
      <c r="S117" s="22">
        <v>0</v>
      </c>
      <c r="T117" s="24"/>
      <c r="U117" s="23">
        <v>40</v>
      </c>
      <c r="V117" s="23">
        <v>0</v>
      </c>
      <c r="W117" s="23">
        <v>0</v>
      </c>
      <c r="X117" s="23">
        <v>0</v>
      </c>
      <c r="Y117" s="23">
        <v>0</v>
      </c>
      <c r="Z117" s="23">
        <v>40</v>
      </c>
      <c r="AA117" s="23">
        <v>37</v>
      </c>
      <c r="AB117" s="23">
        <v>0</v>
      </c>
      <c r="AC117" s="23">
        <v>0</v>
      </c>
      <c r="AD117" s="23">
        <v>0</v>
      </c>
      <c r="AE117" s="23">
        <v>0</v>
      </c>
      <c r="AF117" s="23">
        <v>37</v>
      </c>
      <c r="AG117" s="23">
        <v>24</v>
      </c>
      <c r="AH117" s="24" t="s">
        <v>1458</v>
      </c>
      <c r="AI117" s="22">
        <v>2</v>
      </c>
      <c r="AJ117" s="22">
        <v>2</v>
      </c>
      <c r="AK117" s="24" t="s">
        <v>1458</v>
      </c>
      <c r="AL117" s="24" t="s">
        <v>1458</v>
      </c>
      <c r="AM117" s="24" t="s">
        <v>1458</v>
      </c>
      <c r="AN117" s="22">
        <v>4</v>
      </c>
      <c r="AO117" s="22">
        <v>0</v>
      </c>
      <c r="AP117" s="22">
        <v>2630</v>
      </c>
      <c r="AQ117" s="22">
        <v>61862.84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4" t="s">
        <v>1574</v>
      </c>
      <c r="BA117" s="22">
        <v>63</v>
      </c>
      <c r="BB117" s="22">
        <v>63</v>
      </c>
      <c r="BC117" s="22">
        <v>10716784</v>
      </c>
      <c r="BD117" s="22">
        <v>595007</v>
      </c>
      <c r="BE117" s="22">
        <v>0</v>
      </c>
      <c r="BF117" s="22">
        <v>13000000</v>
      </c>
      <c r="BG117" s="22">
        <v>24311791</v>
      </c>
      <c r="BH117" s="22">
        <v>99</v>
      </c>
      <c r="BI117" s="22">
        <v>2</v>
      </c>
      <c r="BJ117" s="22">
        <v>1</v>
      </c>
      <c r="BK117" s="22">
        <v>1</v>
      </c>
      <c r="BL117" s="22">
        <v>274</v>
      </c>
      <c r="BM117" s="22">
        <v>2</v>
      </c>
      <c r="BN117" s="22">
        <v>1</v>
      </c>
      <c r="BO117" s="22">
        <v>57</v>
      </c>
      <c r="BP117" s="22">
        <v>1</v>
      </c>
      <c r="BQ117" s="22">
        <v>0</v>
      </c>
    </row>
    <row r="118" spans="1:6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41</v>
      </c>
      <c r="F118" s="22">
        <v>1536</v>
      </c>
      <c r="G118" s="22">
        <v>0</v>
      </c>
      <c r="H118" s="23">
        <v>73.2</v>
      </c>
      <c r="I118" s="24" t="s">
        <v>1457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4" t="s">
        <v>1457</v>
      </c>
      <c r="Q118" s="24" t="s">
        <v>1457</v>
      </c>
      <c r="R118" s="23">
        <v>0</v>
      </c>
      <c r="S118" s="22">
        <v>0</v>
      </c>
      <c r="T118" s="24"/>
      <c r="U118" s="23">
        <v>40.1</v>
      </c>
      <c r="V118" s="23">
        <v>0</v>
      </c>
      <c r="W118" s="23">
        <v>0</v>
      </c>
      <c r="X118" s="23">
        <v>6.9</v>
      </c>
      <c r="Y118" s="23">
        <v>0</v>
      </c>
      <c r="Z118" s="23">
        <v>47</v>
      </c>
      <c r="AA118" s="23">
        <v>35.9</v>
      </c>
      <c r="AB118" s="23">
        <v>0</v>
      </c>
      <c r="AC118" s="23">
        <v>0</v>
      </c>
      <c r="AD118" s="23">
        <v>0</v>
      </c>
      <c r="AE118" s="23">
        <v>0</v>
      </c>
      <c r="AF118" s="23">
        <v>35.9</v>
      </c>
      <c r="AG118" s="23">
        <v>11.4</v>
      </c>
      <c r="AH118" s="24" t="s">
        <v>1458</v>
      </c>
      <c r="AI118" s="22">
        <v>7</v>
      </c>
      <c r="AJ118" s="22">
        <v>7</v>
      </c>
      <c r="AK118" s="24" t="s">
        <v>1458</v>
      </c>
      <c r="AL118" s="24" t="s">
        <v>1458</v>
      </c>
      <c r="AM118" s="24" t="s">
        <v>1458</v>
      </c>
      <c r="AN118" s="22">
        <v>4</v>
      </c>
      <c r="AO118" s="22">
        <v>0</v>
      </c>
      <c r="AP118" s="22">
        <v>2068</v>
      </c>
      <c r="AQ118" s="22">
        <v>47423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4" t="s">
        <v>1575</v>
      </c>
      <c r="BA118" s="22">
        <v>65</v>
      </c>
      <c r="BB118" s="22">
        <v>65</v>
      </c>
      <c r="BC118" s="22">
        <v>8220000</v>
      </c>
      <c r="BD118" s="22">
        <v>3660000</v>
      </c>
      <c r="BE118" s="22">
        <v>0</v>
      </c>
      <c r="BF118" s="22">
        <v>0</v>
      </c>
      <c r="BG118" s="22">
        <v>11880000</v>
      </c>
      <c r="BH118" s="22">
        <v>56</v>
      </c>
      <c r="BI118" s="22">
        <v>20</v>
      </c>
      <c r="BJ118" s="22">
        <v>1</v>
      </c>
      <c r="BK118" s="22">
        <v>1</v>
      </c>
      <c r="BL118" s="22">
        <v>326</v>
      </c>
      <c r="BM118" s="22">
        <v>3</v>
      </c>
      <c r="BN118" s="22">
        <v>1</v>
      </c>
      <c r="BO118" s="22">
        <v>40</v>
      </c>
      <c r="BP118" s="22">
        <v>2</v>
      </c>
      <c r="BQ118" s="22">
        <v>0</v>
      </c>
    </row>
    <row r="119" spans="1:6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88</v>
      </c>
      <c r="F119" s="22">
        <v>3150</v>
      </c>
      <c r="G119" s="22">
        <v>0</v>
      </c>
      <c r="H119" s="23">
        <v>94.39</v>
      </c>
      <c r="I119" s="24" t="s">
        <v>1457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4" t="s">
        <v>1457</v>
      </c>
      <c r="Q119" s="24" t="s">
        <v>1457</v>
      </c>
      <c r="R119" s="23">
        <v>0</v>
      </c>
      <c r="S119" s="22">
        <v>0</v>
      </c>
      <c r="T119" s="24"/>
      <c r="U119" s="23">
        <v>83.21</v>
      </c>
      <c r="V119" s="23">
        <v>0</v>
      </c>
      <c r="W119" s="23">
        <v>0</v>
      </c>
      <c r="X119" s="23">
        <v>0</v>
      </c>
      <c r="Y119" s="23">
        <v>0</v>
      </c>
      <c r="Z119" s="23">
        <v>83.21</v>
      </c>
      <c r="AA119" s="23">
        <v>87.94</v>
      </c>
      <c r="AB119" s="23">
        <v>0</v>
      </c>
      <c r="AC119" s="23">
        <v>0</v>
      </c>
      <c r="AD119" s="23">
        <v>0</v>
      </c>
      <c r="AE119" s="23">
        <v>0</v>
      </c>
      <c r="AF119" s="23">
        <v>87.94</v>
      </c>
      <c r="AG119" s="23">
        <v>19.27</v>
      </c>
      <c r="AH119" s="24" t="s">
        <v>1458</v>
      </c>
      <c r="AI119" s="22">
        <v>5</v>
      </c>
      <c r="AJ119" s="22">
        <v>5</v>
      </c>
      <c r="AK119" s="24" t="s">
        <v>1457</v>
      </c>
      <c r="AL119" s="24" t="s">
        <v>1458</v>
      </c>
      <c r="AM119" s="24" t="s">
        <v>1457</v>
      </c>
      <c r="AN119" s="22">
        <v>0</v>
      </c>
      <c r="AO119" s="22">
        <v>0</v>
      </c>
      <c r="AP119" s="22">
        <v>2920</v>
      </c>
      <c r="AQ119" s="22">
        <v>84210</v>
      </c>
      <c r="AR119" s="22">
        <v>0</v>
      </c>
      <c r="AS119" s="22">
        <v>0</v>
      </c>
      <c r="AT119" s="22">
        <v>0</v>
      </c>
      <c r="AU119" s="22">
        <v>0</v>
      </c>
      <c r="AV119" s="22">
        <v>1</v>
      </c>
      <c r="AW119" s="22">
        <v>1</v>
      </c>
      <c r="AX119" s="22">
        <v>0</v>
      </c>
      <c r="AY119" s="22">
        <v>0</v>
      </c>
      <c r="AZ119" s="24" t="s">
        <v>1576</v>
      </c>
      <c r="BA119" s="22">
        <v>62</v>
      </c>
      <c r="BB119" s="22">
        <v>48</v>
      </c>
      <c r="BC119" s="22">
        <v>998800</v>
      </c>
      <c r="BD119" s="22">
        <v>2794140</v>
      </c>
      <c r="BE119" s="22">
        <v>1550000</v>
      </c>
      <c r="BF119" s="22">
        <v>0</v>
      </c>
      <c r="BG119" s="22">
        <v>5342940</v>
      </c>
      <c r="BH119" s="22">
        <v>45</v>
      </c>
      <c r="BI119" s="22">
        <v>10</v>
      </c>
      <c r="BJ119" s="22">
        <v>1</v>
      </c>
      <c r="BK119" s="22">
        <v>1</v>
      </c>
      <c r="BL119" s="22">
        <v>600</v>
      </c>
      <c r="BM119" s="22">
        <v>5</v>
      </c>
      <c r="BN119" s="22">
        <v>1</v>
      </c>
      <c r="BO119" s="22">
        <v>20</v>
      </c>
      <c r="BP119" s="22">
        <v>1</v>
      </c>
      <c r="BQ119" s="22">
        <v>0</v>
      </c>
    </row>
    <row r="120" spans="1:6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65</v>
      </c>
      <c r="F120" s="22">
        <v>11120</v>
      </c>
      <c r="G120" s="22">
        <v>0</v>
      </c>
      <c r="H120" s="23">
        <v>94.78</v>
      </c>
      <c r="I120" s="24" t="s">
        <v>1457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4" t="s">
        <v>1457</v>
      </c>
      <c r="Q120" s="24" t="s">
        <v>1457</v>
      </c>
      <c r="R120" s="23">
        <v>0</v>
      </c>
      <c r="S120" s="22">
        <v>0</v>
      </c>
      <c r="T120" s="24"/>
      <c r="U120" s="23">
        <v>128.51</v>
      </c>
      <c r="V120" s="23">
        <v>0</v>
      </c>
      <c r="W120" s="23">
        <v>0</v>
      </c>
      <c r="X120" s="23">
        <v>0</v>
      </c>
      <c r="Y120" s="23">
        <v>0</v>
      </c>
      <c r="Z120" s="23">
        <v>128.51</v>
      </c>
      <c r="AA120" s="23">
        <v>81.62</v>
      </c>
      <c r="AB120" s="23">
        <v>0</v>
      </c>
      <c r="AC120" s="23">
        <v>0</v>
      </c>
      <c r="AD120" s="23">
        <v>0</v>
      </c>
      <c r="AE120" s="23">
        <v>0</v>
      </c>
      <c r="AF120" s="23">
        <v>81.62</v>
      </c>
      <c r="AG120" s="23">
        <v>28.18</v>
      </c>
      <c r="AH120" s="24" t="s">
        <v>1458</v>
      </c>
      <c r="AI120" s="22">
        <v>3</v>
      </c>
      <c r="AJ120" s="22">
        <v>3</v>
      </c>
      <c r="AK120" s="24" t="s">
        <v>1458</v>
      </c>
      <c r="AL120" s="24" t="s">
        <v>1458</v>
      </c>
      <c r="AM120" s="24" t="s">
        <v>1458</v>
      </c>
      <c r="AN120" s="22">
        <v>17</v>
      </c>
      <c r="AO120" s="22">
        <v>0</v>
      </c>
      <c r="AP120" s="22">
        <v>3487</v>
      </c>
      <c r="AQ120" s="22">
        <v>92472</v>
      </c>
      <c r="AR120" s="22">
        <v>1</v>
      </c>
      <c r="AS120" s="22">
        <v>1</v>
      </c>
      <c r="AT120" s="22">
        <v>0</v>
      </c>
      <c r="AU120" s="22">
        <v>0</v>
      </c>
      <c r="AV120" s="22">
        <v>8</v>
      </c>
      <c r="AW120" s="22">
        <v>8</v>
      </c>
      <c r="AX120" s="22">
        <v>0</v>
      </c>
      <c r="AY120" s="22">
        <v>0</v>
      </c>
      <c r="AZ120" s="24" t="s">
        <v>1467</v>
      </c>
      <c r="BA120" s="22">
        <v>110</v>
      </c>
      <c r="BB120" s="22">
        <v>110</v>
      </c>
      <c r="BC120" s="22">
        <v>2355154</v>
      </c>
      <c r="BD120" s="22">
        <v>3934433</v>
      </c>
      <c r="BE120" s="22">
        <v>195000</v>
      </c>
      <c r="BF120" s="22">
        <v>4843000</v>
      </c>
      <c r="BG120" s="22">
        <v>11327587</v>
      </c>
      <c r="BH120" s="22">
        <v>120</v>
      </c>
      <c r="BI120" s="22">
        <v>21</v>
      </c>
      <c r="BJ120" s="22">
        <v>2</v>
      </c>
      <c r="BK120" s="22">
        <v>1</v>
      </c>
      <c r="BL120" s="22">
        <v>762</v>
      </c>
      <c r="BM120" s="22">
        <v>2</v>
      </c>
      <c r="BN120" s="22">
        <v>2</v>
      </c>
      <c r="BO120" s="22">
        <v>43</v>
      </c>
      <c r="BP120" s="22">
        <v>1</v>
      </c>
      <c r="BQ120" s="22">
        <v>3</v>
      </c>
    </row>
    <row r="121" spans="1:6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7</v>
      </c>
      <c r="F121" s="22">
        <v>161</v>
      </c>
      <c r="G121" s="22">
        <v>0</v>
      </c>
      <c r="H121" s="23">
        <v>16.898</v>
      </c>
      <c r="I121" s="24" t="s">
        <v>1457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4" t="s">
        <v>1457</v>
      </c>
      <c r="Q121" s="24" t="s">
        <v>1457</v>
      </c>
      <c r="R121" s="23">
        <v>0</v>
      </c>
      <c r="S121" s="22">
        <v>0</v>
      </c>
      <c r="T121" s="24"/>
      <c r="U121" s="23">
        <v>17.398</v>
      </c>
      <c r="V121" s="23">
        <v>0</v>
      </c>
      <c r="W121" s="23">
        <v>0</v>
      </c>
      <c r="X121" s="23">
        <v>0</v>
      </c>
      <c r="Y121" s="23">
        <v>0</v>
      </c>
      <c r="Z121" s="23">
        <v>17.398</v>
      </c>
      <c r="AA121" s="23">
        <v>21.167999999999999</v>
      </c>
      <c r="AB121" s="23">
        <v>0</v>
      </c>
      <c r="AC121" s="23">
        <v>0</v>
      </c>
      <c r="AD121" s="23">
        <v>0</v>
      </c>
      <c r="AE121" s="23">
        <v>0</v>
      </c>
      <c r="AF121" s="23">
        <v>21.167999999999999</v>
      </c>
      <c r="AG121" s="23">
        <v>6.3789999999999996</v>
      </c>
      <c r="AH121" s="24" t="s">
        <v>1458</v>
      </c>
      <c r="AI121" s="22">
        <v>5</v>
      </c>
      <c r="AJ121" s="22">
        <v>5</v>
      </c>
      <c r="AK121" s="24" t="s">
        <v>1458</v>
      </c>
      <c r="AL121" s="24" t="s">
        <v>1458</v>
      </c>
      <c r="AM121" s="24" t="s">
        <v>1457</v>
      </c>
      <c r="AN121" s="22">
        <v>0</v>
      </c>
      <c r="AO121" s="22">
        <v>0</v>
      </c>
      <c r="AP121" s="22">
        <v>499</v>
      </c>
      <c r="AQ121" s="22">
        <v>16276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4" t="s">
        <v>1577</v>
      </c>
      <c r="BA121" s="22">
        <v>2</v>
      </c>
      <c r="BB121" s="22">
        <v>1</v>
      </c>
      <c r="BC121" s="22">
        <v>355000</v>
      </c>
      <c r="BD121" s="22">
        <v>726660</v>
      </c>
      <c r="BE121" s="22">
        <v>0</v>
      </c>
      <c r="BF121" s="22">
        <v>0</v>
      </c>
      <c r="BG121" s="22">
        <v>1081660</v>
      </c>
      <c r="BH121" s="22">
        <v>13</v>
      </c>
      <c r="BI121" s="22">
        <v>2.5</v>
      </c>
      <c r="BJ121" s="22">
        <v>0</v>
      </c>
      <c r="BK121" s="22">
        <v>1</v>
      </c>
      <c r="BL121" s="22">
        <v>35</v>
      </c>
      <c r="BM121" s="22">
        <v>1</v>
      </c>
      <c r="BN121" s="22">
        <v>0</v>
      </c>
      <c r="BO121" s="22">
        <v>0</v>
      </c>
      <c r="BP121" s="22">
        <v>0</v>
      </c>
      <c r="BQ121" s="22">
        <v>0</v>
      </c>
    </row>
    <row r="122" spans="1:6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86</v>
      </c>
      <c r="F122" s="22">
        <v>2604</v>
      </c>
      <c r="G122" s="22">
        <v>0</v>
      </c>
      <c r="H122" s="23">
        <v>91</v>
      </c>
      <c r="I122" s="24" t="s">
        <v>1457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4" t="s">
        <v>1457</v>
      </c>
      <c r="Q122" s="24" t="s">
        <v>1457</v>
      </c>
      <c r="R122" s="23">
        <v>0</v>
      </c>
      <c r="S122" s="22">
        <v>0</v>
      </c>
      <c r="T122" s="24"/>
      <c r="U122" s="23">
        <v>84</v>
      </c>
      <c r="V122" s="23">
        <v>0</v>
      </c>
      <c r="W122" s="23">
        <v>0</v>
      </c>
      <c r="X122" s="23">
        <v>0</v>
      </c>
      <c r="Y122" s="23">
        <v>0</v>
      </c>
      <c r="Z122" s="23">
        <v>84</v>
      </c>
      <c r="AA122" s="23">
        <v>74</v>
      </c>
      <c r="AB122" s="23">
        <v>0</v>
      </c>
      <c r="AC122" s="23">
        <v>0</v>
      </c>
      <c r="AD122" s="23">
        <v>0</v>
      </c>
      <c r="AE122" s="23">
        <v>0</v>
      </c>
      <c r="AF122" s="23">
        <v>74</v>
      </c>
      <c r="AG122" s="23">
        <v>36</v>
      </c>
      <c r="AH122" s="24" t="s">
        <v>1458</v>
      </c>
      <c r="AI122" s="22">
        <v>5</v>
      </c>
      <c r="AJ122" s="22">
        <v>5</v>
      </c>
      <c r="AK122" s="24" t="s">
        <v>1458</v>
      </c>
      <c r="AL122" s="24" t="s">
        <v>1458</v>
      </c>
      <c r="AM122" s="24" t="s">
        <v>1457</v>
      </c>
      <c r="AN122" s="22">
        <v>0</v>
      </c>
      <c r="AO122" s="22">
        <v>0</v>
      </c>
      <c r="AP122" s="22">
        <v>3723</v>
      </c>
      <c r="AQ122" s="22">
        <v>85681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4" t="s">
        <v>1578</v>
      </c>
      <c r="BA122" s="22">
        <v>67</v>
      </c>
      <c r="BB122" s="22">
        <v>57</v>
      </c>
      <c r="BC122" s="22">
        <v>175350</v>
      </c>
      <c r="BD122" s="22">
        <v>2037955</v>
      </c>
      <c r="BE122" s="22">
        <v>650000</v>
      </c>
      <c r="BF122" s="22">
        <v>1368</v>
      </c>
      <c r="BG122" s="22">
        <v>2864673</v>
      </c>
      <c r="BH122" s="22">
        <v>20</v>
      </c>
      <c r="BI122" s="22">
        <v>13</v>
      </c>
      <c r="BJ122" s="22">
        <v>1</v>
      </c>
      <c r="BK122" s="22">
        <v>1</v>
      </c>
      <c r="BL122" s="22">
        <v>726</v>
      </c>
      <c r="BM122" s="22">
        <v>4</v>
      </c>
      <c r="BN122" s="22">
        <v>1</v>
      </c>
      <c r="BO122" s="22">
        <v>30</v>
      </c>
      <c r="BP122" s="22">
        <v>3</v>
      </c>
      <c r="BQ122" s="22">
        <v>1</v>
      </c>
    </row>
    <row r="123" spans="1:6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11</v>
      </c>
      <c r="F123" s="22">
        <v>476</v>
      </c>
      <c r="G123" s="22">
        <v>0</v>
      </c>
      <c r="H123" s="23">
        <v>28</v>
      </c>
      <c r="I123" s="24" t="s">
        <v>1457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4" t="s">
        <v>1457</v>
      </c>
      <c r="Q123" s="24" t="s">
        <v>1457</v>
      </c>
      <c r="R123" s="23">
        <v>0</v>
      </c>
      <c r="S123" s="22">
        <v>0</v>
      </c>
      <c r="T123" s="24"/>
      <c r="U123" s="23">
        <v>22.71</v>
      </c>
      <c r="V123" s="23">
        <v>0</v>
      </c>
      <c r="W123" s="23">
        <v>0</v>
      </c>
      <c r="X123" s="23">
        <v>0</v>
      </c>
      <c r="Y123" s="23">
        <v>0</v>
      </c>
      <c r="Z123" s="23">
        <v>22.71</v>
      </c>
      <c r="AA123" s="23">
        <v>21.66</v>
      </c>
      <c r="AB123" s="23">
        <v>0</v>
      </c>
      <c r="AC123" s="23">
        <v>0</v>
      </c>
      <c r="AD123" s="23">
        <v>0</v>
      </c>
      <c r="AE123" s="23">
        <v>0</v>
      </c>
      <c r="AF123" s="23">
        <v>21.66</v>
      </c>
      <c r="AG123" s="23">
        <v>2.57</v>
      </c>
      <c r="AH123" s="24" t="s">
        <v>1458</v>
      </c>
      <c r="AI123" s="22">
        <v>3</v>
      </c>
      <c r="AJ123" s="22">
        <v>3</v>
      </c>
      <c r="AK123" s="24" t="s">
        <v>1458</v>
      </c>
      <c r="AL123" s="24" t="s">
        <v>1458</v>
      </c>
      <c r="AM123" s="24" t="s">
        <v>1458</v>
      </c>
      <c r="AN123" s="22">
        <v>4</v>
      </c>
      <c r="AO123" s="22">
        <v>0</v>
      </c>
      <c r="AP123" s="22">
        <v>685</v>
      </c>
      <c r="AQ123" s="22">
        <v>21324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0</v>
      </c>
      <c r="AZ123" s="24" t="s">
        <v>1579</v>
      </c>
      <c r="BA123" s="22">
        <v>9</v>
      </c>
      <c r="BB123" s="22">
        <v>9</v>
      </c>
      <c r="BC123" s="22">
        <v>51500</v>
      </c>
      <c r="BD123" s="22">
        <v>769000</v>
      </c>
      <c r="BE123" s="22">
        <v>0</v>
      </c>
      <c r="BF123" s="22">
        <v>0</v>
      </c>
      <c r="BG123" s="22">
        <v>820500</v>
      </c>
      <c r="BH123" s="22">
        <v>9</v>
      </c>
      <c r="BI123" s="22">
        <v>5</v>
      </c>
      <c r="BJ123" s="22">
        <v>0</v>
      </c>
      <c r="BK123" s="22">
        <v>1</v>
      </c>
      <c r="BL123" s="22">
        <v>101</v>
      </c>
      <c r="BM123" s="22">
        <v>1</v>
      </c>
      <c r="BN123" s="22">
        <v>0</v>
      </c>
      <c r="BO123" s="22">
        <v>0</v>
      </c>
      <c r="BP123" s="22">
        <v>1</v>
      </c>
      <c r="BQ123" s="22">
        <v>0</v>
      </c>
    </row>
    <row r="124" spans="1:6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26</v>
      </c>
      <c r="F124" s="22">
        <v>1141</v>
      </c>
      <c r="G124" s="22">
        <v>0</v>
      </c>
      <c r="H124" s="23">
        <v>50</v>
      </c>
      <c r="I124" s="24" t="s">
        <v>1457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4" t="s">
        <v>1457</v>
      </c>
      <c r="Q124" s="24" t="s">
        <v>1457</v>
      </c>
      <c r="R124" s="23">
        <v>0</v>
      </c>
      <c r="S124" s="22">
        <v>0</v>
      </c>
      <c r="T124" s="24"/>
      <c r="U124" s="23">
        <v>41</v>
      </c>
      <c r="V124" s="23">
        <v>3</v>
      </c>
      <c r="W124" s="23">
        <v>1</v>
      </c>
      <c r="X124" s="23">
        <v>0</v>
      </c>
      <c r="Y124" s="23">
        <v>0</v>
      </c>
      <c r="Z124" s="23">
        <v>45</v>
      </c>
      <c r="AA124" s="23">
        <v>37.64</v>
      </c>
      <c r="AB124" s="23">
        <v>2.96</v>
      </c>
      <c r="AC124" s="23">
        <v>0</v>
      </c>
      <c r="AD124" s="23">
        <v>0</v>
      </c>
      <c r="AE124" s="23">
        <v>0</v>
      </c>
      <c r="AF124" s="23">
        <v>40.6</v>
      </c>
      <c r="AG124" s="23">
        <v>13.2</v>
      </c>
      <c r="AH124" s="24" t="s">
        <v>1457</v>
      </c>
      <c r="AI124" s="22">
        <v>0</v>
      </c>
      <c r="AJ124" s="22">
        <v>0</v>
      </c>
      <c r="AK124" s="24" t="s">
        <v>1457</v>
      </c>
      <c r="AL124" s="24" t="s">
        <v>1457</v>
      </c>
      <c r="AM124" s="24" t="s">
        <v>1457</v>
      </c>
      <c r="AN124" s="22">
        <v>0</v>
      </c>
      <c r="AO124" s="22">
        <v>0</v>
      </c>
      <c r="AP124" s="22">
        <v>1470</v>
      </c>
      <c r="AQ124" s="22">
        <v>41221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4" t="s">
        <v>1526</v>
      </c>
      <c r="BA124" s="22">
        <v>11</v>
      </c>
      <c r="BB124" s="22">
        <v>11</v>
      </c>
      <c r="BC124" s="22">
        <v>45900</v>
      </c>
      <c r="BD124" s="22">
        <v>0</v>
      </c>
      <c r="BE124" s="22">
        <v>176000</v>
      </c>
      <c r="BF124" s="22">
        <v>0</v>
      </c>
      <c r="BG124" s="22">
        <v>221900</v>
      </c>
      <c r="BH124" s="22">
        <v>2</v>
      </c>
      <c r="BI124" s="22">
        <v>2</v>
      </c>
      <c r="BJ124" s="22">
        <v>1</v>
      </c>
      <c r="BK124" s="22">
        <v>1</v>
      </c>
      <c r="BL124" s="22">
        <v>255</v>
      </c>
      <c r="BM124" s="22">
        <v>3</v>
      </c>
      <c r="BN124" s="22">
        <v>0</v>
      </c>
      <c r="BO124" s="22">
        <v>0</v>
      </c>
      <c r="BP124" s="22">
        <v>0</v>
      </c>
      <c r="BQ124" s="22">
        <v>0</v>
      </c>
    </row>
    <row r="125" spans="1:6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9</v>
      </c>
      <c r="F125" s="22">
        <v>279</v>
      </c>
      <c r="G125" s="22">
        <v>0</v>
      </c>
      <c r="H125" s="23">
        <v>22.3</v>
      </c>
      <c r="I125" s="24" t="s">
        <v>1457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4" t="s">
        <v>1457</v>
      </c>
      <c r="Q125" s="24" t="s">
        <v>1457</v>
      </c>
      <c r="R125" s="23">
        <v>0</v>
      </c>
      <c r="S125" s="22">
        <v>0</v>
      </c>
      <c r="T125" s="24"/>
      <c r="U125" s="23">
        <v>15.4</v>
      </c>
      <c r="V125" s="23">
        <v>0</v>
      </c>
      <c r="W125" s="23">
        <v>0</v>
      </c>
      <c r="X125" s="23">
        <v>0</v>
      </c>
      <c r="Y125" s="23">
        <v>0</v>
      </c>
      <c r="Z125" s="23">
        <v>15.4</v>
      </c>
      <c r="AA125" s="23">
        <v>12.6</v>
      </c>
      <c r="AB125" s="23">
        <v>0</v>
      </c>
      <c r="AC125" s="23">
        <v>0</v>
      </c>
      <c r="AD125" s="23">
        <v>0</v>
      </c>
      <c r="AE125" s="23">
        <v>0</v>
      </c>
      <c r="AF125" s="23">
        <v>12.6</v>
      </c>
      <c r="AG125" s="23">
        <v>4.0999999999999996</v>
      </c>
      <c r="AH125" s="24" t="s">
        <v>1458</v>
      </c>
      <c r="AI125" s="22">
        <v>1</v>
      </c>
      <c r="AJ125" s="22">
        <v>1</v>
      </c>
      <c r="AK125" s="24" t="s">
        <v>1457</v>
      </c>
      <c r="AL125" s="24" t="s">
        <v>1457</v>
      </c>
      <c r="AM125" s="24" t="s">
        <v>1457</v>
      </c>
      <c r="AN125" s="22">
        <v>0</v>
      </c>
      <c r="AO125" s="22">
        <v>0</v>
      </c>
      <c r="AP125" s="22">
        <v>471</v>
      </c>
      <c r="AQ125" s="22">
        <v>15534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4" t="s">
        <v>1580</v>
      </c>
      <c r="BA125" s="22">
        <v>25</v>
      </c>
      <c r="BB125" s="22">
        <v>24</v>
      </c>
      <c r="BC125" s="22">
        <v>8800</v>
      </c>
      <c r="BD125" s="22">
        <v>3375</v>
      </c>
      <c r="BE125" s="22">
        <v>0</v>
      </c>
      <c r="BF125" s="22">
        <v>33000</v>
      </c>
      <c r="BG125" s="22">
        <v>45175</v>
      </c>
      <c r="BH125" s="22">
        <v>0</v>
      </c>
      <c r="BI125" s="22">
        <v>1</v>
      </c>
      <c r="BJ125" s="22">
        <v>0</v>
      </c>
      <c r="BK125" s="22">
        <v>1</v>
      </c>
      <c r="BL125" s="22">
        <v>94</v>
      </c>
      <c r="BM125" s="22">
        <v>0</v>
      </c>
      <c r="BN125" s="22">
        <v>0</v>
      </c>
      <c r="BO125" s="22">
        <v>0</v>
      </c>
      <c r="BP125" s="22">
        <v>0</v>
      </c>
      <c r="BQ125" s="22">
        <v>0</v>
      </c>
    </row>
    <row r="126" spans="1:6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31</v>
      </c>
      <c r="F126" s="22">
        <v>2377</v>
      </c>
      <c r="G126" s="22">
        <v>0</v>
      </c>
      <c r="H126" s="23">
        <v>48.56</v>
      </c>
      <c r="I126" s="24" t="s">
        <v>1457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4" t="s">
        <v>1457</v>
      </c>
      <c r="Q126" s="24" t="s">
        <v>1457</v>
      </c>
      <c r="R126" s="23">
        <v>0</v>
      </c>
      <c r="S126" s="22">
        <v>0</v>
      </c>
      <c r="T126" s="24"/>
      <c r="U126" s="23">
        <v>52.01</v>
      </c>
      <c r="V126" s="23">
        <v>0</v>
      </c>
      <c r="W126" s="23">
        <v>0</v>
      </c>
      <c r="X126" s="23">
        <v>0</v>
      </c>
      <c r="Y126" s="23">
        <v>0</v>
      </c>
      <c r="Z126" s="23">
        <v>52.01</v>
      </c>
      <c r="AA126" s="23">
        <v>41.56</v>
      </c>
      <c r="AB126" s="23">
        <v>0</v>
      </c>
      <c r="AC126" s="23">
        <v>0</v>
      </c>
      <c r="AD126" s="23">
        <v>0</v>
      </c>
      <c r="AE126" s="23">
        <v>0</v>
      </c>
      <c r="AF126" s="23">
        <v>41.56</v>
      </c>
      <c r="AG126" s="23">
        <v>11.98</v>
      </c>
      <c r="AH126" s="24" t="s">
        <v>1458</v>
      </c>
      <c r="AI126" s="22">
        <v>43</v>
      </c>
      <c r="AJ126" s="22">
        <v>35</v>
      </c>
      <c r="AK126" s="24" t="s">
        <v>1458</v>
      </c>
      <c r="AL126" s="24" t="s">
        <v>1458</v>
      </c>
      <c r="AM126" s="24" t="s">
        <v>1458</v>
      </c>
      <c r="AN126" s="22">
        <v>34</v>
      </c>
      <c r="AO126" s="22">
        <v>0</v>
      </c>
      <c r="AP126" s="22">
        <v>1417</v>
      </c>
      <c r="AQ126" s="22">
        <v>56954</v>
      </c>
      <c r="AR126" s="22">
        <v>1</v>
      </c>
      <c r="AS126" s="22">
        <v>0</v>
      </c>
      <c r="AT126" s="22">
        <v>1</v>
      </c>
      <c r="AU126" s="22">
        <v>0</v>
      </c>
      <c r="AV126" s="22">
        <v>1</v>
      </c>
      <c r="AW126" s="22">
        <v>0</v>
      </c>
      <c r="AX126" s="22">
        <v>1</v>
      </c>
      <c r="AY126" s="22">
        <v>0</v>
      </c>
      <c r="AZ126" s="24" t="s">
        <v>1581</v>
      </c>
      <c r="BA126" s="22">
        <v>101</v>
      </c>
      <c r="BB126" s="22">
        <v>99</v>
      </c>
      <c r="BC126" s="22">
        <v>1660120</v>
      </c>
      <c r="BD126" s="22">
        <v>1890000</v>
      </c>
      <c r="BE126" s="22">
        <v>1980000</v>
      </c>
      <c r="BF126" s="22">
        <v>193825</v>
      </c>
      <c r="BG126" s="22">
        <v>5723945</v>
      </c>
      <c r="BH126" s="22">
        <v>38</v>
      </c>
      <c r="BI126" s="22">
        <v>8</v>
      </c>
      <c r="BJ126" s="22">
        <v>2</v>
      </c>
      <c r="BK126" s="22">
        <v>1</v>
      </c>
      <c r="BL126" s="22">
        <v>339</v>
      </c>
      <c r="BM126" s="22">
        <v>1</v>
      </c>
      <c r="BN126" s="22">
        <v>1</v>
      </c>
      <c r="BO126" s="22">
        <v>74</v>
      </c>
      <c r="BP126" s="22">
        <v>6</v>
      </c>
      <c r="BQ126" s="22">
        <v>2</v>
      </c>
    </row>
    <row r="127" spans="1:6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31</v>
      </c>
      <c r="F127" s="22">
        <v>959</v>
      </c>
      <c r="G127" s="22">
        <v>0</v>
      </c>
      <c r="H127" s="23">
        <v>28.29</v>
      </c>
      <c r="I127" s="24" t="s">
        <v>1457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4" t="s">
        <v>1457</v>
      </c>
      <c r="Q127" s="24" t="s">
        <v>1457</v>
      </c>
      <c r="R127" s="23">
        <v>0</v>
      </c>
      <c r="S127" s="22">
        <v>0</v>
      </c>
      <c r="T127" s="24"/>
      <c r="U127" s="23">
        <v>28.23</v>
      </c>
      <c r="V127" s="23">
        <v>0</v>
      </c>
      <c r="W127" s="23">
        <v>0</v>
      </c>
      <c r="X127" s="23">
        <v>0</v>
      </c>
      <c r="Y127" s="23">
        <v>0</v>
      </c>
      <c r="Z127" s="23">
        <v>28.23</v>
      </c>
      <c r="AA127" s="23">
        <v>23.27</v>
      </c>
      <c r="AB127" s="23">
        <v>0</v>
      </c>
      <c r="AC127" s="23">
        <v>0</v>
      </c>
      <c r="AD127" s="23">
        <v>0</v>
      </c>
      <c r="AE127" s="23">
        <v>0</v>
      </c>
      <c r="AF127" s="23">
        <v>23.27</v>
      </c>
      <c r="AG127" s="23">
        <v>7.08</v>
      </c>
      <c r="AH127" s="24" t="s">
        <v>1458</v>
      </c>
      <c r="AI127" s="22">
        <v>1</v>
      </c>
      <c r="AJ127" s="22">
        <v>1</v>
      </c>
      <c r="AK127" s="24" t="s">
        <v>1457</v>
      </c>
      <c r="AL127" s="24" t="s">
        <v>1458</v>
      </c>
      <c r="AM127" s="24" t="s">
        <v>1458</v>
      </c>
      <c r="AN127" s="22">
        <v>4</v>
      </c>
      <c r="AO127" s="22">
        <v>0</v>
      </c>
      <c r="AP127" s="22">
        <v>1247</v>
      </c>
      <c r="AQ127" s="22">
        <v>34750</v>
      </c>
      <c r="AR127" s="22">
        <v>0</v>
      </c>
      <c r="AS127" s="22">
        <v>0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4" t="s">
        <v>1582</v>
      </c>
      <c r="BA127" s="22">
        <v>19</v>
      </c>
      <c r="BB127" s="22">
        <v>17</v>
      </c>
      <c r="BC127" s="22">
        <v>2484123</v>
      </c>
      <c r="BD127" s="22">
        <v>13000000</v>
      </c>
      <c r="BE127" s="22">
        <v>500000</v>
      </c>
      <c r="BF127" s="22">
        <v>0</v>
      </c>
      <c r="BG127" s="22">
        <v>15984123</v>
      </c>
      <c r="BH127" s="22">
        <v>51</v>
      </c>
      <c r="BI127" s="22">
        <v>8</v>
      </c>
      <c r="BJ127" s="22">
        <v>1</v>
      </c>
      <c r="BK127" s="22">
        <v>1</v>
      </c>
      <c r="BL127" s="22">
        <v>110</v>
      </c>
      <c r="BM127" s="22">
        <v>3</v>
      </c>
      <c r="BN127" s="22">
        <v>0</v>
      </c>
      <c r="BO127" s="22">
        <v>0</v>
      </c>
      <c r="BP127" s="22">
        <v>0</v>
      </c>
      <c r="BQ127" s="22">
        <v>0</v>
      </c>
    </row>
    <row r="128" spans="1:6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19</v>
      </c>
      <c r="F128" s="22">
        <v>637</v>
      </c>
      <c r="G128" s="22">
        <v>0</v>
      </c>
      <c r="H128" s="23">
        <v>44.63</v>
      </c>
      <c r="I128" s="24" t="s">
        <v>1457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4" t="s">
        <v>1457</v>
      </c>
      <c r="Q128" s="24" t="s">
        <v>1457</v>
      </c>
      <c r="R128" s="23">
        <v>0</v>
      </c>
      <c r="S128" s="22">
        <v>0</v>
      </c>
      <c r="T128" s="24"/>
      <c r="U128" s="23">
        <v>37.78</v>
      </c>
      <c r="V128" s="23">
        <v>0</v>
      </c>
      <c r="W128" s="23">
        <v>0</v>
      </c>
      <c r="X128" s="23">
        <v>0</v>
      </c>
      <c r="Y128" s="23">
        <v>0</v>
      </c>
      <c r="Z128" s="23">
        <v>37.78</v>
      </c>
      <c r="AA128" s="23">
        <v>30.38</v>
      </c>
      <c r="AB128" s="23">
        <v>0</v>
      </c>
      <c r="AC128" s="23">
        <v>0</v>
      </c>
      <c r="AD128" s="23">
        <v>0</v>
      </c>
      <c r="AE128" s="23">
        <v>0</v>
      </c>
      <c r="AF128" s="23">
        <v>30.38</v>
      </c>
      <c r="AG128" s="23">
        <v>0</v>
      </c>
      <c r="AH128" s="24" t="s">
        <v>1458</v>
      </c>
      <c r="AI128" s="22">
        <v>1</v>
      </c>
      <c r="AJ128" s="22">
        <v>1</v>
      </c>
      <c r="AK128" s="24" t="s">
        <v>1458</v>
      </c>
      <c r="AL128" s="24" t="s">
        <v>1458</v>
      </c>
      <c r="AM128" s="24" t="s">
        <v>1458</v>
      </c>
      <c r="AN128" s="22">
        <v>15</v>
      </c>
      <c r="AO128" s="22">
        <v>0</v>
      </c>
      <c r="AP128" s="22">
        <v>1211</v>
      </c>
      <c r="AQ128" s="22">
        <v>30335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4" t="s">
        <v>1583</v>
      </c>
      <c r="BA128" s="22">
        <v>36</v>
      </c>
      <c r="BB128" s="22">
        <v>36</v>
      </c>
      <c r="BC128" s="22">
        <v>87990</v>
      </c>
      <c r="BD128" s="22">
        <v>24500</v>
      </c>
      <c r="BE128" s="22">
        <v>106000</v>
      </c>
      <c r="BF128" s="22">
        <v>200000</v>
      </c>
      <c r="BG128" s="22">
        <v>418490</v>
      </c>
      <c r="BH128" s="22">
        <v>0</v>
      </c>
      <c r="BI128" s="22">
        <v>4</v>
      </c>
      <c r="BJ128" s="22">
        <v>0</v>
      </c>
      <c r="BK128" s="22">
        <v>1</v>
      </c>
      <c r="BL128" s="22">
        <v>178</v>
      </c>
      <c r="BM128" s="22">
        <v>2</v>
      </c>
      <c r="BN128" s="22">
        <v>0</v>
      </c>
      <c r="BO128" s="22">
        <v>0</v>
      </c>
      <c r="BP128" s="22">
        <v>0</v>
      </c>
      <c r="BQ128" s="22">
        <v>0</v>
      </c>
    </row>
    <row r="129" spans="1:6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18</v>
      </c>
      <c r="F129" s="22">
        <v>908</v>
      </c>
      <c r="G129" s="22">
        <v>0</v>
      </c>
      <c r="H129" s="23">
        <v>34.729999999999997</v>
      </c>
      <c r="I129" s="24" t="s">
        <v>1457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4" t="s">
        <v>1457</v>
      </c>
      <c r="Q129" s="24" t="s">
        <v>1457</v>
      </c>
      <c r="R129" s="23">
        <v>0</v>
      </c>
      <c r="S129" s="22">
        <v>0</v>
      </c>
      <c r="T129" s="24"/>
      <c r="U129" s="23">
        <v>38.090000000000003</v>
      </c>
      <c r="V129" s="23">
        <v>0</v>
      </c>
      <c r="W129" s="23">
        <v>0</v>
      </c>
      <c r="X129" s="23">
        <v>0</v>
      </c>
      <c r="Y129" s="23">
        <v>0</v>
      </c>
      <c r="Z129" s="23">
        <v>38.090000000000003</v>
      </c>
      <c r="AA129" s="23">
        <v>29.28</v>
      </c>
      <c r="AB129" s="23">
        <v>0</v>
      </c>
      <c r="AC129" s="23">
        <v>0</v>
      </c>
      <c r="AD129" s="23">
        <v>0</v>
      </c>
      <c r="AE129" s="23">
        <v>0</v>
      </c>
      <c r="AF129" s="23">
        <v>29.28</v>
      </c>
      <c r="AG129" s="23">
        <v>13.88</v>
      </c>
      <c r="AH129" s="24" t="s">
        <v>1458</v>
      </c>
      <c r="AI129" s="22">
        <v>1</v>
      </c>
      <c r="AJ129" s="22">
        <v>1</v>
      </c>
      <c r="AK129" s="24" t="s">
        <v>1457</v>
      </c>
      <c r="AL129" s="24" t="s">
        <v>1458</v>
      </c>
      <c r="AM129" s="24" t="s">
        <v>1458</v>
      </c>
      <c r="AN129" s="22">
        <v>17</v>
      </c>
      <c r="AO129" s="22">
        <v>0</v>
      </c>
      <c r="AP129" s="22">
        <v>1383</v>
      </c>
      <c r="AQ129" s="22">
        <v>46249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4" t="s">
        <v>1584</v>
      </c>
      <c r="BA129" s="22">
        <v>53</v>
      </c>
      <c r="BB129" s="22">
        <v>53</v>
      </c>
      <c r="BC129" s="22">
        <v>1220600</v>
      </c>
      <c r="BD129" s="22">
        <v>407495</v>
      </c>
      <c r="BE129" s="22">
        <v>0</v>
      </c>
      <c r="BF129" s="22">
        <v>0</v>
      </c>
      <c r="BG129" s="22">
        <v>1628095</v>
      </c>
      <c r="BH129" s="22">
        <v>17</v>
      </c>
      <c r="BI129" s="22">
        <v>21</v>
      </c>
      <c r="BJ129" s="22">
        <v>0</v>
      </c>
      <c r="BK129" s="22">
        <v>1</v>
      </c>
      <c r="BL129" s="22">
        <v>218</v>
      </c>
      <c r="BM129" s="22">
        <v>7</v>
      </c>
      <c r="BN129" s="22">
        <v>0</v>
      </c>
      <c r="BO129" s="22">
        <v>0</v>
      </c>
      <c r="BP129" s="22">
        <v>2</v>
      </c>
      <c r="BQ129" s="22">
        <v>0</v>
      </c>
    </row>
    <row r="130" spans="1:6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5</v>
      </c>
      <c r="F130" s="22">
        <v>510</v>
      </c>
      <c r="G130" s="22">
        <v>0</v>
      </c>
      <c r="H130" s="23">
        <v>21</v>
      </c>
      <c r="I130" s="24" t="s">
        <v>1457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4" t="s">
        <v>1457</v>
      </c>
      <c r="Q130" s="24" t="s">
        <v>1457</v>
      </c>
      <c r="R130" s="23">
        <v>0</v>
      </c>
      <c r="S130" s="22">
        <v>0</v>
      </c>
      <c r="T130" s="24"/>
      <c r="U130" s="23">
        <v>10</v>
      </c>
      <c r="V130" s="23">
        <v>0</v>
      </c>
      <c r="W130" s="23">
        <v>0</v>
      </c>
      <c r="X130" s="23">
        <v>0</v>
      </c>
      <c r="Y130" s="23">
        <v>0</v>
      </c>
      <c r="Z130" s="23">
        <v>10</v>
      </c>
      <c r="AA130" s="23">
        <v>12</v>
      </c>
      <c r="AB130" s="23">
        <v>0</v>
      </c>
      <c r="AC130" s="23">
        <v>0</v>
      </c>
      <c r="AD130" s="23">
        <v>0</v>
      </c>
      <c r="AE130" s="23">
        <v>0</v>
      </c>
      <c r="AF130" s="23">
        <v>12</v>
      </c>
      <c r="AG130" s="23">
        <v>3</v>
      </c>
      <c r="AH130" s="24" t="s">
        <v>1458</v>
      </c>
      <c r="AI130" s="22">
        <v>3</v>
      </c>
      <c r="AJ130" s="22">
        <v>3</v>
      </c>
      <c r="AK130" s="24" t="s">
        <v>1458</v>
      </c>
      <c r="AL130" s="24" t="s">
        <v>1458</v>
      </c>
      <c r="AM130" s="24" t="s">
        <v>1458</v>
      </c>
      <c r="AN130" s="22">
        <v>10</v>
      </c>
      <c r="AO130" s="22">
        <v>0</v>
      </c>
      <c r="AP130" s="22">
        <v>393</v>
      </c>
      <c r="AQ130" s="22">
        <v>12903</v>
      </c>
      <c r="AR130" s="22">
        <v>0</v>
      </c>
      <c r="AS130" s="22">
        <v>0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4" t="s">
        <v>1585</v>
      </c>
      <c r="BA130" s="22">
        <v>16</v>
      </c>
      <c r="BB130" s="22">
        <v>12</v>
      </c>
      <c r="BC130" s="22">
        <v>80000</v>
      </c>
      <c r="BD130" s="22">
        <v>200000</v>
      </c>
      <c r="BE130" s="22">
        <v>0</v>
      </c>
      <c r="BF130" s="22">
        <v>0</v>
      </c>
      <c r="BG130" s="22">
        <v>280000</v>
      </c>
      <c r="BH130" s="22">
        <v>0</v>
      </c>
      <c r="BI130" s="22">
        <v>4</v>
      </c>
      <c r="BJ130" s="22">
        <v>0</v>
      </c>
      <c r="BK130" s="22">
        <v>1</v>
      </c>
      <c r="BL130" s="22">
        <v>50</v>
      </c>
      <c r="BM130" s="22">
        <v>1</v>
      </c>
      <c r="BN130" s="22">
        <v>0</v>
      </c>
      <c r="BO130" s="22">
        <v>0</v>
      </c>
      <c r="BP130" s="22">
        <v>0</v>
      </c>
      <c r="BQ130" s="22">
        <v>0</v>
      </c>
    </row>
    <row r="131" spans="1:6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37</v>
      </c>
      <c r="F131" s="22">
        <v>671</v>
      </c>
      <c r="G131" s="22">
        <v>0</v>
      </c>
      <c r="H131" s="23">
        <v>38</v>
      </c>
      <c r="I131" s="24" t="s">
        <v>1457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4" t="s">
        <v>1457</v>
      </c>
      <c r="Q131" s="24" t="s">
        <v>1457</v>
      </c>
      <c r="R131" s="23">
        <v>0</v>
      </c>
      <c r="S131" s="22">
        <v>0</v>
      </c>
      <c r="T131" s="24"/>
      <c r="U131" s="23">
        <v>27.5</v>
      </c>
      <c r="V131" s="23">
        <v>0</v>
      </c>
      <c r="W131" s="23">
        <v>0</v>
      </c>
      <c r="X131" s="23">
        <v>0</v>
      </c>
      <c r="Y131" s="23">
        <v>0</v>
      </c>
      <c r="Z131" s="23">
        <v>27.5</v>
      </c>
      <c r="AA131" s="23">
        <v>24.5</v>
      </c>
      <c r="AB131" s="23">
        <v>0</v>
      </c>
      <c r="AC131" s="23">
        <v>0</v>
      </c>
      <c r="AD131" s="23">
        <v>0</v>
      </c>
      <c r="AE131" s="23">
        <v>0</v>
      </c>
      <c r="AF131" s="23">
        <v>24.5</v>
      </c>
      <c r="AG131" s="23">
        <v>9</v>
      </c>
      <c r="AH131" s="24" t="s">
        <v>1458</v>
      </c>
      <c r="AI131" s="22">
        <v>3</v>
      </c>
      <c r="AJ131" s="22">
        <v>2</v>
      </c>
      <c r="AK131" s="24" t="s">
        <v>1457</v>
      </c>
      <c r="AL131" s="24" t="s">
        <v>1458</v>
      </c>
      <c r="AM131" s="24" t="s">
        <v>1458</v>
      </c>
      <c r="AN131" s="22">
        <v>4</v>
      </c>
      <c r="AO131" s="22">
        <v>0</v>
      </c>
      <c r="AP131" s="22">
        <v>1045</v>
      </c>
      <c r="AQ131" s="22">
        <v>24402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4" t="s">
        <v>1586</v>
      </c>
      <c r="BA131" s="22">
        <v>32</v>
      </c>
      <c r="BB131" s="22">
        <v>29</v>
      </c>
      <c r="BC131" s="22">
        <v>170000</v>
      </c>
      <c r="BD131" s="22">
        <v>1312300</v>
      </c>
      <c r="BE131" s="22">
        <v>180000</v>
      </c>
      <c r="BF131" s="22">
        <v>189000</v>
      </c>
      <c r="BG131" s="22">
        <v>1851300</v>
      </c>
      <c r="BH131" s="22">
        <v>12</v>
      </c>
      <c r="BI131" s="22">
        <v>15</v>
      </c>
      <c r="BJ131" s="22">
        <v>0</v>
      </c>
      <c r="BK131" s="22">
        <v>1</v>
      </c>
      <c r="BL131" s="22">
        <v>224</v>
      </c>
      <c r="BM131" s="22">
        <v>1</v>
      </c>
      <c r="BN131" s="22">
        <v>0</v>
      </c>
      <c r="BO131" s="22">
        <v>0</v>
      </c>
      <c r="BP131" s="22">
        <v>0</v>
      </c>
      <c r="BQ131" s="22">
        <v>0</v>
      </c>
    </row>
    <row r="132" spans="1:6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154</v>
      </c>
      <c r="F132" s="22">
        <v>2302</v>
      </c>
      <c r="G132" s="22">
        <v>0</v>
      </c>
      <c r="H132" s="23">
        <v>98.8</v>
      </c>
      <c r="I132" s="24" t="s">
        <v>1457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4" t="s">
        <v>1457</v>
      </c>
      <c r="Q132" s="24" t="s">
        <v>1457</v>
      </c>
      <c r="R132" s="23">
        <v>0</v>
      </c>
      <c r="S132" s="22">
        <v>0</v>
      </c>
      <c r="T132" s="24"/>
      <c r="U132" s="23">
        <v>101.292</v>
      </c>
      <c r="V132" s="23">
        <v>0</v>
      </c>
      <c r="W132" s="23">
        <v>0</v>
      </c>
      <c r="X132" s="23">
        <v>0</v>
      </c>
      <c r="Y132" s="23">
        <v>8.391</v>
      </c>
      <c r="Z132" s="23">
        <v>109.68300000000001</v>
      </c>
      <c r="AA132" s="23">
        <v>83.715999999999994</v>
      </c>
      <c r="AB132" s="23">
        <v>0</v>
      </c>
      <c r="AC132" s="23">
        <v>0</v>
      </c>
      <c r="AD132" s="23">
        <v>0</v>
      </c>
      <c r="AE132" s="23">
        <v>6.6210000000000004</v>
      </c>
      <c r="AF132" s="23">
        <v>90.337000000000003</v>
      </c>
      <c r="AG132" s="23">
        <v>58.4</v>
      </c>
      <c r="AH132" s="24" t="s">
        <v>1458</v>
      </c>
      <c r="AI132" s="22">
        <v>4</v>
      </c>
      <c r="AJ132" s="22">
        <v>3</v>
      </c>
      <c r="AK132" s="24" t="s">
        <v>1458</v>
      </c>
      <c r="AL132" s="24" t="s">
        <v>1458</v>
      </c>
      <c r="AM132" s="24" t="s">
        <v>1457</v>
      </c>
      <c r="AN132" s="22">
        <v>0</v>
      </c>
      <c r="AO132" s="22">
        <v>0</v>
      </c>
      <c r="AP132" s="22">
        <v>6265</v>
      </c>
      <c r="AQ132" s="22">
        <v>221421</v>
      </c>
      <c r="AR132" s="22">
        <v>1</v>
      </c>
      <c r="AS132" s="22">
        <v>1</v>
      </c>
      <c r="AT132" s="22">
        <v>0</v>
      </c>
      <c r="AU132" s="22">
        <v>0</v>
      </c>
      <c r="AV132" s="22">
        <v>14</v>
      </c>
      <c r="AW132" s="22">
        <v>14</v>
      </c>
      <c r="AX132" s="22">
        <v>0</v>
      </c>
      <c r="AY132" s="22">
        <v>0</v>
      </c>
      <c r="AZ132" s="24" t="s">
        <v>1587</v>
      </c>
      <c r="BA132" s="22">
        <v>62</v>
      </c>
      <c r="BB132" s="22">
        <v>56</v>
      </c>
      <c r="BC132" s="22">
        <v>21950384</v>
      </c>
      <c r="BD132" s="22">
        <v>1318050</v>
      </c>
      <c r="BE132" s="22">
        <v>200000</v>
      </c>
      <c r="BF132" s="22">
        <v>5344534</v>
      </c>
      <c r="BG132" s="22">
        <v>28812968</v>
      </c>
      <c r="BH132" s="22">
        <v>229</v>
      </c>
      <c r="BI132" s="22">
        <v>32</v>
      </c>
      <c r="BJ132" s="22">
        <v>9</v>
      </c>
      <c r="BK132" s="22">
        <v>1</v>
      </c>
      <c r="BL132" s="22">
        <v>722</v>
      </c>
      <c r="BM132" s="22">
        <v>5</v>
      </c>
      <c r="BN132" s="22">
        <v>4</v>
      </c>
      <c r="BO132" s="22">
        <v>43</v>
      </c>
      <c r="BP132" s="22">
        <v>0</v>
      </c>
      <c r="BQ132" s="22">
        <v>0</v>
      </c>
    </row>
    <row r="133" spans="1:6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96</v>
      </c>
      <c r="F133" s="22">
        <v>3312</v>
      </c>
      <c r="G133" s="22">
        <v>0</v>
      </c>
      <c r="H133" s="23">
        <v>97.3</v>
      </c>
      <c r="I133" s="24" t="s">
        <v>1457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4" t="s">
        <v>1457</v>
      </c>
      <c r="Q133" s="24" t="s">
        <v>1457</v>
      </c>
      <c r="R133" s="23">
        <v>0</v>
      </c>
      <c r="S133" s="22">
        <v>0</v>
      </c>
      <c r="T133" s="24"/>
      <c r="U133" s="23">
        <v>79.58</v>
      </c>
      <c r="V133" s="23">
        <v>0</v>
      </c>
      <c r="W133" s="23">
        <v>0</v>
      </c>
      <c r="X133" s="23">
        <v>0</v>
      </c>
      <c r="Y133" s="23">
        <v>0</v>
      </c>
      <c r="Z133" s="23">
        <v>79.58</v>
      </c>
      <c r="AA133" s="23">
        <v>64.7</v>
      </c>
      <c r="AB133" s="23">
        <v>0</v>
      </c>
      <c r="AC133" s="23">
        <v>0</v>
      </c>
      <c r="AD133" s="23">
        <v>0</v>
      </c>
      <c r="AE133" s="23">
        <v>0</v>
      </c>
      <c r="AF133" s="23">
        <v>64.7</v>
      </c>
      <c r="AG133" s="23">
        <v>28.5</v>
      </c>
      <c r="AH133" s="24" t="s">
        <v>1458</v>
      </c>
      <c r="AI133" s="22">
        <v>1</v>
      </c>
      <c r="AJ133" s="22">
        <v>1</v>
      </c>
      <c r="AK133" s="24" t="s">
        <v>1458</v>
      </c>
      <c r="AL133" s="24" t="s">
        <v>1458</v>
      </c>
      <c r="AM133" s="24" t="s">
        <v>1458</v>
      </c>
      <c r="AN133" s="22">
        <v>3</v>
      </c>
      <c r="AO133" s="22">
        <v>0</v>
      </c>
      <c r="AP133" s="22">
        <v>4254</v>
      </c>
      <c r="AQ133" s="22">
        <v>82744</v>
      </c>
      <c r="AR133" s="22">
        <v>0</v>
      </c>
      <c r="AS133" s="22">
        <v>0</v>
      </c>
      <c r="AT133" s="22">
        <v>0</v>
      </c>
      <c r="AU133" s="22">
        <v>0</v>
      </c>
      <c r="AV133" s="22">
        <v>6</v>
      </c>
      <c r="AW133" s="22">
        <v>5</v>
      </c>
      <c r="AX133" s="22">
        <v>1</v>
      </c>
      <c r="AY133" s="22">
        <v>1</v>
      </c>
      <c r="AZ133" s="24" t="s">
        <v>1588</v>
      </c>
      <c r="BA133" s="22">
        <v>77</v>
      </c>
      <c r="BB133" s="22">
        <v>77</v>
      </c>
      <c r="BC133" s="22">
        <v>5162000</v>
      </c>
      <c r="BD133" s="22">
        <v>4002273</v>
      </c>
      <c r="BE133" s="22">
        <v>90500</v>
      </c>
      <c r="BF133" s="22">
        <v>390000</v>
      </c>
      <c r="BG133" s="22">
        <v>9644773</v>
      </c>
      <c r="BH133" s="22">
        <v>37</v>
      </c>
      <c r="BI133" s="22">
        <v>0</v>
      </c>
      <c r="BJ133" s="22">
        <v>2</v>
      </c>
      <c r="BK133" s="22">
        <v>1</v>
      </c>
      <c r="BL133" s="22">
        <v>658</v>
      </c>
      <c r="BM133" s="22">
        <v>3</v>
      </c>
      <c r="BN133" s="22">
        <v>0</v>
      </c>
      <c r="BO133" s="22">
        <v>0</v>
      </c>
      <c r="BP133" s="22">
        <v>0</v>
      </c>
      <c r="BQ133" s="22">
        <v>0</v>
      </c>
    </row>
    <row r="134" spans="1:6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60</v>
      </c>
      <c r="F134" s="22">
        <v>1937</v>
      </c>
      <c r="G134" s="22">
        <v>0</v>
      </c>
      <c r="H134" s="23">
        <v>205</v>
      </c>
      <c r="I134" s="24" t="s">
        <v>1457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4" t="s">
        <v>1457</v>
      </c>
      <c r="Q134" s="24" t="s">
        <v>1457</v>
      </c>
      <c r="R134" s="23">
        <v>0</v>
      </c>
      <c r="S134" s="22">
        <v>0</v>
      </c>
      <c r="T134" s="24"/>
      <c r="U134" s="23">
        <v>62.68</v>
      </c>
      <c r="V134" s="23">
        <v>0</v>
      </c>
      <c r="W134" s="23">
        <v>0</v>
      </c>
      <c r="X134" s="23">
        <v>0</v>
      </c>
      <c r="Y134" s="23">
        <v>0</v>
      </c>
      <c r="Z134" s="23">
        <v>62.68</v>
      </c>
      <c r="AA134" s="23">
        <v>59.66</v>
      </c>
      <c r="AB134" s="23">
        <v>0</v>
      </c>
      <c r="AC134" s="23">
        <v>0</v>
      </c>
      <c r="AD134" s="23">
        <v>0</v>
      </c>
      <c r="AE134" s="23">
        <v>0</v>
      </c>
      <c r="AF134" s="23">
        <v>59.66</v>
      </c>
      <c r="AG134" s="23">
        <v>36.39</v>
      </c>
      <c r="AH134" s="24" t="s">
        <v>1458</v>
      </c>
      <c r="AI134" s="22">
        <v>5</v>
      </c>
      <c r="AJ134" s="22">
        <v>5</v>
      </c>
      <c r="AK134" s="24" t="s">
        <v>1458</v>
      </c>
      <c r="AL134" s="24" t="s">
        <v>1458</v>
      </c>
      <c r="AM134" s="24" t="s">
        <v>1457</v>
      </c>
      <c r="AN134" s="22">
        <v>0</v>
      </c>
      <c r="AO134" s="22">
        <v>0</v>
      </c>
      <c r="AP134" s="22">
        <v>3867</v>
      </c>
      <c r="AQ134" s="22">
        <v>80220</v>
      </c>
      <c r="AR134" s="22">
        <v>0</v>
      </c>
      <c r="AS134" s="22">
        <v>0</v>
      </c>
      <c r="AT134" s="22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4" t="s">
        <v>1589</v>
      </c>
      <c r="BA134" s="22">
        <v>72</v>
      </c>
      <c r="BB134" s="22">
        <v>72</v>
      </c>
      <c r="BC134" s="22">
        <v>1820090</v>
      </c>
      <c r="BD134" s="22">
        <v>576000</v>
      </c>
      <c r="BE134" s="22">
        <v>3747816</v>
      </c>
      <c r="BF134" s="22">
        <v>0</v>
      </c>
      <c r="BG134" s="22">
        <v>6143906</v>
      </c>
      <c r="BH134" s="22">
        <v>67</v>
      </c>
      <c r="BI134" s="22">
        <v>72</v>
      </c>
      <c r="BJ134" s="22">
        <v>0</v>
      </c>
      <c r="BK134" s="22">
        <v>1</v>
      </c>
      <c r="BL134" s="22">
        <v>657</v>
      </c>
      <c r="BM134" s="22">
        <v>2</v>
      </c>
      <c r="BN134" s="22">
        <v>0</v>
      </c>
      <c r="BO134" s="22">
        <v>0</v>
      </c>
      <c r="BP134" s="22">
        <v>1</v>
      </c>
      <c r="BQ134" s="22">
        <v>0</v>
      </c>
    </row>
    <row r="135" spans="1:6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8</v>
      </c>
      <c r="F135" s="22">
        <v>322</v>
      </c>
      <c r="G135" s="22">
        <v>0</v>
      </c>
      <c r="H135" s="23">
        <v>21</v>
      </c>
      <c r="I135" s="24" t="s">
        <v>1457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4" t="s">
        <v>1457</v>
      </c>
      <c r="Q135" s="24" t="s">
        <v>1457</v>
      </c>
      <c r="R135" s="23">
        <v>0</v>
      </c>
      <c r="S135" s="22">
        <v>0</v>
      </c>
      <c r="T135" s="24"/>
      <c r="U135" s="23">
        <v>10</v>
      </c>
      <c r="V135" s="23">
        <v>1</v>
      </c>
      <c r="W135" s="23">
        <v>0</v>
      </c>
      <c r="X135" s="23">
        <v>1</v>
      </c>
      <c r="Y135" s="23">
        <v>0</v>
      </c>
      <c r="Z135" s="23">
        <v>12</v>
      </c>
      <c r="AA135" s="23">
        <v>10</v>
      </c>
      <c r="AB135" s="23">
        <v>1</v>
      </c>
      <c r="AC135" s="23">
        <v>0</v>
      </c>
      <c r="AD135" s="23">
        <v>0</v>
      </c>
      <c r="AE135" s="23">
        <v>0</v>
      </c>
      <c r="AF135" s="23">
        <v>11</v>
      </c>
      <c r="AG135" s="23">
        <v>2.5</v>
      </c>
      <c r="AH135" s="24" t="s">
        <v>1457</v>
      </c>
      <c r="AI135" s="22">
        <v>0</v>
      </c>
      <c r="AJ135" s="22">
        <v>0</v>
      </c>
      <c r="AK135" s="24" t="s">
        <v>1457</v>
      </c>
      <c r="AL135" s="24" t="s">
        <v>1457</v>
      </c>
      <c r="AM135" s="24" t="s">
        <v>1457</v>
      </c>
      <c r="AN135" s="22">
        <v>0</v>
      </c>
      <c r="AO135" s="22">
        <v>0</v>
      </c>
      <c r="AP135" s="22">
        <v>505</v>
      </c>
      <c r="AQ135" s="22">
        <v>15224</v>
      </c>
      <c r="AR135" s="22">
        <v>0</v>
      </c>
      <c r="AS135" s="22">
        <v>0</v>
      </c>
      <c r="AT135" s="22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4" t="s">
        <v>1590</v>
      </c>
      <c r="BA135" s="22">
        <v>12</v>
      </c>
      <c r="BB135" s="22">
        <v>12</v>
      </c>
      <c r="BC135" s="22">
        <v>350100</v>
      </c>
      <c r="BD135" s="22">
        <v>0</v>
      </c>
      <c r="BE135" s="22">
        <v>0</v>
      </c>
      <c r="BF135" s="22">
        <v>0</v>
      </c>
      <c r="BG135" s="22">
        <v>350100</v>
      </c>
      <c r="BH135" s="22">
        <v>10</v>
      </c>
      <c r="BI135" s="22">
        <v>10</v>
      </c>
      <c r="BJ135" s="22">
        <v>0</v>
      </c>
      <c r="BK135" s="22">
        <v>1</v>
      </c>
      <c r="BL135" s="22">
        <v>66</v>
      </c>
      <c r="BM135" s="22">
        <v>3</v>
      </c>
      <c r="BN135" s="22">
        <v>0</v>
      </c>
      <c r="BO135" s="22">
        <v>0</v>
      </c>
      <c r="BP135" s="22">
        <v>0</v>
      </c>
      <c r="BQ135" s="22">
        <v>0</v>
      </c>
    </row>
    <row r="136" spans="1:6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7</v>
      </c>
      <c r="F136" s="22">
        <v>601</v>
      </c>
      <c r="G136" s="22">
        <v>0</v>
      </c>
      <c r="H136" s="23">
        <v>25.6</v>
      </c>
      <c r="I136" s="24" t="s">
        <v>1457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4" t="s">
        <v>1457</v>
      </c>
      <c r="Q136" s="24" t="s">
        <v>1457</v>
      </c>
      <c r="R136" s="23">
        <v>0</v>
      </c>
      <c r="S136" s="22">
        <v>0</v>
      </c>
      <c r="T136" s="24"/>
      <c r="U136" s="23">
        <v>14.2</v>
      </c>
      <c r="V136" s="23">
        <v>0</v>
      </c>
      <c r="W136" s="23">
        <v>0</v>
      </c>
      <c r="X136" s="23">
        <v>0</v>
      </c>
      <c r="Y136" s="23">
        <v>0</v>
      </c>
      <c r="Z136" s="23">
        <v>14.2</v>
      </c>
      <c r="AA136" s="23">
        <v>9.8000000000000007</v>
      </c>
      <c r="AB136" s="23">
        <v>0</v>
      </c>
      <c r="AC136" s="23">
        <v>0</v>
      </c>
      <c r="AD136" s="23">
        <v>0</v>
      </c>
      <c r="AE136" s="23">
        <v>0</v>
      </c>
      <c r="AF136" s="23">
        <v>9.8000000000000007</v>
      </c>
      <c r="AG136" s="23">
        <v>3</v>
      </c>
      <c r="AH136" s="24" t="s">
        <v>1458</v>
      </c>
      <c r="AI136" s="22">
        <v>3</v>
      </c>
      <c r="AJ136" s="22">
        <v>3</v>
      </c>
      <c r="AK136" s="24" t="s">
        <v>1458</v>
      </c>
      <c r="AL136" s="24" t="s">
        <v>1458</v>
      </c>
      <c r="AM136" s="24" t="s">
        <v>1458</v>
      </c>
      <c r="AN136" s="22">
        <v>9</v>
      </c>
      <c r="AO136" s="22">
        <v>0</v>
      </c>
      <c r="AP136" s="22">
        <v>430</v>
      </c>
      <c r="AQ136" s="22">
        <v>12380</v>
      </c>
      <c r="AR136" s="22">
        <v>0</v>
      </c>
      <c r="AS136" s="22">
        <v>0</v>
      </c>
      <c r="AT136" s="22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4" t="s">
        <v>1591</v>
      </c>
      <c r="BA136" s="22">
        <v>7</v>
      </c>
      <c r="BB136" s="22">
        <v>7</v>
      </c>
      <c r="BC136" s="22">
        <v>13000</v>
      </c>
      <c r="BD136" s="22">
        <v>40000</v>
      </c>
      <c r="BE136" s="22">
        <v>0</v>
      </c>
      <c r="BF136" s="22">
        <v>0</v>
      </c>
      <c r="BG136" s="22">
        <v>53000</v>
      </c>
      <c r="BH136" s="22">
        <v>7</v>
      </c>
      <c r="BI136" s="22">
        <v>3</v>
      </c>
      <c r="BJ136" s="22">
        <v>0</v>
      </c>
      <c r="BK136" s="22">
        <v>1</v>
      </c>
      <c r="BL136" s="22">
        <v>77</v>
      </c>
      <c r="BM136" s="22">
        <v>1</v>
      </c>
      <c r="BN136" s="22">
        <v>0</v>
      </c>
      <c r="BO136" s="22">
        <v>0</v>
      </c>
      <c r="BP136" s="22">
        <v>0</v>
      </c>
      <c r="BQ136" s="22">
        <v>0</v>
      </c>
    </row>
    <row r="137" spans="1:6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14</v>
      </c>
      <c r="F137" s="22">
        <v>921</v>
      </c>
      <c r="G137" s="22">
        <v>0</v>
      </c>
      <c r="H137" s="23">
        <v>20</v>
      </c>
      <c r="I137" s="24" t="s">
        <v>1457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4" t="s">
        <v>1457</v>
      </c>
      <c r="Q137" s="24" t="s">
        <v>1457</v>
      </c>
      <c r="R137" s="23">
        <v>0</v>
      </c>
      <c r="S137" s="22">
        <v>0</v>
      </c>
      <c r="T137" s="24"/>
      <c r="U137" s="23">
        <v>15</v>
      </c>
      <c r="V137" s="23">
        <v>0</v>
      </c>
      <c r="W137" s="23">
        <v>0</v>
      </c>
      <c r="X137" s="23">
        <v>0</v>
      </c>
      <c r="Y137" s="23">
        <v>0</v>
      </c>
      <c r="Z137" s="23">
        <v>15</v>
      </c>
      <c r="AA137" s="23">
        <v>16</v>
      </c>
      <c r="AB137" s="23">
        <v>0</v>
      </c>
      <c r="AC137" s="23">
        <v>0</v>
      </c>
      <c r="AD137" s="23">
        <v>0</v>
      </c>
      <c r="AE137" s="23">
        <v>0</v>
      </c>
      <c r="AF137" s="23">
        <v>16</v>
      </c>
      <c r="AG137" s="23">
        <v>2</v>
      </c>
      <c r="AH137" s="24" t="s">
        <v>1457</v>
      </c>
      <c r="AI137" s="22">
        <v>0</v>
      </c>
      <c r="AJ137" s="22">
        <v>0</v>
      </c>
      <c r="AK137" s="24" t="s">
        <v>1457</v>
      </c>
      <c r="AL137" s="24" t="s">
        <v>1457</v>
      </c>
      <c r="AM137" s="24" t="s">
        <v>1457</v>
      </c>
      <c r="AN137" s="22">
        <v>0</v>
      </c>
      <c r="AO137" s="22">
        <v>0</v>
      </c>
      <c r="AP137" s="22">
        <v>715</v>
      </c>
      <c r="AQ137" s="22">
        <v>18299</v>
      </c>
      <c r="AR137" s="22">
        <v>0</v>
      </c>
      <c r="AS137" s="22">
        <v>0</v>
      </c>
      <c r="AT137" s="22">
        <v>0</v>
      </c>
      <c r="AU137" s="22">
        <v>0</v>
      </c>
      <c r="AV137" s="22">
        <v>0</v>
      </c>
      <c r="AW137" s="22">
        <v>0</v>
      </c>
      <c r="AX137" s="22">
        <v>0</v>
      </c>
      <c r="AY137" s="22">
        <v>0</v>
      </c>
      <c r="AZ137" s="24" t="s">
        <v>1592</v>
      </c>
      <c r="BA137" s="22">
        <v>19</v>
      </c>
      <c r="BB137" s="22">
        <v>17</v>
      </c>
      <c r="BC137" s="22">
        <v>38000</v>
      </c>
      <c r="BD137" s="22">
        <v>49500</v>
      </c>
      <c r="BE137" s="22">
        <v>0</v>
      </c>
      <c r="BF137" s="22">
        <v>0</v>
      </c>
      <c r="BG137" s="22">
        <v>87500</v>
      </c>
      <c r="BH137" s="22">
        <v>5</v>
      </c>
      <c r="BI137" s="22">
        <v>23</v>
      </c>
      <c r="BJ137" s="22">
        <v>0</v>
      </c>
      <c r="BK137" s="22">
        <v>0</v>
      </c>
      <c r="BL137" s="22">
        <v>0</v>
      </c>
      <c r="BM137" s="22">
        <v>0</v>
      </c>
      <c r="BN137" s="22">
        <v>0</v>
      </c>
      <c r="BO137" s="22">
        <v>0</v>
      </c>
      <c r="BP137" s="22">
        <v>0</v>
      </c>
      <c r="BQ137" s="22">
        <v>0</v>
      </c>
    </row>
    <row r="138" spans="1:6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10</v>
      </c>
      <c r="F138" s="22">
        <v>327</v>
      </c>
      <c r="G138" s="22">
        <v>0</v>
      </c>
      <c r="H138" s="23">
        <v>19.170000000000002</v>
      </c>
      <c r="I138" s="24" t="s">
        <v>1457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4" t="s">
        <v>1457</v>
      </c>
      <c r="Q138" s="24" t="s">
        <v>1457</v>
      </c>
      <c r="R138" s="23">
        <v>0</v>
      </c>
      <c r="S138" s="22">
        <v>0</v>
      </c>
      <c r="T138" s="24"/>
      <c r="U138" s="23">
        <v>36.090000000000003</v>
      </c>
      <c r="V138" s="23">
        <v>0</v>
      </c>
      <c r="W138" s="23">
        <v>0</v>
      </c>
      <c r="X138" s="23">
        <v>0</v>
      </c>
      <c r="Y138" s="23">
        <v>0</v>
      </c>
      <c r="Z138" s="23">
        <v>36.090000000000003</v>
      </c>
      <c r="AA138" s="23">
        <v>8.8699999999999992</v>
      </c>
      <c r="AB138" s="23">
        <v>0</v>
      </c>
      <c r="AC138" s="23">
        <v>0</v>
      </c>
      <c r="AD138" s="23">
        <v>0</v>
      </c>
      <c r="AE138" s="23">
        <v>0</v>
      </c>
      <c r="AF138" s="23">
        <v>8.8699999999999992</v>
      </c>
      <c r="AG138" s="23">
        <v>0.57999999999999996</v>
      </c>
      <c r="AH138" s="24" t="s">
        <v>1458</v>
      </c>
      <c r="AI138" s="22">
        <v>12</v>
      </c>
      <c r="AJ138" s="22">
        <v>12</v>
      </c>
      <c r="AK138" s="24" t="s">
        <v>1457</v>
      </c>
      <c r="AL138" s="24" t="s">
        <v>1458</v>
      </c>
      <c r="AM138" s="24" t="s">
        <v>1458</v>
      </c>
      <c r="AN138" s="22">
        <v>4</v>
      </c>
      <c r="AO138" s="22">
        <v>0</v>
      </c>
      <c r="AP138" s="22">
        <v>490</v>
      </c>
      <c r="AQ138" s="22">
        <v>15435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4" t="s">
        <v>1593</v>
      </c>
      <c r="BA138" s="22">
        <v>22</v>
      </c>
      <c r="BB138" s="22">
        <v>21</v>
      </c>
      <c r="BC138" s="22">
        <v>275732</v>
      </c>
      <c r="BD138" s="22">
        <v>46000</v>
      </c>
      <c r="BE138" s="22">
        <v>0</v>
      </c>
      <c r="BF138" s="22">
        <v>0</v>
      </c>
      <c r="BG138" s="22">
        <v>321732</v>
      </c>
      <c r="BH138" s="22">
        <v>14</v>
      </c>
      <c r="BI138" s="22">
        <v>10</v>
      </c>
      <c r="BJ138" s="22">
        <v>2</v>
      </c>
      <c r="BK138" s="22">
        <v>1</v>
      </c>
      <c r="BL138" s="22">
        <v>71</v>
      </c>
      <c r="BM138" s="22">
        <v>11.67</v>
      </c>
      <c r="BN138" s="22">
        <v>1</v>
      </c>
      <c r="BO138" s="22">
        <v>187</v>
      </c>
      <c r="BP138" s="22">
        <v>0</v>
      </c>
      <c r="BQ138" s="22">
        <v>0</v>
      </c>
    </row>
    <row r="139" spans="1:6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15</v>
      </c>
      <c r="F139" s="22">
        <v>582</v>
      </c>
      <c r="G139" s="22">
        <v>0</v>
      </c>
      <c r="H139" s="23">
        <v>31.6</v>
      </c>
      <c r="I139" s="24" t="s">
        <v>1457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4" t="s">
        <v>1457</v>
      </c>
      <c r="Q139" s="24" t="s">
        <v>1457</v>
      </c>
      <c r="R139" s="23">
        <v>0</v>
      </c>
      <c r="S139" s="22">
        <v>0</v>
      </c>
      <c r="T139" s="24"/>
      <c r="U139" s="23">
        <v>26.9</v>
      </c>
      <c r="V139" s="23">
        <v>0</v>
      </c>
      <c r="W139" s="23">
        <v>0</v>
      </c>
      <c r="X139" s="23">
        <v>0</v>
      </c>
      <c r="Y139" s="23">
        <v>0</v>
      </c>
      <c r="Z139" s="23">
        <v>26.9</v>
      </c>
      <c r="AA139" s="23">
        <v>35.4</v>
      </c>
      <c r="AB139" s="23">
        <v>0</v>
      </c>
      <c r="AC139" s="23">
        <v>0</v>
      </c>
      <c r="AD139" s="23">
        <v>0</v>
      </c>
      <c r="AE139" s="23">
        <v>0</v>
      </c>
      <c r="AF139" s="23">
        <v>35.4</v>
      </c>
      <c r="AG139" s="23">
        <v>14.4</v>
      </c>
      <c r="AH139" s="24" t="s">
        <v>1458</v>
      </c>
      <c r="AI139" s="22">
        <v>43</v>
      </c>
      <c r="AJ139" s="22">
        <v>35</v>
      </c>
      <c r="AK139" s="24" t="s">
        <v>1458</v>
      </c>
      <c r="AL139" s="24" t="s">
        <v>1458</v>
      </c>
      <c r="AM139" s="24" t="s">
        <v>1458</v>
      </c>
      <c r="AN139" s="22">
        <v>34</v>
      </c>
      <c r="AO139" s="22">
        <v>0</v>
      </c>
      <c r="AP139" s="22">
        <v>837</v>
      </c>
      <c r="AQ139" s="22">
        <v>31440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4" t="s">
        <v>1594</v>
      </c>
      <c r="BA139" s="22">
        <v>35</v>
      </c>
      <c r="BB139" s="22">
        <v>28</v>
      </c>
      <c r="BC139" s="22">
        <v>4836300</v>
      </c>
      <c r="BD139" s="22">
        <v>550000</v>
      </c>
      <c r="BE139" s="22">
        <v>0</v>
      </c>
      <c r="BF139" s="22">
        <v>0</v>
      </c>
      <c r="BG139" s="22">
        <v>5386300</v>
      </c>
      <c r="BH139" s="22">
        <v>25</v>
      </c>
      <c r="BI139" s="22">
        <v>4</v>
      </c>
      <c r="BJ139" s="22">
        <v>2</v>
      </c>
      <c r="BK139" s="22">
        <v>1</v>
      </c>
      <c r="BL139" s="22">
        <v>94</v>
      </c>
      <c r="BM139" s="22">
        <v>1</v>
      </c>
      <c r="BN139" s="22">
        <v>2</v>
      </c>
      <c r="BO139" s="22">
        <v>39.5</v>
      </c>
      <c r="BP139" s="22">
        <v>1</v>
      </c>
      <c r="BQ139" s="22">
        <v>0</v>
      </c>
    </row>
    <row r="140" spans="1:6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10</v>
      </c>
      <c r="F140" s="22">
        <v>418</v>
      </c>
      <c r="G140" s="22">
        <v>0</v>
      </c>
      <c r="H140" s="23">
        <v>14</v>
      </c>
      <c r="I140" s="24" t="s">
        <v>1457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4" t="s">
        <v>1457</v>
      </c>
      <c r="Q140" s="24" t="s">
        <v>1457</v>
      </c>
      <c r="R140" s="23">
        <v>0</v>
      </c>
      <c r="S140" s="22">
        <v>0</v>
      </c>
      <c r="T140" s="24"/>
      <c r="U140" s="23">
        <v>15.5</v>
      </c>
      <c r="V140" s="23">
        <v>0</v>
      </c>
      <c r="W140" s="23">
        <v>0</v>
      </c>
      <c r="X140" s="23">
        <v>0</v>
      </c>
      <c r="Y140" s="23">
        <v>0</v>
      </c>
      <c r="Z140" s="23">
        <v>15.5</v>
      </c>
      <c r="AA140" s="23">
        <v>12</v>
      </c>
      <c r="AB140" s="23">
        <v>0</v>
      </c>
      <c r="AC140" s="23">
        <v>0</v>
      </c>
      <c r="AD140" s="23">
        <v>0</v>
      </c>
      <c r="AE140" s="23">
        <v>0</v>
      </c>
      <c r="AF140" s="23">
        <v>12</v>
      </c>
      <c r="AG140" s="23">
        <v>3</v>
      </c>
      <c r="AH140" s="24" t="s">
        <v>1458</v>
      </c>
      <c r="AI140" s="22">
        <v>1</v>
      </c>
      <c r="AJ140" s="22">
        <v>1</v>
      </c>
      <c r="AK140" s="24" t="s">
        <v>1457</v>
      </c>
      <c r="AL140" s="24" t="s">
        <v>1458</v>
      </c>
      <c r="AM140" s="24" t="s">
        <v>1458</v>
      </c>
      <c r="AN140" s="22">
        <v>15</v>
      </c>
      <c r="AO140" s="22">
        <v>0</v>
      </c>
      <c r="AP140" s="22">
        <v>655</v>
      </c>
      <c r="AQ140" s="22">
        <v>24773</v>
      </c>
      <c r="AR140" s="22">
        <v>0</v>
      </c>
      <c r="AS140" s="22">
        <v>0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4" t="s">
        <v>1595</v>
      </c>
      <c r="BA140" s="22">
        <v>12</v>
      </c>
      <c r="BB140" s="22">
        <v>11</v>
      </c>
      <c r="BC140" s="22">
        <v>145300</v>
      </c>
      <c r="BD140" s="22">
        <v>0</v>
      </c>
      <c r="BE140" s="22">
        <v>25000000</v>
      </c>
      <c r="BF140" s="22">
        <v>0</v>
      </c>
      <c r="BG140" s="22">
        <v>25145300</v>
      </c>
      <c r="BH140" s="22">
        <v>0</v>
      </c>
      <c r="BI140" s="22">
        <v>7</v>
      </c>
      <c r="BJ140" s="22">
        <v>0</v>
      </c>
      <c r="BK140" s="22">
        <v>0</v>
      </c>
      <c r="BL140" s="22">
        <v>0</v>
      </c>
      <c r="BM140" s="22">
        <v>0</v>
      </c>
      <c r="BN140" s="22">
        <v>0</v>
      </c>
      <c r="BO140" s="22">
        <v>0</v>
      </c>
      <c r="BP140" s="22">
        <v>0</v>
      </c>
      <c r="BQ140" s="22">
        <v>0</v>
      </c>
    </row>
    <row r="141" spans="1:6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8</v>
      </c>
      <c r="F141" s="22">
        <v>350</v>
      </c>
      <c r="G141" s="22">
        <v>0</v>
      </c>
      <c r="H141" s="23">
        <v>19.12</v>
      </c>
      <c r="I141" s="24" t="s">
        <v>1457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4" t="s">
        <v>1457</v>
      </c>
      <c r="Q141" s="24" t="s">
        <v>1457</v>
      </c>
      <c r="R141" s="23">
        <v>0</v>
      </c>
      <c r="S141" s="22">
        <v>0</v>
      </c>
      <c r="T141" s="24"/>
      <c r="U141" s="23">
        <v>20.93</v>
      </c>
      <c r="V141" s="23">
        <v>0</v>
      </c>
      <c r="W141" s="23">
        <v>0</v>
      </c>
      <c r="X141" s="23">
        <v>0</v>
      </c>
      <c r="Y141" s="23">
        <v>0</v>
      </c>
      <c r="Z141" s="23">
        <v>20.93</v>
      </c>
      <c r="AA141" s="23">
        <v>18.47</v>
      </c>
      <c r="AB141" s="23">
        <v>0</v>
      </c>
      <c r="AC141" s="23">
        <v>0</v>
      </c>
      <c r="AD141" s="23">
        <v>0</v>
      </c>
      <c r="AE141" s="23">
        <v>0</v>
      </c>
      <c r="AF141" s="23">
        <v>18.47</v>
      </c>
      <c r="AG141" s="23">
        <v>4.1100000000000003</v>
      </c>
      <c r="AH141" s="24" t="s">
        <v>1458</v>
      </c>
      <c r="AI141" s="22">
        <v>4</v>
      </c>
      <c r="AJ141" s="22">
        <v>4</v>
      </c>
      <c r="AK141" s="24" t="s">
        <v>1458</v>
      </c>
      <c r="AL141" s="24" t="s">
        <v>1458</v>
      </c>
      <c r="AM141" s="24" t="s">
        <v>1458</v>
      </c>
      <c r="AN141" s="22">
        <v>2</v>
      </c>
      <c r="AO141" s="22">
        <v>0</v>
      </c>
      <c r="AP141" s="22">
        <v>612</v>
      </c>
      <c r="AQ141" s="22">
        <v>18050</v>
      </c>
      <c r="AR141" s="22">
        <v>0</v>
      </c>
      <c r="AS141" s="22">
        <v>0</v>
      </c>
      <c r="AT141" s="22">
        <v>0</v>
      </c>
      <c r="AU141" s="22">
        <v>0</v>
      </c>
      <c r="AV141" s="22">
        <v>1</v>
      </c>
      <c r="AW141" s="22">
        <v>1</v>
      </c>
      <c r="AX141" s="22">
        <v>0</v>
      </c>
      <c r="AY141" s="22">
        <v>0</v>
      </c>
      <c r="AZ141" s="24" t="s">
        <v>1596</v>
      </c>
      <c r="BA141" s="22">
        <v>9</v>
      </c>
      <c r="BB141" s="22">
        <v>9</v>
      </c>
      <c r="BC141" s="22">
        <v>1</v>
      </c>
      <c r="BD141" s="22">
        <v>1</v>
      </c>
      <c r="BE141" s="22">
        <v>1</v>
      </c>
      <c r="BF141" s="22">
        <v>1</v>
      </c>
      <c r="BG141" s="22">
        <v>4</v>
      </c>
      <c r="BH141" s="22">
        <v>0</v>
      </c>
      <c r="BI141" s="22">
        <v>10.8</v>
      </c>
      <c r="BJ141" s="22">
        <v>1</v>
      </c>
      <c r="BK141" s="22">
        <v>1</v>
      </c>
      <c r="BL141" s="22">
        <v>162</v>
      </c>
      <c r="BM141" s="22">
        <v>0.2</v>
      </c>
      <c r="BN141" s="22">
        <v>0</v>
      </c>
      <c r="BO141" s="22">
        <v>0</v>
      </c>
      <c r="BP141" s="22">
        <v>0</v>
      </c>
      <c r="BQ141" s="22">
        <v>0</v>
      </c>
    </row>
    <row r="142" spans="1:6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4</v>
      </c>
      <c r="F142" s="22">
        <v>334</v>
      </c>
      <c r="G142" s="22">
        <v>0</v>
      </c>
      <c r="H142" s="23">
        <v>24</v>
      </c>
      <c r="I142" s="24" t="s">
        <v>1457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4" t="s">
        <v>1457</v>
      </c>
      <c r="Q142" s="24" t="s">
        <v>1457</v>
      </c>
      <c r="R142" s="23">
        <v>0</v>
      </c>
      <c r="S142" s="22">
        <v>0</v>
      </c>
      <c r="T142" s="24"/>
      <c r="U142" s="23">
        <v>9</v>
      </c>
      <c r="V142" s="23">
        <v>0</v>
      </c>
      <c r="W142" s="23">
        <v>0</v>
      </c>
      <c r="X142" s="23">
        <v>0</v>
      </c>
      <c r="Y142" s="23">
        <v>0</v>
      </c>
      <c r="Z142" s="23">
        <v>9</v>
      </c>
      <c r="AA142" s="23">
        <v>11</v>
      </c>
      <c r="AB142" s="23">
        <v>0</v>
      </c>
      <c r="AC142" s="23">
        <v>0</v>
      </c>
      <c r="AD142" s="23">
        <v>0</v>
      </c>
      <c r="AE142" s="23">
        <v>0</v>
      </c>
      <c r="AF142" s="23">
        <v>11</v>
      </c>
      <c r="AG142" s="23">
        <v>1</v>
      </c>
      <c r="AH142" s="24" t="s">
        <v>1458</v>
      </c>
      <c r="AI142" s="22">
        <v>22</v>
      </c>
      <c r="AJ142" s="22">
        <v>22</v>
      </c>
      <c r="AK142" s="24" t="s">
        <v>1457</v>
      </c>
      <c r="AL142" s="24" t="s">
        <v>1458</v>
      </c>
      <c r="AM142" s="24" t="s">
        <v>1458</v>
      </c>
      <c r="AN142" s="22">
        <v>16</v>
      </c>
      <c r="AO142" s="22">
        <v>0</v>
      </c>
      <c r="AP142" s="22">
        <v>304</v>
      </c>
      <c r="AQ142" s="22">
        <v>21563.85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4" t="s">
        <v>1597</v>
      </c>
      <c r="BA142" s="22">
        <v>2</v>
      </c>
      <c r="BB142" s="22">
        <v>2</v>
      </c>
      <c r="BC142" s="22">
        <v>0</v>
      </c>
      <c r="BD142" s="22">
        <v>25000</v>
      </c>
      <c r="BE142" s="22">
        <v>0</v>
      </c>
      <c r="BF142" s="22">
        <v>0</v>
      </c>
      <c r="BG142" s="22">
        <v>25000</v>
      </c>
      <c r="BH142" s="22">
        <v>0</v>
      </c>
      <c r="BI142" s="22">
        <v>3</v>
      </c>
      <c r="BJ142" s="22">
        <v>0</v>
      </c>
      <c r="BK142" s="22">
        <v>1</v>
      </c>
      <c r="BL142" s="22">
        <v>27</v>
      </c>
      <c r="BM142" s="22">
        <v>2</v>
      </c>
      <c r="BN142" s="22">
        <v>0</v>
      </c>
      <c r="BO142" s="22">
        <v>0</v>
      </c>
      <c r="BP142" s="22">
        <v>0</v>
      </c>
      <c r="BQ142" s="22">
        <v>0</v>
      </c>
    </row>
    <row r="143" spans="1:6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6</v>
      </c>
      <c r="F143" s="22">
        <v>235</v>
      </c>
      <c r="G143" s="22">
        <v>0</v>
      </c>
      <c r="H143" s="23">
        <v>19</v>
      </c>
      <c r="I143" s="24" t="s">
        <v>1457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4" t="s">
        <v>1457</v>
      </c>
      <c r="Q143" s="24" t="s">
        <v>1457</v>
      </c>
      <c r="R143" s="23">
        <v>0</v>
      </c>
      <c r="S143" s="22">
        <v>0</v>
      </c>
      <c r="T143" s="24"/>
      <c r="U143" s="23">
        <v>14</v>
      </c>
      <c r="V143" s="23">
        <v>0</v>
      </c>
      <c r="W143" s="23">
        <v>0</v>
      </c>
      <c r="X143" s="23">
        <v>0</v>
      </c>
      <c r="Y143" s="23">
        <v>0</v>
      </c>
      <c r="Z143" s="23">
        <v>14</v>
      </c>
      <c r="AA143" s="23">
        <v>15</v>
      </c>
      <c r="AB143" s="23">
        <v>0</v>
      </c>
      <c r="AC143" s="23">
        <v>0</v>
      </c>
      <c r="AD143" s="23">
        <v>0</v>
      </c>
      <c r="AE143" s="23">
        <v>0</v>
      </c>
      <c r="AF143" s="23">
        <v>15</v>
      </c>
      <c r="AG143" s="23">
        <v>1</v>
      </c>
      <c r="AH143" s="24" t="s">
        <v>1458</v>
      </c>
      <c r="AI143" s="22">
        <v>43</v>
      </c>
      <c r="AJ143" s="22">
        <v>35</v>
      </c>
      <c r="AK143" s="24" t="s">
        <v>1458</v>
      </c>
      <c r="AL143" s="24" t="s">
        <v>1458</v>
      </c>
      <c r="AM143" s="24" t="s">
        <v>1458</v>
      </c>
      <c r="AN143" s="22">
        <v>34</v>
      </c>
      <c r="AO143" s="22">
        <v>0</v>
      </c>
      <c r="AP143" s="22">
        <v>422</v>
      </c>
      <c r="AQ143" s="22">
        <v>14739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4" t="s">
        <v>1598</v>
      </c>
      <c r="BA143" s="22">
        <v>10</v>
      </c>
      <c r="BB143" s="22">
        <v>10</v>
      </c>
      <c r="BC143" s="22">
        <v>0</v>
      </c>
      <c r="BD143" s="22">
        <v>0</v>
      </c>
      <c r="BE143" s="22">
        <v>0</v>
      </c>
      <c r="BF143" s="22">
        <v>0</v>
      </c>
      <c r="BG143" s="22">
        <v>0</v>
      </c>
      <c r="BH143" s="22">
        <v>11</v>
      </c>
      <c r="BI143" s="22">
        <v>21</v>
      </c>
      <c r="BJ143" s="22">
        <v>0</v>
      </c>
      <c r="BK143" s="22">
        <v>1</v>
      </c>
      <c r="BL143" s="22">
        <v>101</v>
      </c>
      <c r="BM143" s="22">
        <v>1</v>
      </c>
      <c r="BN143" s="22">
        <v>0</v>
      </c>
      <c r="BO143" s="22">
        <v>0</v>
      </c>
      <c r="BP143" s="22">
        <v>0</v>
      </c>
      <c r="BQ143" s="22">
        <v>0</v>
      </c>
    </row>
    <row r="144" spans="1:6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13</v>
      </c>
      <c r="F144" s="22">
        <v>667</v>
      </c>
      <c r="G144" s="22">
        <v>0</v>
      </c>
      <c r="H144" s="23">
        <v>36</v>
      </c>
      <c r="I144" s="24" t="s">
        <v>1457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4" t="s">
        <v>1457</v>
      </c>
      <c r="Q144" s="24" t="s">
        <v>1457</v>
      </c>
      <c r="R144" s="23">
        <v>0</v>
      </c>
      <c r="S144" s="22">
        <v>0</v>
      </c>
      <c r="T144" s="24"/>
      <c r="U144" s="23">
        <v>13.5</v>
      </c>
      <c r="V144" s="23">
        <v>0</v>
      </c>
      <c r="W144" s="23">
        <v>0</v>
      </c>
      <c r="X144" s="23">
        <v>0</v>
      </c>
      <c r="Y144" s="23">
        <v>0</v>
      </c>
      <c r="Z144" s="23">
        <v>13.5</v>
      </c>
      <c r="AA144" s="23">
        <v>14.5</v>
      </c>
      <c r="AB144" s="23">
        <v>0</v>
      </c>
      <c r="AC144" s="23">
        <v>0</v>
      </c>
      <c r="AD144" s="23">
        <v>0</v>
      </c>
      <c r="AE144" s="23">
        <v>0</v>
      </c>
      <c r="AF144" s="23">
        <v>14.5</v>
      </c>
      <c r="AG144" s="23">
        <v>0</v>
      </c>
      <c r="AH144" s="24" t="s">
        <v>1457</v>
      </c>
      <c r="AI144" s="22">
        <v>0</v>
      </c>
      <c r="AJ144" s="22">
        <v>0</v>
      </c>
      <c r="AK144" s="24" t="s">
        <v>1457</v>
      </c>
      <c r="AL144" s="24" t="s">
        <v>1457</v>
      </c>
      <c r="AM144" s="24" t="s">
        <v>1457</v>
      </c>
      <c r="AN144" s="22">
        <v>0</v>
      </c>
      <c r="AO144" s="22">
        <v>0</v>
      </c>
      <c r="AP144" s="22">
        <v>894</v>
      </c>
      <c r="AQ144" s="22">
        <v>16989.11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4" t="s">
        <v>1599</v>
      </c>
      <c r="BA144" s="22">
        <v>23</v>
      </c>
      <c r="BB144" s="22">
        <v>23</v>
      </c>
      <c r="BC144" s="22">
        <v>1182000</v>
      </c>
      <c r="BD144" s="22">
        <v>0</v>
      </c>
      <c r="BE144" s="22">
        <v>3610000</v>
      </c>
      <c r="BF144" s="22">
        <v>1000</v>
      </c>
      <c r="BG144" s="22">
        <v>4793000</v>
      </c>
      <c r="BH144" s="22">
        <v>11</v>
      </c>
      <c r="BI144" s="22">
        <v>14</v>
      </c>
      <c r="BJ144" s="22">
        <v>2</v>
      </c>
      <c r="BK144" s="22">
        <v>1</v>
      </c>
      <c r="BL144" s="22">
        <v>134</v>
      </c>
      <c r="BM144" s="22">
        <v>5</v>
      </c>
      <c r="BN144" s="22">
        <v>2</v>
      </c>
      <c r="BO144" s="22">
        <v>30</v>
      </c>
      <c r="BP144" s="22">
        <v>0</v>
      </c>
      <c r="BQ144" s="22">
        <v>0</v>
      </c>
    </row>
    <row r="145" spans="1:6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87</v>
      </c>
      <c r="F145" s="22">
        <v>1132</v>
      </c>
      <c r="G145" s="22">
        <v>0</v>
      </c>
      <c r="H145" s="23">
        <v>65.87</v>
      </c>
      <c r="I145" s="24" t="s">
        <v>1457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4" t="s">
        <v>1457</v>
      </c>
      <c r="Q145" s="24" t="s">
        <v>1457</v>
      </c>
      <c r="R145" s="23">
        <v>0</v>
      </c>
      <c r="S145" s="22">
        <v>0</v>
      </c>
      <c r="T145" s="24"/>
      <c r="U145" s="23">
        <v>58.2</v>
      </c>
      <c r="V145" s="23">
        <v>0</v>
      </c>
      <c r="W145" s="23">
        <v>0</v>
      </c>
      <c r="X145" s="23">
        <v>0</v>
      </c>
      <c r="Y145" s="23">
        <v>0</v>
      </c>
      <c r="Z145" s="23">
        <v>58.2</v>
      </c>
      <c r="AA145" s="23">
        <v>43.2</v>
      </c>
      <c r="AB145" s="23">
        <v>0</v>
      </c>
      <c r="AC145" s="23">
        <v>0</v>
      </c>
      <c r="AD145" s="23">
        <v>0</v>
      </c>
      <c r="AE145" s="23">
        <v>0</v>
      </c>
      <c r="AF145" s="23">
        <v>43.2</v>
      </c>
      <c r="AG145" s="23">
        <v>18.2</v>
      </c>
      <c r="AH145" s="24" t="s">
        <v>1458</v>
      </c>
      <c r="AI145" s="22">
        <v>5</v>
      </c>
      <c r="AJ145" s="22">
        <v>5</v>
      </c>
      <c r="AK145" s="24" t="s">
        <v>1457</v>
      </c>
      <c r="AL145" s="24" t="s">
        <v>1457</v>
      </c>
      <c r="AM145" s="24" t="s">
        <v>1457</v>
      </c>
      <c r="AN145" s="22">
        <v>0</v>
      </c>
      <c r="AO145" s="22">
        <v>0</v>
      </c>
      <c r="AP145" s="22">
        <v>3954</v>
      </c>
      <c r="AQ145" s="22">
        <v>74818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4" t="s">
        <v>1600</v>
      </c>
      <c r="BA145" s="22">
        <v>95</v>
      </c>
      <c r="BB145" s="22">
        <v>94</v>
      </c>
      <c r="BC145" s="22">
        <v>12780846</v>
      </c>
      <c r="BD145" s="22">
        <v>310700</v>
      </c>
      <c r="BE145" s="22">
        <v>1645250</v>
      </c>
      <c r="BF145" s="22">
        <v>361928</v>
      </c>
      <c r="BG145" s="22">
        <v>15098724</v>
      </c>
      <c r="BH145" s="22">
        <v>112</v>
      </c>
      <c r="BI145" s="22">
        <v>20</v>
      </c>
      <c r="BJ145" s="22">
        <v>7</v>
      </c>
      <c r="BK145" s="22">
        <v>1</v>
      </c>
      <c r="BL145" s="22">
        <v>263</v>
      </c>
      <c r="BM145" s="22">
        <v>18</v>
      </c>
      <c r="BN145" s="22">
        <v>7</v>
      </c>
      <c r="BO145" s="22">
        <v>0</v>
      </c>
      <c r="BP145" s="22">
        <v>4</v>
      </c>
      <c r="BQ145" s="22">
        <v>0</v>
      </c>
    </row>
    <row r="146" spans="1:6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6</v>
      </c>
      <c r="F146" s="22">
        <v>424</v>
      </c>
      <c r="G146" s="22">
        <v>0</v>
      </c>
      <c r="H146" s="23">
        <v>18</v>
      </c>
      <c r="I146" s="24" t="s">
        <v>1457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4" t="s">
        <v>1457</v>
      </c>
      <c r="Q146" s="24" t="s">
        <v>1457</v>
      </c>
      <c r="R146" s="23">
        <v>0</v>
      </c>
      <c r="S146" s="22">
        <v>0</v>
      </c>
      <c r="T146" s="24"/>
      <c r="U146" s="23">
        <v>11.03</v>
      </c>
      <c r="V146" s="23">
        <v>0</v>
      </c>
      <c r="W146" s="23">
        <v>0</v>
      </c>
      <c r="X146" s="23">
        <v>0</v>
      </c>
      <c r="Y146" s="23">
        <v>0</v>
      </c>
      <c r="Z146" s="23">
        <v>11.03</v>
      </c>
      <c r="AA146" s="23">
        <v>10.029999999999999</v>
      </c>
      <c r="AB146" s="23">
        <v>0</v>
      </c>
      <c r="AC146" s="23">
        <v>0</v>
      </c>
      <c r="AD146" s="23">
        <v>0</v>
      </c>
      <c r="AE146" s="23">
        <v>0</v>
      </c>
      <c r="AF146" s="23">
        <v>10.029999999999999</v>
      </c>
      <c r="AG146" s="23">
        <v>0.6</v>
      </c>
      <c r="AH146" s="24" t="s">
        <v>1458</v>
      </c>
      <c r="AI146" s="22">
        <v>8</v>
      </c>
      <c r="AJ146" s="22">
        <v>8</v>
      </c>
      <c r="AK146" s="24" t="s">
        <v>1458</v>
      </c>
      <c r="AL146" s="24" t="s">
        <v>1458</v>
      </c>
      <c r="AM146" s="24" t="s">
        <v>1458</v>
      </c>
      <c r="AN146" s="22">
        <v>6</v>
      </c>
      <c r="AO146" s="22">
        <v>0</v>
      </c>
      <c r="AP146" s="22">
        <v>453</v>
      </c>
      <c r="AQ146" s="22">
        <v>8800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4" t="s">
        <v>1601</v>
      </c>
      <c r="BA146" s="22">
        <v>5</v>
      </c>
      <c r="BB146" s="22">
        <v>5</v>
      </c>
      <c r="BC146" s="22">
        <v>1</v>
      </c>
      <c r="BD146" s="22">
        <v>0</v>
      </c>
      <c r="BE146" s="22">
        <v>0</v>
      </c>
      <c r="BF146" s="22">
        <v>0</v>
      </c>
      <c r="BG146" s="22">
        <v>1</v>
      </c>
      <c r="BH146" s="22">
        <v>3</v>
      </c>
      <c r="BI146" s="22">
        <v>7</v>
      </c>
      <c r="BJ146" s="22">
        <v>0</v>
      </c>
      <c r="BK146" s="22">
        <v>1</v>
      </c>
      <c r="BL146" s="22">
        <v>3</v>
      </c>
      <c r="BM146" s="22">
        <v>1</v>
      </c>
      <c r="BN146" s="22">
        <v>0</v>
      </c>
      <c r="BO146" s="22">
        <v>0</v>
      </c>
      <c r="BP146" s="22">
        <v>0</v>
      </c>
      <c r="BQ146" s="22">
        <v>0</v>
      </c>
    </row>
    <row r="147" spans="1:6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19</v>
      </c>
      <c r="F147" s="22">
        <v>478</v>
      </c>
      <c r="G147" s="22">
        <v>0</v>
      </c>
      <c r="H147" s="23">
        <v>20</v>
      </c>
      <c r="I147" s="24" t="s">
        <v>1457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4" t="s">
        <v>1457</v>
      </c>
      <c r="Q147" s="24" t="s">
        <v>1457</v>
      </c>
      <c r="R147" s="23">
        <v>0</v>
      </c>
      <c r="S147" s="22">
        <v>0</v>
      </c>
      <c r="T147" s="24"/>
      <c r="U147" s="23">
        <v>23.68</v>
      </c>
      <c r="V147" s="23">
        <v>0</v>
      </c>
      <c r="W147" s="23">
        <v>0</v>
      </c>
      <c r="X147" s="23">
        <v>0</v>
      </c>
      <c r="Y147" s="23">
        <v>0</v>
      </c>
      <c r="Z147" s="23">
        <v>23.68</v>
      </c>
      <c r="AA147" s="23">
        <v>19.5</v>
      </c>
      <c r="AB147" s="23">
        <v>0</v>
      </c>
      <c r="AC147" s="23">
        <v>0</v>
      </c>
      <c r="AD147" s="23">
        <v>0</v>
      </c>
      <c r="AE147" s="23">
        <v>0</v>
      </c>
      <c r="AF147" s="23">
        <v>19.5</v>
      </c>
      <c r="AG147" s="23">
        <v>5.92</v>
      </c>
      <c r="AH147" s="24" t="s">
        <v>1457</v>
      </c>
      <c r="AI147" s="22">
        <v>0</v>
      </c>
      <c r="AJ147" s="22">
        <v>0</v>
      </c>
      <c r="AK147" s="24" t="s">
        <v>1457</v>
      </c>
      <c r="AL147" s="24" t="s">
        <v>1457</v>
      </c>
      <c r="AM147" s="24" t="s">
        <v>1457</v>
      </c>
      <c r="AN147" s="22">
        <v>0</v>
      </c>
      <c r="AO147" s="22">
        <v>0</v>
      </c>
      <c r="AP147" s="22">
        <v>1047</v>
      </c>
      <c r="AQ147" s="22">
        <v>32100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4" t="s">
        <v>1602</v>
      </c>
      <c r="BA147" s="22">
        <v>47</v>
      </c>
      <c r="BB147" s="22">
        <v>45</v>
      </c>
      <c r="BC147" s="22">
        <v>2911100</v>
      </c>
      <c r="BD147" s="22">
        <v>50000</v>
      </c>
      <c r="BE147" s="22">
        <v>0</v>
      </c>
      <c r="BF147" s="22">
        <v>1200</v>
      </c>
      <c r="BG147" s="22">
        <v>2962300</v>
      </c>
      <c r="BH147" s="22">
        <v>23</v>
      </c>
      <c r="BI147" s="22">
        <v>15.1</v>
      </c>
      <c r="BJ147" s="22">
        <v>1</v>
      </c>
      <c r="BK147" s="22">
        <v>1</v>
      </c>
      <c r="BL147" s="22">
        <v>236</v>
      </c>
      <c r="BM147" s="22">
        <v>2</v>
      </c>
      <c r="BN147" s="22">
        <v>1</v>
      </c>
      <c r="BO147" s="22">
        <v>50</v>
      </c>
      <c r="BP147" s="22">
        <v>0</v>
      </c>
      <c r="BQ147" s="22">
        <v>1</v>
      </c>
    </row>
    <row r="148" spans="1:6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5</v>
      </c>
      <c r="F148" s="22">
        <v>203</v>
      </c>
      <c r="G148" s="22">
        <v>0</v>
      </c>
      <c r="H148" s="23">
        <v>14.56</v>
      </c>
      <c r="I148" s="24" t="s">
        <v>1457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4" t="s">
        <v>1457</v>
      </c>
      <c r="Q148" s="24" t="s">
        <v>1457</v>
      </c>
      <c r="R148" s="23">
        <v>0</v>
      </c>
      <c r="S148" s="22">
        <v>0</v>
      </c>
      <c r="T148" s="24"/>
      <c r="U148" s="23">
        <v>11.05</v>
      </c>
      <c r="V148" s="23">
        <v>0</v>
      </c>
      <c r="W148" s="23">
        <v>0</v>
      </c>
      <c r="X148" s="23">
        <v>0</v>
      </c>
      <c r="Y148" s="23">
        <v>0</v>
      </c>
      <c r="Z148" s="23">
        <v>11.05</v>
      </c>
      <c r="AA148" s="23">
        <v>11.42</v>
      </c>
      <c r="AB148" s="23">
        <v>0</v>
      </c>
      <c r="AC148" s="23">
        <v>0</v>
      </c>
      <c r="AD148" s="23">
        <v>0</v>
      </c>
      <c r="AE148" s="23">
        <v>0</v>
      </c>
      <c r="AF148" s="23">
        <v>11.42</v>
      </c>
      <c r="AG148" s="23">
        <v>0.19</v>
      </c>
      <c r="AH148" s="24" t="s">
        <v>1458</v>
      </c>
      <c r="AI148" s="22">
        <v>43</v>
      </c>
      <c r="AJ148" s="22">
        <v>35</v>
      </c>
      <c r="AK148" s="24" t="s">
        <v>1458</v>
      </c>
      <c r="AL148" s="24" t="s">
        <v>1458</v>
      </c>
      <c r="AM148" s="24" t="s">
        <v>1458</v>
      </c>
      <c r="AN148" s="22">
        <v>34</v>
      </c>
      <c r="AO148" s="22">
        <v>0</v>
      </c>
      <c r="AP148" s="22">
        <v>480</v>
      </c>
      <c r="AQ148" s="22">
        <v>11400</v>
      </c>
      <c r="AR148" s="22">
        <v>0</v>
      </c>
      <c r="AS148" s="22">
        <v>0</v>
      </c>
      <c r="AT148" s="22">
        <v>0</v>
      </c>
      <c r="AU148" s="22">
        <v>0</v>
      </c>
      <c r="AV148" s="22">
        <v>0</v>
      </c>
      <c r="AW148" s="22">
        <v>0</v>
      </c>
      <c r="AX148" s="22">
        <v>0</v>
      </c>
      <c r="AY148" s="22">
        <v>0</v>
      </c>
      <c r="AZ148" s="24" t="s">
        <v>1603</v>
      </c>
      <c r="BA148" s="22">
        <v>34</v>
      </c>
      <c r="BB148" s="22">
        <v>34</v>
      </c>
      <c r="BC148" s="22">
        <v>605000</v>
      </c>
      <c r="BD148" s="22">
        <v>0</v>
      </c>
      <c r="BE148" s="22">
        <v>350000</v>
      </c>
      <c r="BF148" s="22">
        <v>0</v>
      </c>
      <c r="BG148" s="22">
        <v>955000</v>
      </c>
      <c r="BH148" s="22">
        <v>11</v>
      </c>
      <c r="BI148" s="22">
        <v>5</v>
      </c>
      <c r="BJ148" s="22">
        <v>3</v>
      </c>
      <c r="BK148" s="22">
        <v>1</v>
      </c>
      <c r="BL148" s="22">
        <v>71</v>
      </c>
      <c r="BM148" s="22">
        <v>5</v>
      </c>
      <c r="BN148" s="22">
        <v>3</v>
      </c>
      <c r="BO148" s="22">
        <v>41.7</v>
      </c>
      <c r="BP148" s="22">
        <v>0</v>
      </c>
      <c r="BQ148" s="22">
        <v>0</v>
      </c>
    </row>
    <row r="149" spans="1:6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243</v>
      </c>
      <c r="F149" s="22">
        <v>3900</v>
      </c>
      <c r="G149" s="22">
        <v>0</v>
      </c>
      <c r="H149" s="23">
        <v>164.7</v>
      </c>
      <c r="I149" s="24" t="s">
        <v>1457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4" t="s">
        <v>1457</v>
      </c>
      <c r="Q149" s="24" t="s">
        <v>1457</v>
      </c>
      <c r="R149" s="23">
        <v>0</v>
      </c>
      <c r="S149" s="22">
        <v>0</v>
      </c>
      <c r="T149" s="24"/>
      <c r="U149" s="23">
        <v>153.9</v>
      </c>
      <c r="V149" s="23">
        <v>0</v>
      </c>
      <c r="W149" s="23">
        <v>0</v>
      </c>
      <c r="X149" s="23">
        <v>0</v>
      </c>
      <c r="Y149" s="23">
        <v>0</v>
      </c>
      <c r="Z149" s="23">
        <v>153.9</v>
      </c>
      <c r="AA149" s="23">
        <v>135.19999999999999</v>
      </c>
      <c r="AB149" s="23">
        <v>0</v>
      </c>
      <c r="AC149" s="23">
        <v>0</v>
      </c>
      <c r="AD149" s="23">
        <v>0</v>
      </c>
      <c r="AE149" s="23">
        <v>0</v>
      </c>
      <c r="AF149" s="23">
        <v>135.19999999999999</v>
      </c>
      <c r="AG149" s="23">
        <v>135.30000000000001</v>
      </c>
      <c r="AH149" s="24" t="s">
        <v>1458</v>
      </c>
      <c r="AI149" s="22">
        <v>7</v>
      </c>
      <c r="AJ149" s="22">
        <v>7</v>
      </c>
      <c r="AK149" s="24" t="s">
        <v>1458</v>
      </c>
      <c r="AL149" s="24" t="s">
        <v>1458</v>
      </c>
      <c r="AM149" s="24" t="s">
        <v>1457</v>
      </c>
      <c r="AN149" s="22">
        <v>0</v>
      </c>
      <c r="AO149" s="22">
        <v>0</v>
      </c>
      <c r="AP149" s="22">
        <v>10666</v>
      </c>
      <c r="AQ149" s="22">
        <v>476698.4</v>
      </c>
      <c r="AR149" s="22">
        <v>3</v>
      </c>
      <c r="AS149" s="22">
        <v>0</v>
      </c>
      <c r="AT149" s="22">
        <v>3</v>
      </c>
      <c r="AU149" s="22">
        <v>1</v>
      </c>
      <c r="AV149" s="22">
        <v>4</v>
      </c>
      <c r="AW149" s="22">
        <v>1</v>
      </c>
      <c r="AX149" s="22">
        <v>2</v>
      </c>
      <c r="AY149" s="22">
        <v>1</v>
      </c>
      <c r="AZ149" s="24" t="s">
        <v>1604</v>
      </c>
      <c r="BA149" s="22">
        <v>77</v>
      </c>
      <c r="BB149" s="22">
        <v>58</v>
      </c>
      <c r="BC149" s="22">
        <v>64917029</v>
      </c>
      <c r="BD149" s="22">
        <v>14205679</v>
      </c>
      <c r="BE149" s="22">
        <v>3200000</v>
      </c>
      <c r="BF149" s="22">
        <v>205127</v>
      </c>
      <c r="BG149" s="22">
        <v>82527835</v>
      </c>
      <c r="BH149" s="22">
        <v>590</v>
      </c>
      <c r="BI149" s="22">
        <v>18</v>
      </c>
      <c r="BJ149" s="22">
        <v>5</v>
      </c>
      <c r="BK149" s="22">
        <v>1</v>
      </c>
      <c r="BL149" s="22">
        <v>2161</v>
      </c>
      <c r="BM149" s="22">
        <v>17.5</v>
      </c>
      <c r="BN149" s="22">
        <v>9</v>
      </c>
      <c r="BO149" s="22">
        <v>124</v>
      </c>
      <c r="BP149" s="22">
        <v>6</v>
      </c>
      <c r="BQ149" s="22">
        <v>0</v>
      </c>
    </row>
    <row r="150" spans="1:6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70</v>
      </c>
      <c r="F150" s="22">
        <v>1690</v>
      </c>
      <c r="G150" s="22">
        <v>0</v>
      </c>
      <c r="H150" s="23">
        <v>111</v>
      </c>
      <c r="I150" s="24" t="s">
        <v>1457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4" t="s">
        <v>1457</v>
      </c>
      <c r="Q150" s="24" t="s">
        <v>1457</v>
      </c>
      <c r="R150" s="23">
        <v>0</v>
      </c>
      <c r="S150" s="22">
        <v>0</v>
      </c>
      <c r="T150" s="24"/>
      <c r="U150" s="23">
        <v>72.900000000000006</v>
      </c>
      <c r="V150" s="23">
        <v>0</v>
      </c>
      <c r="W150" s="23">
        <v>0</v>
      </c>
      <c r="X150" s="23">
        <v>0</v>
      </c>
      <c r="Y150" s="23">
        <v>0</v>
      </c>
      <c r="Z150" s="23">
        <v>72.900000000000006</v>
      </c>
      <c r="AA150" s="23">
        <v>73.7</v>
      </c>
      <c r="AB150" s="23">
        <v>0</v>
      </c>
      <c r="AC150" s="23">
        <v>0</v>
      </c>
      <c r="AD150" s="23">
        <v>0</v>
      </c>
      <c r="AE150" s="23">
        <v>0</v>
      </c>
      <c r="AF150" s="23">
        <v>73.7</v>
      </c>
      <c r="AG150" s="23">
        <v>141.6</v>
      </c>
      <c r="AH150" s="24" t="s">
        <v>1458</v>
      </c>
      <c r="AI150" s="22">
        <v>0</v>
      </c>
      <c r="AJ150" s="22">
        <v>0</v>
      </c>
      <c r="AK150" s="24" t="s">
        <v>1457</v>
      </c>
      <c r="AL150" s="24" t="s">
        <v>1457</v>
      </c>
      <c r="AM150" s="24" t="s">
        <v>1458</v>
      </c>
      <c r="AN150" s="22">
        <v>18</v>
      </c>
      <c r="AO150" s="22">
        <v>0</v>
      </c>
      <c r="AP150" s="22">
        <v>3786</v>
      </c>
      <c r="AQ150" s="22">
        <v>79955.460000000006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4" t="s">
        <v>1605</v>
      </c>
      <c r="BA150" s="22">
        <v>138</v>
      </c>
      <c r="BB150" s="22">
        <v>128</v>
      </c>
      <c r="BC150" s="22">
        <v>8447504</v>
      </c>
      <c r="BD150" s="22">
        <v>2819000</v>
      </c>
      <c r="BE150" s="22">
        <v>1156500</v>
      </c>
      <c r="BF150" s="22">
        <v>2422369</v>
      </c>
      <c r="BG150" s="22">
        <v>14845373</v>
      </c>
      <c r="BH150" s="22">
        <v>106</v>
      </c>
      <c r="BI150" s="22">
        <v>10.3</v>
      </c>
      <c r="BJ150" s="22">
        <v>4</v>
      </c>
      <c r="BK150" s="22">
        <v>1</v>
      </c>
      <c r="BL150" s="22">
        <v>738</v>
      </c>
      <c r="BM150" s="22">
        <v>3</v>
      </c>
      <c r="BN150" s="22">
        <v>3</v>
      </c>
      <c r="BO150" s="22">
        <v>30</v>
      </c>
      <c r="BP150" s="22">
        <v>6</v>
      </c>
      <c r="BQ150" s="22">
        <v>1</v>
      </c>
    </row>
    <row r="151" spans="1:6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8</v>
      </c>
      <c r="F151" s="22">
        <v>346</v>
      </c>
      <c r="G151" s="22">
        <v>0</v>
      </c>
      <c r="H151" s="23">
        <v>17.149999999999999</v>
      </c>
      <c r="I151" s="24" t="s">
        <v>1457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4" t="s">
        <v>1457</v>
      </c>
      <c r="Q151" s="24" t="s">
        <v>1457</v>
      </c>
      <c r="R151" s="23">
        <v>0</v>
      </c>
      <c r="S151" s="22">
        <v>0</v>
      </c>
      <c r="T151" s="24"/>
      <c r="U151" s="23">
        <v>6.98</v>
      </c>
      <c r="V151" s="23">
        <v>0</v>
      </c>
      <c r="W151" s="23">
        <v>0</v>
      </c>
      <c r="X151" s="23">
        <v>1.4</v>
      </c>
      <c r="Y151" s="23">
        <v>0</v>
      </c>
      <c r="Z151" s="23">
        <v>8.3800000000000008</v>
      </c>
      <c r="AA151" s="23">
        <v>4.8499999999999996</v>
      </c>
      <c r="AB151" s="23">
        <v>0</v>
      </c>
      <c r="AC151" s="23">
        <v>0</v>
      </c>
      <c r="AD151" s="23">
        <v>0</v>
      </c>
      <c r="AE151" s="23">
        <v>0</v>
      </c>
      <c r="AF151" s="23">
        <v>4.8499999999999996</v>
      </c>
      <c r="AG151" s="23">
        <v>1.5549999999999999</v>
      </c>
      <c r="AH151" s="24" t="s">
        <v>1458</v>
      </c>
      <c r="AI151" s="22">
        <v>0</v>
      </c>
      <c r="AJ151" s="22">
        <v>0</v>
      </c>
      <c r="AK151" s="24" t="s">
        <v>1457</v>
      </c>
      <c r="AL151" s="24" t="s">
        <v>1457</v>
      </c>
      <c r="AM151" s="24" t="s">
        <v>1457</v>
      </c>
      <c r="AN151" s="22">
        <v>0</v>
      </c>
      <c r="AO151" s="22">
        <v>0</v>
      </c>
      <c r="AP151" s="22">
        <v>420</v>
      </c>
      <c r="AQ151" s="22">
        <v>12356.71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4" t="s">
        <v>1606</v>
      </c>
      <c r="BA151" s="22">
        <v>7</v>
      </c>
      <c r="BB151" s="22">
        <v>7</v>
      </c>
      <c r="BC151" s="22">
        <v>80000</v>
      </c>
      <c r="BD151" s="22">
        <v>20000</v>
      </c>
      <c r="BE151" s="22">
        <v>0</v>
      </c>
      <c r="BF151" s="22">
        <v>30000</v>
      </c>
      <c r="BG151" s="22">
        <v>130000</v>
      </c>
      <c r="BH151" s="22">
        <v>5</v>
      </c>
      <c r="BI151" s="22">
        <v>2</v>
      </c>
      <c r="BJ151" s="22">
        <v>0</v>
      </c>
      <c r="BK151" s="22">
        <v>1</v>
      </c>
      <c r="BL151" s="22">
        <v>73</v>
      </c>
      <c r="BM151" s="22">
        <v>1</v>
      </c>
      <c r="BN151" s="22">
        <v>0</v>
      </c>
      <c r="BO151" s="22">
        <v>0</v>
      </c>
      <c r="BP151" s="22">
        <v>0</v>
      </c>
      <c r="BQ151" s="22">
        <v>0</v>
      </c>
    </row>
    <row r="152" spans="1:6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10</v>
      </c>
      <c r="F152" s="22">
        <v>468</v>
      </c>
      <c r="G152" s="22">
        <v>0</v>
      </c>
      <c r="H152" s="23">
        <v>25.120999999999999</v>
      </c>
      <c r="I152" s="24" t="s">
        <v>1457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4" t="s">
        <v>1457</v>
      </c>
      <c r="Q152" s="24" t="s">
        <v>1457</v>
      </c>
      <c r="R152" s="23">
        <v>0</v>
      </c>
      <c r="S152" s="22">
        <v>0</v>
      </c>
      <c r="T152" s="24"/>
      <c r="U152" s="23">
        <v>22.4</v>
      </c>
      <c r="V152" s="23">
        <v>0</v>
      </c>
      <c r="W152" s="23">
        <v>0</v>
      </c>
      <c r="X152" s="23">
        <v>0</v>
      </c>
      <c r="Y152" s="23">
        <v>0</v>
      </c>
      <c r="Z152" s="23">
        <v>22.4</v>
      </c>
      <c r="AA152" s="23">
        <v>12.16</v>
      </c>
      <c r="AB152" s="23">
        <v>0</v>
      </c>
      <c r="AC152" s="23">
        <v>0</v>
      </c>
      <c r="AD152" s="23">
        <v>0</v>
      </c>
      <c r="AE152" s="23">
        <v>0</v>
      </c>
      <c r="AF152" s="23">
        <v>12.16</v>
      </c>
      <c r="AG152" s="23">
        <v>1.5569999999999999</v>
      </c>
      <c r="AH152" s="24" t="s">
        <v>1458</v>
      </c>
      <c r="AI152" s="22">
        <v>1</v>
      </c>
      <c r="AJ152" s="22">
        <v>1</v>
      </c>
      <c r="AK152" s="24" t="s">
        <v>1457</v>
      </c>
      <c r="AL152" s="24" t="s">
        <v>1458</v>
      </c>
      <c r="AM152" s="24" t="s">
        <v>1458</v>
      </c>
      <c r="AN152" s="22">
        <v>63</v>
      </c>
      <c r="AO152" s="22">
        <v>0</v>
      </c>
      <c r="AP152" s="22">
        <v>491</v>
      </c>
      <c r="AQ152" s="22">
        <v>19566.2</v>
      </c>
      <c r="AR152" s="22">
        <v>0</v>
      </c>
      <c r="AS152" s="22">
        <v>0</v>
      </c>
      <c r="AT152" s="22">
        <v>0</v>
      </c>
      <c r="AU152" s="22">
        <v>0</v>
      </c>
      <c r="AV152" s="22">
        <v>0</v>
      </c>
      <c r="AW152" s="22">
        <v>0</v>
      </c>
      <c r="AX152" s="22">
        <v>0</v>
      </c>
      <c r="AY152" s="22">
        <v>0</v>
      </c>
      <c r="AZ152" s="24" t="s">
        <v>1607</v>
      </c>
      <c r="BA152" s="22">
        <v>22</v>
      </c>
      <c r="BB152" s="22">
        <v>22</v>
      </c>
      <c r="BC152" s="22">
        <v>51783364</v>
      </c>
      <c r="BD152" s="22">
        <v>2005100</v>
      </c>
      <c r="BE152" s="22">
        <v>0</v>
      </c>
      <c r="BF152" s="22">
        <v>0</v>
      </c>
      <c r="BG152" s="22">
        <v>53788464</v>
      </c>
      <c r="BH152" s="22">
        <v>0</v>
      </c>
      <c r="BI152" s="22">
        <v>5</v>
      </c>
      <c r="BJ152" s="22">
        <v>0</v>
      </c>
      <c r="BK152" s="22">
        <v>1</v>
      </c>
      <c r="BL152" s="22">
        <v>129</v>
      </c>
      <c r="BM152" s="22">
        <v>1</v>
      </c>
      <c r="BN152" s="22">
        <v>0</v>
      </c>
      <c r="BO152" s="22">
        <v>0</v>
      </c>
      <c r="BP152" s="22">
        <v>0</v>
      </c>
      <c r="BQ152" s="22">
        <v>0</v>
      </c>
    </row>
    <row r="153" spans="1:6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65</v>
      </c>
      <c r="F153" s="22">
        <v>2875</v>
      </c>
      <c r="G153" s="22">
        <v>0</v>
      </c>
      <c r="H153" s="23">
        <v>75.58</v>
      </c>
      <c r="I153" s="24" t="s">
        <v>1457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4" t="s">
        <v>1457</v>
      </c>
      <c r="Q153" s="24" t="s">
        <v>1458</v>
      </c>
      <c r="R153" s="23">
        <v>0.4</v>
      </c>
      <c r="S153" s="22">
        <v>0.01</v>
      </c>
      <c r="T153" s="24" t="s">
        <v>1488</v>
      </c>
      <c r="U153" s="23">
        <v>82.2</v>
      </c>
      <c r="V153" s="23">
        <v>3.95</v>
      </c>
      <c r="W153" s="23">
        <v>2.6</v>
      </c>
      <c r="X153" s="23">
        <v>1.5</v>
      </c>
      <c r="Y153" s="23">
        <v>0</v>
      </c>
      <c r="Z153" s="23">
        <v>90.25</v>
      </c>
      <c r="AA153" s="23">
        <v>65.2</v>
      </c>
      <c r="AB153" s="23">
        <v>0</v>
      </c>
      <c r="AC153" s="23">
        <v>0</v>
      </c>
      <c r="AD153" s="23">
        <v>0</v>
      </c>
      <c r="AE153" s="23">
        <v>0</v>
      </c>
      <c r="AF153" s="23">
        <v>65.2</v>
      </c>
      <c r="AG153" s="23">
        <v>21.5</v>
      </c>
      <c r="AH153" s="24" t="s">
        <v>1458</v>
      </c>
      <c r="AI153" s="22">
        <v>18</v>
      </c>
      <c r="AJ153" s="22">
        <v>18</v>
      </c>
      <c r="AK153" s="24" t="s">
        <v>1458</v>
      </c>
      <c r="AL153" s="24" t="s">
        <v>1458</v>
      </c>
      <c r="AM153" s="24" t="s">
        <v>1458</v>
      </c>
      <c r="AN153" s="22">
        <v>14</v>
      </c>
      <c r="AO153" s="22">
        <v>0</v>
      </c>
      <c r="AP153" s="22">
        <v>2902</v>
      </c>
      <c r="AQ153" s="22">
        <v>74823</v>
      </c>
      <c r="AR153" s="22">
        <v>0</v>
      </c>
      <c r="AS153" s="22">
        <v>0</v>
      </c>
      <c r="AT153" s="22">
        <v>0</v>
      </c>
      <c r="AU153" s="22">
        <v>0</v>
      </c>
      <c r="AV153" s="22">
        <v>2</v>
      </c>
      <c r="AW153" s="22">
        <v>2</v>
      </c>
      <c r="AX153" s="22">
        <v>0</v>
      </c>
      <c r="AY153" s="22">
        <v>0</v>
      </c>
      <c r="AZ153" s="24" t="s">
        <v>1608</v>
      </c>
      <c r="BA153" s="22">
        <v>28</v>
      </c>
      <c r="BB153" s="22">
        <v>27</v>
      </c>
      <c r="BC153" s="22">
        <v>534536</v>
      </c>
      <c r="BD153" s="22">
        <v>352400</v>
      </c>
      <c r="BE153" s="22">
        <v>0</v>
      </c>
      <c r="BF153" s="22">
        <v>19394200</v>
      </c>
      <c r="BG153" s="22">
        <v>20281136</v>
      </c>
      <c r="BH153" s="22">
        <v>22</v>
      </c>
      <c r="BI153" s="22">
        <v>8</v>
      </c>
      <c r="BJ153" s="22">
        <v>2</v>
      </c>
      <c r="BK153" s="22">
        <v>1</v>
      </c>
      <c r="BL153" s="22">
        <v>512</v>
      </c>
      <c r="BM153" s="22">
        <v>10</v>
      </c>
      <c r="BN153" s="22">
        <v>1</v>
      </c>
      <c r="BO153" s="22">
        <v>37</v>
      </c>
      <c r="BP153" s="22">
        <v>0</v>
      </c>
      <c r="BQ153" s="22">
        <v>0</v>
      </c>
    </row>
    <row r="154" spans="1:6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24</v>
      </c>
      <c r="F154" s="22">
        <v>1104</v>
      </c>
      <c r="G154" s="22">
        <v>0</v>
      </c>
      <c r="H154" s="23">
        <v>27.3</v>
      </c>
      <c r="I154" s="24" t="s">
        <v>1457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4" t="s">
        <v>1457</v>
      </c>
      <c r="Q154" s="24" t="s">
        <v>1457</v>
      </c>
      <c r="R154" s="23">
        <v>0</v>
      </c>
      <c r="S154" s="22">
        <v>0</v>
      </c>
      <c r="T154" s="24"/>
      <c r="U154" s="23">
        <v>23.81</v>
      </c>
      <c r="V154" s="23">
        <v>0</v>
      </c>
      <c r="W154" s="23">
        <v>0</v>
      </c>
      <c r="X154" s="23">
        <v>0</v>
      </c>
      <c r="Y154" s="23">
        <v>0</v>
      </c>
      <c r="Z154" s="23">
        <v>23.81</v>
      </c>
      <c r="AA154" s="23">
        <v>19.38</v>
      </c>
      <c r="AB154" s="23">
        <v>0</v>
      </c>
      <c r="AC154" s="23">
        <v>0</v>
      </c>
      <c r="AD154" s="23">
        <v>4.03</v>
      </c>
      <c r="AE154" s="23">
        <v>0</v>
      </c>
      <c r="AF154" s="23">
        <v>23.41</v>
      </c>
      <c r="AG154" s="23">
        <v>11.51</v>
      </c>
      <c r="AH154" s="24" t="s">
        <v>1457</v>
      </c>
      <c r="AI154" s="22">
        <v>0</v>
      </c>
      <c r="AJ154" s="22">
        <v>0</v>
      </c>
      <c r="AK154" s="24" t="s">
        <v>1457</v>
      </c>
      <c r="AL154" s="24" t="s">
        <v>1457</v>
      </c>
      <c r="AM154" s="24" t="s">
        <v>1457</v>
      </c>
      <c r="AN154" s="22">
        <v>0</v>
      </c>
      <c r="AO154" s="22">
        <v>0</v>
      </c>
      <c r="AP154" s="22">
        <v>1510</v>
      </c>
      <c r="AQ154" s="22">
        <v>1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4" t="s">
        <v>1609</v>
      </c>
      <c r="BA154" s="22">
        <v>0</v>
      </c>
      <c r="BB154" s="22">
        <v>0</v>
      </c>
      <c r="BC154" s="22">
        <v>0</v>
      </c>
      <c r="BD154" s="22">
        <v>0</v>
      </c>
      <c r="BE154" s="22">
        <v>0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2">
        <v>0</v>
      </c>
      <c r="BP154" s="22">
        <v>0</v>
      </c>
      <c r="BQ154" s="22">
        <v>0</v>
      </c>
    </row>
    <row r="155" spans="1:6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15</v>
      </c>
      <c r="F155" s="22">
        <v>293</v>
      </c>
      <c r="G155" s="22">
        <v>0</v>
      </c>
      <c r="H155" s="23">
        <v>20.84</v>
      </c>
      <c r="I155" s="24" t="s">
        <v>1457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4" t="s">
        <v>1457</v>
      </c>
      <c r="Q155" s="24" t="s">
        <v>1457</v>
      </c>
      <c r="R155" s="23">
        <v>0</v>
      </c>
      <c r="S155" s="22">
        <v>0</v>
      </c>
      <c r="T155" s="24"/>
      <c r="U155" s="23">
        <v>22.42</v>
      </c>
      <c r="V155" s="23">
        <v>0</v>
      </c>
      <c r="W155" s="23">
        <v>0</v>
      </c>
      <c r="X155" s="23">
        <v>0</v>
      </c>
      <c r="Y155" s="23">
        <v>0</v>
      </c>
      <c r="Z155" s="23">
        <v>22.42</v>
      </c>
      <c r="AA155" s="23">
        <v>15.4</v>
      </c>
      <c r="AB155" s="23">
        <v>0</v>
      </c>
      <c r="AC155" s="23">
        <v>0</v>
      </c>
      <c r="AD155" s="23">
        <v>0</v>
      </c>
      <c r="AE155" s="23">
        <v>0</v>
      </c>
      <c r="AF155" s="23">
        <v>15.4</v>
      </c>
      <c r="AG155" s="23">
        <v>8.99</v>
      </c>
      <c r="AH155" s="24" t="s">
        <v>1458</v>
      </c>
      <c r="AI155" s="22">
        <v>43</v>
      </c>
      <c r="AJ155" s="22">
        <v>35</v>
      </c>
      <c r="AK155" s="24" t="s">
        <v>1458</v>
      </c>
      <c r="AL155" s="24" t="s">
        <v>1458</v>
      </c>
      <c r="AM155" s="24" t="s">
        <v>1458</v>
      </c>
      <c r="AN155" s="22">
        <v>34</v>
      </c>
      <c r="AO155" s="22">
        <v>0</v>
      </c>
      <c r="AP155" s="22">
        <v>712</v>
      </c>
      <c r="AQ155" s="22">
        <v>23750</v>
      </c>
      <c r="AR155" s="22">
        <v>1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4" t="s">
        <v>1610</v>
      </c>
      <c r="BA155" s="22">
        <v>37</v>
      </c>
      <c r="BB155" s="22">
        <v>37</v>
      </c>
      <c r="BC155" s="22">
        <v>2147314</v>
      </c>
      <c r="BD155" s="22">
        <v>3434815</v>
      </c>
      <c r="BE155" s="22">
        <v>28000</v>
      </c>
      <c r="BF155" s="22">
        <v>0</v>
      </c>
      <c r="BG155" s="22">
        <v>5610129</v>
      </c>
      <c r="BH155" s="22">
        <v>22</v>
      </c>
      <c r="BI155" s="22">
        <v>3</v>
      </c>
      <c r="BJ155" s="22">
        <v>3</v>
      </c>
      <c r="BK155" s="22">
        <v>1</v>
      </c>
      <c r="BL155" s="22">
        <v>139</v>
      </c>
      <c r="BM155" s="22">
        <v>5</v>
      </c>
      <c r="BN155" s="22">
        <v>3</v>
      </c>
      <c r="BO155" s="22">
        <v>48</v>
      </c>
      <c r="BP155" s="22">
        <v>1</v>
      </c>
      <c r="BQ155" s="22">
        <v>0</v>
      </c>
    </row>
    <row r="156" spans="1:6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38</v>
      </c>
      <c r="F156" s="22">
        <v>1006</v>
      </c>
      <c r="G156" s="22">
        <v>0</v>
      </c>
      <c r="H156" s="23">
        <v>40.5</v>
      </c>
      <c r="I156" s="24" t="s">
        <v>1457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4" t="s">
        <v>1457</v>
      </c>
      <c r="Q156" s="24" t="s">
        <v>1457</v>
      </c>
      <c r="R156" s="23">
        <v>0</v>
      </c>
      <c r="S156" s="22">
        <v>0</v>
      </c>
      <c r="T156" s="24"/>
      <c r="U156" s="23">
        <v>51.5</v>
      </c>
      <c r="V156" s="23">
        <v>0</v>
      </c>
      <c r="W156" s="23">
        <v>0</v>
      </c>
      <c r="X156" s="23">
        <v>0</v>
      </c>
      <c r="Y156" s="23">
        <v>0</v>
      </c>
      <c r="Z156" s="23">
        <v>51.5</v>
      </c>
      <c r="AA156" s="23">
        <v>46.1</v>
      </c>
      <c r="AB156" s="23">
        <v>0</v>
      </c>
      <c r="AC156" s="23">
        <v>0</v>
      </c>
      <c r="AD156" s="23">
        <v>0</v>
      </c>
      <c r="AE156" s="23">
        <v>0</v>
      </c>
      <c r="AF156" s="23">
        <v>46.1</v>
      </c>
      <c r="AG156" s="23">
        <v>15</v>
      </c>
      <c r="AH156" s="24" t="s">
        <v>1458</v>
      </c>
      <c r="AI156" s="22">
        <v>1</v>
      </c>
      <c r="AJ156" s="22">
        <v>2</v>
      </c>
      <c r="AK156" s="24" t="s">
        <v>1457</v>
      </c>
      <c r="AL156" s="24" t="s">
        <v>1458</v>
      </c>
      <c r="AM156" s="24" t="s">
        <v>1458</v>
      </c>
      <c r="AN156" s="22">
        <v>34</v>
      </c>
      <c r="AO156" s="22">
        <v>0</v>
      </c>
      <c r="AP156" s="22">
        <v>1816</v>
      </c>
      <c r="AQ156" s="22">
        <v>45817</v>
      </c>
      <c r="AR156" s="22">
        <v>0</v>
      </c>
      <c r="AS156" s="22">
        <v>0</v>
      </c>
      <c r="AT156" s="22">
        <v>0</v>
      </c>
      <c r="AU156" s="22">
        <v>0</v>
      </c>
      <c r="AV156" s="22">
        <v>3</v>
      </c>
      <c r="AW156" s="22">
        <v>3</v>
      </c>
      <c r="AX156" s="22">
        <v>0</v>
      </c>
      <c r="AY156" s="22">
        <v>0</v>
      </c>
      <c r="AZ156" s="24" t="s">
        <v>1611</v>
      </c>
      <c r="BA156" s="22">
        <v>47</v>
      </c>
      <c r="BB156" s="22">
        <v>47</v>
      </c>
      <c r="BC156" s="22">
        <v>1536000</v>
      </c>
      <c r="BD156" s="22">
        <v>733300</v>
      </c>
      <c r="BE156" s="22">
        <v>2226000</v>
      </c>
      <c r="BF156" s="22">
        <v>106000</v>
      </c>
      <c r="BG156" s="22">
        <v>4601300</v>
      </c>
      <c r="BH156" s="22">
        <v>38</v>
      </c>
      <c r="BI156" s="22">
        <v>30</v>
      </c>
      <c r="BJ156" s="22">
        <v>2</v>
      </c>
      <c r="BK156" s="22">
        <v>1</v>
      </c>
      <c r="BL156" s="22">
        <v>382</v>
      </c>
      <c r="BM156" s="22">
        <v>10</v>
      </c>
      <c r="BN156" s="22">
        <v>2</v>
      </c>
      <c r="BO156" s="22">
        <v>100</v>
      </c>
      <c r="BP156" s="22">
        <v>2</v>
      </c>
      <c r="BQ156" s="22">
        <v>0</v>
      </c>
    </row>
    <row r="157" spans="1:6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63</v>
      </c>
      <c r="F157" s="22">
        <v>1756</v>
      </c>
      <c r="G157" s="22">
        <v>0</v>
      </c>
      <c r="H157" s="23">
        <v>62.3</v>
      </c>
      <c r="I157" s="24" t="s">
        <v>1457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4" t="s">
        <v>1457</v>
      </c>
      <c r="Q157" s="24" t="s">
        <v>1457</v>
      </c>
      <c r="R157" s="23">
        <v>0</v>
      </c>
      <c r="S157" s="22">
        <v>0</v>
      </c>
      <c r="T157" s="24"/>
      <c r="U157" s="23">
        <v>70</v>
      </c>
      <c r="V157" s="23">
        <v>0</v>
      </c>
      <c r="W157" s="23">
        <v>0</v>
      </c>
      <c r="X157" s="23">
        <v>4.0999999999999996</v>
      </c>
      <c r="Y157" s="23">
        <v>0</v>
      </c>
      <c r="Z157" s="23">
        <v>74.099999999999994</v>
      </c>
      <c r="AA157" s="23">
        <v>65</v>
      </c>
      <c r="AB157" s="23">
        <v>0</v>
      </c>
      <c r="AC157" s="23">
        <v>0</v>
      </c>
      <c r="AD157" s="23">
        <v>0</v>
      </c>
      <c r="AE157" s="23">
        <v>0</v>
      </c>
      <c r="AF157" s="23">
        <v>65</v>
      </c>
      <c r="AG157" s="23">
        <v>31.6</v>
      </c>
      <c r="AH157" s="24" t="s">
        <v>1458</v>
      </c>
      <c r="AI157" s="22">
        <v>12</v>
      </c>
      <c r="AJ157" s="22">
        <v>12</v>
      </c>
      <c r="AK157" s="24" t="s">
        <v>1458</v>
      </c>
      <c r="AL157" s="24" t="s">
        <v>1458</v>
      </c>
      <c r="AM157" s="24" t="s">
        <v>1458</v>
      </c>
      <c r="AN157" s="22">
        <v>24</v>
      </c>
      <c r="AO157" s="22">
        <v>0</v>
      </c>
      <c r="AP157" s="22">
        <v>3497</v>
      </c>
      <c r="AQ157" s="22">
        <v>80485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4" t="s">
        <v>1612</v>
      </c>
      <c r="BA157" s="22">
        <v>81</v>
      </c>
      <c r="BB157" s="22">
        <v>81</v>
      </c>
      <c r="BC157" s="22">
        <v>4511511.32</v>
      </c>
      <c r="BD157" s="22">
        <v>5423500</v>
      </c>
      <c r="BE157" s="22">
        <v>0</v>
      </c>
      <c r="BF157" s="22">
        <v>336400</v>
      </c>
      <c r="BG157" s="22">
        <v>10271411.32</v>
      </c>
      <c r="BH157" s="22">
        <v>73</v>
      </c>
      <c r="BI157" s="22">
        <v>2</v>
      </c>
      <c r="BJ157" s="22">
        <v>0</v>
      </c>
      <c r="BK157" s="22">
        <v>1</v>
      </c>
      <c r="BL157" s="22">
        <v>493</v>
      </c>
      <c r="BM157" s="22">
        <v>1</v>
      </c>
      <c r="BN157" s="22">
        <v>0</v>
      </c>
      <c r="BO157" s="22">
        <v>0</v>
      </c>
      <c r="BP157" s="22">
        <v>0</v>
      </c>
      <c r="BQ157" s="22">
        <v>0</v>
      </c>
    </row>
    <row r="158" spans="1:6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18</v>
      </c>
      <c r="F158" s="22">
        <v>504</v>
      </c>
      <c r="G158" s="22">
        <v>0</v>
      </c>
      <c r="H158" s="23">
        <v>38.799999999999997</v>
      </c>
      <c r="I158" s="24" t="s">
        <v>1457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4" t="s">
        <v>1457</v>
      </c>
      <c r="Q158" s="24" t="s">
        <v>1457</v>
      </c>
      <c r="R158" s="23">
        <v>0</v>
      </c>
      <c r="S158" s="22">
        <v>0</v>
      </c>
      <c r="T158" s="24"/>
      <c r="U158" s="23">
        <v>25.16</v>
      </c>
      <c r="V158" s="23">
        <v>0</v>
      </c>
      <c r="W158" s="23">
        <v>0</v>
      </c>
      <c r="X158" s="23">
        <v>0</v>
      </c>
      <c r="Y158" s="23">
        <v>0</v>
      </c>
      <c r="Z158" s="23">
        <v>25.16</v>
      </c>
      <c r="AA158" s="23">
        <v>23.18</v>
      </c>
      <c r="AB158" s="23">
        <v>0</v>
      </c>
      <c r="AC158" s="23">
        <v>0</v>
      </c>
      <c r="AD158" s="23">
        <v>0</v>
      </c>
      <c r="AE158" s="23">
        <v>0</v>
      </c>
      <c r="AF158" s="23">
        <v>23.18</v>
      </c>
      <c r="AG158" s="23">
        <v>8.73</v>
      </c>
      <c r="AH158" s="24" t="s">
        <v>1458</v>
      </c>
      <c r="AI158" s="22">
        <v>0</v>
      </c>
      <c r="AJ158" s="22">
        <v>0</v>
      </c>
      <c r="AK158" s="24" t="s">
        <v>1458</v>
      </c>
      <c r="AL158" s="24" t="s">
        <v>1457</v>
      </c>
      <c r="AM158" s="24" t="s">
        <v>1457</v>
      </c>
      <c r="AN158" s="22">
        <v>0</v>
      </c>
      <c r="AO158" s="22">
        <v>0</v>
      </c>
      <c r="AP158" s="22">
        <v>962</v>
      </c>
      <c r="AQ158" s="22">
        <v>30027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4" t="s">
        <v>1613</v>
      </c>
      <c r="BA158" s="22">
        <v>7</v>
      </c>
      <c r="BB158" s="22">
        <v>7</v>
      </c>
      <c r="BC158" s="22">
        <v>88000</v>
      </c>
      <c r="BD158" s="22">
        <v>425000</v>
      </c>
      <c r="BE158" s="22">
        <v>12500</v>
      </c>
      <c r="BF158" s="22">
        <v>200000</v>
      </c>
      <c r="BG158" s="22">
        <v>725500</v>
      </c>
      <c r="BH158" s="22">
        <v>4</v>
      </c>
      <c r="BI158" s="22">
        <v>2</v>
      </c>
      <c r="BJ158" s="22">
        <v>0</v>
      </c>
      <c r="BK158" s="22">
        <v>1</v>
      </c>
      <c r="BL158" s="22">
        <v>181</v>
      </c>
      <c r="BM158" s="22">
        <v>2</v>
      </c>
      <c r="BN158" s="22">
        <v>0</v>
      </c>
      <c r="BO158" s="22">
        <v>0</v>
      </c>
      <c r="BP158" s="22">
        <v>0</v>
      </c>
      <c r="BQ158" s="22">
        <v>0</v>
      </c>
    </row>
    <row r="159" spans="1:6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10</v>
      </c>
      <c r="F159" s="22">
        <v>1116</v>
      </c>
      <c r="G159" s="22">
        <v>0</v>
      </c>
      <c r="H159" s="23">
        <v>19.899999999999999</v>
      </c>
      <c r="I159" s="24" t="s">
        <v>1457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4" t="s">
        <v>1457</v>
      </c>
      <c r="Q159" s="24" t="s">
        <v>1457</v>
      </c>
      <c r="R159" s="23">
        <v>0</v>
      </c>
      <c r="S159" s="22">
        <v>0</v>
      </c>
      <c r="T159" s="24"/>
      <c r="U159" s="23">
        <v>15.71</v>
      </c>
      <c r="V159" s="23">
        <v>0</v>
      </c>
      <c r="W159" s="23">
        <v>0</v>
      </c>
      <c r="X159" s="23">
        <v>0</v>
      </c>
      <c r="Y159" s="23">
        <v>0</v>
      </c>
      <c r="Z159" s="23">
        <v>15.71</v>
      </c>
      <c r="AA159" s="23">
        <v>17.63</v>
      </c>
      <c r="AB159" s="23">
        <v>0</v>
      </c>
      <c r="AC159" s="23">
        <v>0</v>
      </c>
      <c r="AD159" s="23">
        <v>0</v>
      </c>
      <c r="AE159" s="23">
        <v>0</v>
      </c>
      <c r="AF159" s="23">
        <v>17.63</v>
      </c>
      <c r="AG159" s="23">
        <v>0</v>
      </c>
      <c r="AH159" s="24" t="s">
        <v>1458</v>
      </c>
      <c r="AI159" s="22">
        <v>3</v>
      </c>
      <c r="AJ159" s="22">
        <v>3</v>
      </c>
      <c r="AK159" s="24" t="s">
        <v>1458</v>
      </c>
      <c r="AL159" s="24" t="s">
        <v>1458</v>
      </c>
      <c r="AM159" s="24" t="s">
        <v>1458</v>
      </c>
      <c r="AN159" s="22">
        <v>3</v>
      </c>
      <c r="AO159" s="22">
        <v>0</v>
      </c>
      <c r="AP159" s="22">
        <v>405</v>
      </c>
      <c r="AQ159" s="22">
        <v>13345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4" t="s">
        <v>1614</v>
      </c>
      <c r="BA159" s="22">
        <v>5</v>
      </c>
      <c r="BB159" s="22">
        <v>5</v>
      </c>
      <c r="BC159" s="22">
        <v>10000</v>
      </c>
      <c r="BD159" s="22">
        <v>0</v>
      </c>
      <c r="BE159" s="22">
        <v>0</v>
      </c>
      <c r="BF159" s="22">
        <v>0</v>
      </c>
      <c r="BG159" s="22">
        <v>10000</v>
      </c>
      <c r="BH159" s="22">
        <v>0</v>
      </c>
      <c r="BI159" s="22">
        <v>1</v>
      </c>
      <c r="BJ159" s="22">
        <v>0</v>
      </c>
      <c r="BK159" s="22">
        <v>0</v>
      </c>
      <c r="BL159" s="22">
        <v>0</v>
      </c>
      <c r="BM159" s="22">
        <v>0</v>
      </c>
      <c r="BN159" s="22">
        <v>0</v>
      </c>
      <c r="BO159" s="22">
        <v>0</v>
      </c>
      <c r="BP159" s="22">
        <v>0</v>
      </c>
      <c r="BQ159" s="22">
        <v>0</v>
      </c>
    </row>
    <row r="160" spans="1:6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25</v>
      </c>
      <c r="F160" s="22">
        <v>751</v>
      </c>
      <c r="G160" s="22">
        <v>0</v>
      </c>
      <c r="H160" s="23">
        <v>54.7</v>
      </c>
      <c r="I160" s="24" t="s">
        <v>1457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4" t="s">
        <v>1457</v>
      </c>
      <c r="Q160" s="24" t="s">
        <v>1457</v>
      </c>
      <c r="R160" s="23">
        <v>0</v>
      </c>
      <c r="S160" s="22">
        <v>0</v>
      </c>
      <c r="T160" s="24"/>
      <c r="U160" s="23">
        <v>40.5</v>
      </c>
      <c r="V160" s="23">
        <v>0</v>
      </c>
      <c r="W160" s="23">
        <v>0</v>
      </c>
      <c r="X160" s="23">
        <v>102</v>
      </c>
      <c r="Y160" s="23">
        <v>0</v>
      </c>
      <c r="Z160" s="23">
        <v>142.5</v>
      </c>
      <c r="AA160" s="23">
        <v>35.5</v>
      </c>
      <c r="AB160" s="23">
        <v>0</v>
      </c>
      <c r="AC160" s="23">
        <v>0</v>
      </c>
      <c r="AD160" s="23">
        <v>0</v>
      </c>
      <c r="AE160" s="23">
        <v>0</v>
      </c>
      <c r="AF160" s="23">
        <v>35.5</v>
      </c>
      <c r="AG160" s="23">
        <v>13.6</v>
      </c>
      <c r="AH160" s="24" t="s">
        <v>1458</v>
      </c>
      <c r="AI160" s="22">
        <v>43</v>
      </c>
      <c r="AJ160" s="22">
        <v>35</v>
      </c>
      <c r="AK160" s="24" t="s">
        <v>1458</v>
      </c>
      <c r="AL160" s="24" t="s">
        <v>1458</v>
      </c>
      <c r="AM160" s="24" t="s">
        <v>1458</v>
      </c>
      <c r="AN160" s="22">
        <v>34</v>
      </c>
      <c r="AO160" s="22">
        <v>0</v>
      </c>
      <c r="AP160" s="22">
        <v>1440</v>
      </c>
      <c r="AQ160" s="22">
        <v>43808</v>
      </c>
      <c r="AR160" s="22">
        <v>0</v>
      </c>
      <c r="AS160" s="22">
        <v>0</v>
      </c>
      <c r="AT160" s="22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4" t="s">
        <v>1615</v>
      </c>
      <c r="BA160" s="22">
        <v>57</v>
      </c>
      <c r="BB160" s="22">
        <v>56</v>
      </c>
      <c r="BC160" s="22">
        <v>8267035</v>
      </c>
      <c r="BD160" s="22">
        <v>40000</v>
      </c>
      <c r="BE160" s="22">
        <v>0</v>
      </c>
      <c r="BF160" s="22">
        <v>0</v>
      </c>
      <c r="BG160" s="22">
        <v>8307035</v>
      </c>
      <c r="BH160" s="22">
        <v>53</v>
      </c>
      <c r="BI160" s="22">
        <v>4</v>
      </c>
      <c r="BJ160" s="22">
        <v>8</v>
      </c>
      <c r="BK160" s="22">
        <v>1</v>
      </c>
      <c r="BL160" s="22">
        <v>225</v>
      </c>
      <c r="BM160" s="22">
        <v>3</v>
      </c>
      <c r="BN160" s="22">
        <v>7</v>
      </c>
      <c r="BO160" s="22">
        <v>67</v>
      </c>
      <c r="BP160" s="22">
        <v>6</v>
      </c>
      <c r="BQ160" s="22">
        <v>0</v>
      </c>
    </row>
    <row r="161" spans="1:6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47</v>
      </c>
      <c r="F161" s="22">
        <v>1668</v>
      </c>
      <c r="G161" s="22">
        <v>0</v>
      </c>
      <c r="H161" s="23">
        <v>63.55</v>
      </c>
      <c r="I161" s="24" t="s">
        <v>1457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4" t="s">
        <v>1457</v>
      </c>
      <c r="Q161" s="24" t="s">
        <v>1457</v>
      </c>
      <c r="R161" s="23">
        <v>0</v>
      </c>
      <c r="S161" s="22">
        <v>0</v>
      </c>
      <c r="T161" s="24"/>
      <c r="U161" s="23">
        <v>66.33</v>
      </c>
      <c r="V161" s="23">
        <v>0</v>
      </c>
      <c r="W161" s="23">
        <v>0</v>
      </c>
      <c r="X161" s="23">
        <v>0</v>
      </c>
      <c r="Y161" s="23">
        <v>0</v>
      </c>
      <c r="Z161" s="23">
        <v>66.33</v>
      </c>
      <c r="AA161" s="23">
        <v>50.94</v>
      </c>
      <c r="AB161" s="23">
        <v>0</v>
      </c>
      <c r="AC161" s="23">
        <v>0</v>
      </c>
      <c r="AD161" s="23">
        <v>0</v>
      </c>
      <c r="AE161" s="23">
        <v>0</v>
      </c>
      <c r="AF161" s="23">
        <v>50.94</v>
      </c>
      <c r="AG161" s="23">
        <v>25.35</v>
      </c>
      <c r="AH161" s="24" t="s">
        <v>1458</v>
      </c>
      <c r="AI161" s="22">
        <v>3</v>
      </c>
      <c r="AJ161" s="22">
        <v>3</v>
      </c>
      <c r="AK161" s="24" t="s">
        <v>1458</v>
      </c>
      <c r="AL161" s="24" t="s">
        <v>1458</v>
      </c>
      <c r="AM161" s="24" t="s">
        <v>1457</v>
      </c>
      <c r="AN161" s="22">
        <v>0</v>
      </c>
      <c r="AO161" s="22">
        <v>0</v>
      </c>
      <c r="AP161" s="22">
        <v>2099</v>
      </c>
      <c r="AQ161" s="22">
        <v>73386</v>
      </c>
      <c r="AR161" s="22">
        <v>0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</v>
      </c>
      <c r="AY161" s="22">
        <v>0</v>
      </c>
      <c r="AZ161" s="24" t="s">
        <v>1616</v>
      </c>
      <c r="BA161" s="22">
        <v>89</v>
      </c>
      <c r="BB161" s="22">
        <v>89</v>
      </c>
      <c r="BC161" s="22">
        <v>4000000</v>
      </c>
      <c r="BD161" s="22">
        <v>0</v>
      </c>
      <c r="BE161" s="22">
        <v>1650000</v>
      </c>
      <c r="BF161" s="22">
        <v>0</v>
      </c>
      <c r="BG161" s="22">
        <v>5650000</v>
      </c>
      <c r="BH161" s="22">
        <v>69</v>
      </c>
      <c r="BI161" s="22">
        <v>20</v>
      </c>
      <c r="BJ161" s="22">
        <v>2</v>
      </c>
      <c r="BK161" s="22">
        <v>1</v>
      </c>
      <c r="BL161" s="22">
        <v>643</v>
      </c>
      <c r="BM161" s="22">
        <v>1</v>
      </c>
      <c r="BN161" s="22">
        <v>1</v>
      </c>
      <c r="BO161" s="22">
        <v>45</v>
      </c>
      <c r="BP161" s="22">
        <v>2</v>
      </c>
      <c r="BQ161" s="22">
        <v>5</v>
      </c>
    </row>
    <row r="162" spans="1:6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24</v>
      </c>
      <c r="F162" s="22">
        <v>2053</v>
      </c>
      <c r="G162" s="22">
        <v>0</v>
      </c>
      <c r="H162" s="23">
        <v>61</v>
      </c>
      <c r="I162" s="24" t="s">
        <v>1458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4" t="s">
        <v>1457</v>
      </c>
      <c r="Q162" s="24" t="s">
        <v>1458</v>
      </c>
      <c r="R162" s="23">
        <v>0.4</v>
      </c>
      <c r="S162" s="22">
        <v>0</v>
      </c>
      <c r="T162" s="24" t="s">
        <v>1488</v>
      </c>
      <c r="U162" s="23">
        <v>35</v>
      </c>
      <c r="V162" s="23">
        <v>0</v>
      </c>
      <c r="W162" s="23">
        <v>0</v>
      </c>
      <c r="X162" s="23">
        <v>0</v>
      </c>
      <c r="Y162" s="23">
        <v>0</v>
      </c>
      <c r="Z162" s="23">
        <v>35</v>
      </c>
      <c r="AA162" s="23">
        <v>25</v>
      </c>
      <c r="AB162" s="23">
        <v>0</v>
      </c>
      <c r="AC162" s="23">
        <v>0</v>
      </c>
      <c r="AD162" s="23">
        <v>0</v>
      </c>
      <c r="AE162" s="23">
        <v>0</v>
      </c>
      <c r="AF162" s="23">
        <v>25</v>
      </c>
      <c r="AG162" s="23">
        <v>1.4</v>
      </c>
      <c r="AH162" s="24" t="s">
        <v>1458</v>
      </c>
      <c r="AI162" s="22">
        <v>2</v>
      </c>
      <c r="AJ162" s="22">
        <v>2</v>
      </c>
      <c r="AK162" s="24" t="s">
        <v>1457</v>
      </c>
      <c r="AL162" s="24" t="s">
        <v>1457</v>
      </c>
      <c r="AM162" s="24" t="s">
        <v>1458</v>
      </c>
      <c r="AN162" s="22">
        <v>4</v>
      </c>
      <c r="AO162" s="22">
        <v>0</v>
      </c>
      <c r="AP162" s="22">
        <v>926</v>
      </c>
      <c r="AQ162" s="22">
        <v>30493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4" t="s">
        <v>1617</v>
      </c>
      <c r="BA162" s="22">
        <v>29</v>
      </c>
      <c r="BB162" s="22">
        <v>27</v>
      </c>
      <c r="BC162" s="22">
        <v>592000</v>
      </c>
      <c r="BD162" s="22">
        <v>165350</v>
      </c>
      <c r="BE162" s="22">
        <v>0</v>
      </c>
      <c r="BF162" s="22">
        <v>30000</v>
      </c>
      <c r="BG162" s="22">
        <v>787350</v>
      </c>
      <c r="BH162" s="22">
        <v>20</v>
      </c>
      <c r="BI162" s="22">
        <v>7</v>
      </c>
      <c r="BJ162" s="22">
        <v>0</v>
      </c>
      <c r="BK162" s="22">
        <v>1</v>
      </c>
      <c r="BL162" s="22">
        <v>145</v>
      </c>
      <c r="BM162" s="22">
        <v>5</v>
      </c>
      <c r="BN162" s="22">
        <v>0</v>
      </c>
      <c r="BO162" s="22">
        <v>0</v>
      </c>
      <c r="BP162" s="22">
        <v>0</v>
      </c>
      <c r="BQ162" s="22">
        <v>0</v>
      </c>
    </row>
    <row r="163" spans="1:6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21</v>
      </c>
      <c r="F163" s="22">
        <v>1123</v>
      </c>
      <c r="G163" s="22">
        <v>0</v>
      </c>
      <c r="H163" s="23">
        <v>40</v>
      </c>
      <c r="I163" s="24" t="s">
        <v>1457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4" t="s">
        <v>1457</v>
      </c>
      <c r="Q163" s="24" t="s">
        <v>1457</v>
      </c>
      <c r="R163" s="23">
        <v>0</v>
      </c>
      <c r="S163" s="22">
        <v>0</v>
      </c>
      <c r="T163" s="24"/>
      <c r="U163" s="23">
        <v>37</v>
      </c>
      <c r="V163" s="23">
        <v>0</v>
      </c>
      <c r="W163" s="23">
        <v>0</v>
      </c>
      <c r="X163" s="23">
        <v>0</v>
      </c>
      <c r="Y163" s="23">
        <v>0</v>
      </c>
      <c r="Z163" s="23">
        <v>37</v>
      </c>
      <c r="AA163" s="23">
        <v>31.5</v>
      </c>
      <c r="AB163" s="23">
        <v>0</v>
      </c>
      <c r="AC163" s="23">
        <v>0</v>
      </c>
      <c r="AD163" s="23">
        <v>0</v>
      </c>
      <c r="AE163" s="23">
        <v>0</v>
      </c>
      <c r="AF163" s="23">
        <v>31.5</v>
      </c>
      <c r="AG163" s="23">
        <v>6</v>
      </c>
      <c r="AH163" s="24" t="s">
        <v>1457</v>
      </c>
      <c r="AI163" s="22">
        <v>0</v>
      </c>
      <c r="AJ163" s="22">
        <v>0</v>
      </c>
      <c r="AK163" s="24" t="s">
        <v>1457</v>
      </c>
      <c r="AL163" s="24" t="s">
        <v>1457</v>
      </c>
      <c r="AM163" s="24" t="s">
        <v>1457</v>
      </c>
      <c r="AN163" s="22">
        <v>0</v>
      </c>
      <c r="AO163" s="22">
        <v>0</v>
      </c>
      <c r="AP163" s="22">
        <v>1227</v>
      </c>
      <c r="AQ163" s="22">
        <v>42742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4" t="s">
        <v>1618</v>
      </c>
      <c r="BA163" s="22">
        <v>47</v>
      </c>
      <c r="BB163" s="22">
        <v>42</v>
      </c>
      <c r="BC163" s="22">
        <v>1700303</v>
      </c>
      <c r="BD163" s="22">
        <v>832500</v>
      </c>
      <c r="BE163" s="22">
        <v>6500</v>
      </c>
      <c r="BF163" s="22">
        <v>2000</v>
      </c>
      <c r="BG163" s="22">
        <v>2541303</v>
      </c>
      <c r="BH163" s="22">
        <v>13</v>
      </c>
      <c r="BI163" s="22">
        <v>30</v>
      </c>
      <c r="BJ163" s="22">
        <v>2</v>
      </c>
      <c r="BK163" s="22">
        <v>1</v>
      </c>
      <c r="BL163" s="22">
        <v>244</v>
      </c>
      <c r="BM163" s="22">
        <v>14</v>
      </c>
      <c r="BN163" s="22">
        <v>1</v>
      </c>
      <c r="BO163" s="22">
        <v>60</v>
      </c>
      <c r="BP163" s="22">
        <v>1</v>
      </c>
      <c r="BQ163" s="22">
        <v>0</v>
      </c>
    </row>
    <row r="164" spans="1:6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70</v>
      </c>
      <c r="F164" s="22">
        <v>1294</v>
      </c>
      <c r="G164" s="22">
        <v>0</v>
      </c>
      <c r="H164" s="23">
        <v>59</v>
      </c>
      <c r="I164" s="24" t="s">
        <v>1457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4" t="s">
        <v>1457</v>
      </c>
      <c r="Q164" s="24" t="s">
        <v>1457</v>
      </c>
      <c r="R164" s="23">
        <v>0</v>
      </c>
      <c r="S164" s="22">
        <v>0</v>
      </c>
      <c r="T164" s="24"/>
      <c r="U164" s="23">
        <v>52.7</v>
      </c>
      <c r="V164" s="23">
        <v>0</v>
      </c>
      <c r="W164" s="23">
        <v>0</v>
      </c>
      <c r="X164" s="23">
        <v>0</v>
      </c>
      <c r="Y164" s="23">
        <v>0</v>
      </c>
      <c r="Z164" s="23">
        <v>52.7</v>
      </c>
      <c r="AA164" s="23">
        <v>50.8</v>
      </c>
      <c r="AB164" s="23">
        <v>0</v>
      </c>
      <c r="AC164" s="23">
        <v>0</v>
      </c>
      <c r="AD164" s="23">
        <v>0</v>
      </c>
      <c r="AE164" s="23">
        <v>0</v>
      </c>
      <c r="AF164" s="23">
        <v>50.8</v>
      </c>
      <c r="AG164" s="23">
        <v>20.38</v>
      </c>
      <c r="AH164" s="24" t="s">
        <v>1458</v>
      </c>
      <c r="AI164" s="22">
        <v>12</v>
      </c>
      <c r="AJ164" s="22">
        <v>12</v>
      </c>
      <c r="AK164" s="24" t="s">
        <v>1457</v>
      </c>
      <c r="AL164" s="24" t="s">
        <v>1458</v>
      </c>
      <c r="AM164" s="24" t="s">
        <v>1458</v>
      </c>
      <c r="AN164" s="22">
        <v>24</v>
      </c>
      <c r="AO164" s="22">
        <v>0</v>
      </c>
      <c r="AP164" s="22">
        <v>3098</v>
      </c>
      <c r="AQ164" s="22">
        <v>80577</v>
      </c>
      <c r="AR164" s="22">
        <v>2</v>
      </c>
      <c r="AS164" s="22">
        <v>2</v>
      </c>
      <c r="AT164" s="22">
        <v>0</v>
      </c>
      <c r="AU164" s="22">
        <v>0</v>
      </c>
      <c r="AV164" s="22">
        <v>4</v>
      </c>
      <c r="AW164" s="22">
        <v>4</v>
      </c>
      <c r="AX164" s="22">
        <v>0</v>
      </c>
      <c r="AY164" s="22">
        <v>0</v>
      </c>
      <c r="AZ164" s="24" t="s">
        <v>1619</v>
      </c>
      <c r="BA164" s="22">
        <v>102</v>
      </c>
      <c r="BB164" s="22">
        <v>102</v>
      </c>
      <c r="BC164" s="22">
        <v>4880124</v>
      </c>
      <c r="BD164" s="22">
        <v>4612647</v>
      </c>
      <c r="BE164" s="22">
        <v>74500</v>
      </c>
      <c r="BF164" s="22">
        <v>12430000</v>
      </c>
      <c r="BG164" s="22">
        <v>21997271</v>
      </c>
      <c r="BH164" s="22">
        <v>98</v>
      </c>
      <c r="BI164" s="22">
        <v>11</v>
      </c>
      <c r="BJ164" s="22">
        <v>4</v>
      </c>
      <c r="BK164" s="22">
        <v>1</v>
      </c>
      <c r="BL164" s="22">
        <v>554</v>
      </c>
      <c r="BM164" s="22">
        <v>1.5</v>
      </c>
      <c r="BN164" s="22">
        <v>2</v>
      </c>
      <c r="BO164" s="22">
        <v>39</v>
      </c>
      <c r="BP164" s="22">
        <v>1</v>
      </c>
      <c r="BQ164" s="22">
        <v>0</v>
      </c>
    </row>
    <row r="165" spans="1:6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5</v>
      </c>
      <c r="F165" s="22">
        <v>268</v>
      </c>
      <c r="G165" s="22">
        <v>0</v>
      </c>
      <c r="H165" s="23">
        <v>19.7</v>
      </c>
      <c r="I165" s="24" t="s">
        <v>1457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4" t="s">
        <v>1457</v>
      </c>
      <c r="Q165" s="24" t="s">
        <v>1457</v>
      </c>
      <c r="R165" s="23">
        <v>0</v>
      </c>
      <c r="S165" s="22">
        <v>0</v>
      </c>
      <c r="T165" s="24"/>
      <c r="U165" s="23">
        <v>20.3</v>
      </c>
      <c r="V165" s="23">
        <v>0</v>
      </c>
      <c r="W165" s="23">
        <v>0</v>
      </c>
      <c r="X165" s="23">
        <v>0</v>
      </c>
      <c r="Y165" s="23">
        <v>0</v>
      </c>
      <c r="Z165" s="23">
        <v>20.3</v>
      </c>
      <c r="AA165" s="23">
        <v>20.7</v>
      </c>
      <c r="AB165" s="23">
        <v>0</v>
      </c>
      <c r="AC165" s="23">
        <v>0</v>
      </c>
      <c r="AD165" s="23">
        <v>0</v>
      </c>
      <c r="AE165" s="23">
        <v>0</v>
      </c>
      <c r="AF165" s="23">
        <v>20.7</v>
      </c>
      <c r="AG165" s="23">
        <v>4</v>
      </c>
      <c r="AH165" s="24" t="s">
        <v>1458</v>
      </c>
      <c r="AI165" s="22">
        <v>3</v>
      </c>
      <c r="AJ165" s="22">
        <v>3</v>
      </c>
      <c r="AK165" s="24" t="s">
        <v>1458</v>
      </c>
      <c r="AL165" s="24" t="s">
        <v>1458</v>
      </c>
      <c r="AM165" s="24" t="s">
        <v>1458</v>
      </c>
      <c r="AN165" s="22">
        <v>9</v>
      </c>
      <c r="AO165" s="22">
        <v>0</v>
      </c>
      <c r="AP165" s="22">
        <v>397</v>
      </c>
      <c r="AQ165" s="22">
        <v>10000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4" t="s">
        <v>1620</v>
      </c>
      <c r="BA165" s="22">
        <v>12</v>
      </c>
      <c r="BB165" s="22">
        <v>12</v>
      </c>
      <c r="BC165" s="22">
        <v>812000</v>
      </c>
      <c r="BD165" s="22">
        <v>460000</v>
      </c>
      <c r="BE165" s="22">
        <v>0</v>
      </c>
      <c r="BF165" s="22">
        <v>0</v>
      </c>
      <c r="BG165" s="22">
        <v>1272000</v>
      </c>
      <c r="BH165" s="22">
        <v>6</v>
      </c>
      <c r="BI165" s="22">
        <v>15</v>
      </c>
      <c r="BJ165" s="22">
        <v>0</v>
      </c>
      <c r="BK165" s="22">
        <v>0</v>
      </c>
      <c r="BL165" s="22">
        <v>0</v>
      </c>
      <c r="BM165" s="22">
        <v>0</v>
      </c>
      <c r="BN165" s="22">
        <v>0</v>
      </c>
      <c r="BO165" s="22">
        <v>0</v>
      </c>
      <c r="BP165" s="22">
        <v>0</v>
      </c>
      <c r="BQ165" s="22">
        <v>0</v>
      </c>
    </row>
    <row r="166" spans="1:6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13</v>
      </c>
      <c r="F166" s="22">
        <v>1315</v>
      </c>
      <c r="G166" s="22">
        <v>0</v>
      </c>
      <c r="H166" s="23">
        <v>29.38</v>
      </c>
      <c r="I166" s="24" t="s">
        <v>1457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4" t="s">
        <v>1457</v>
      </c>
      <c r="Q166" s="24" t="s">
        <v>1457</v>
      </c>
      <c r="R166" s="23">
        <v>0</v>
      </c>
      <c r="S166" s="22">
        <v>0</v>
      </c>
      <c r="T166" s="24"/>
      <c r="U166" s="23">
        <v>0</v>
      </c>
      <c r="V166" s="23">
        <v>0</v>
      </c>
      <c r="W166" s="23">
        <v>0</v>
      </c>
      <c r="X166" s="23">
        <v>25.23</v>
      </c>
      <c r="Y166" s="23">
        <v>0</v>
      </c>
      <c r="Z166" s="23">
        <v>25.23</v>
      </c>
      <c r="AA166" s="23">
        <v>0</v>
      </c>
      <c r="AB166" s="23">
        <v>0</v>
      </c>
      <c r="AC166" s="23">
        <v>0</v>
      </c>
      <c r="AD166" s="23">
        <v>19.96</v>
      </c>
      <c r="AE166" s="23">
        <v>0</v>
      </c>
      <c r="AF166" s="23">
        <v>19.96</v>
      </c>
      <c r="AG166" s="23">
        <v>1.41</v>
      </c>
      <c r="AH166" s="24" t="s">
        <v>1457</v>
      </c>
      <c r="AI166" s="22">
        <v>0</v>
      </c>
      <c r="AJ166" s="22">
        <v>0</v>
      </c>
      <c r="AK166" s="24" t="s">
        <v>1457</v>
      </c>
      <c r="AL166" s="24" t="s">
        <v>1457</v>
      </c>
      <c r="AM166" s="24" t="s">
        <v>1457</v>
      </c>
      <c r="AN166" s="22">
        <v>0</v>
      </c>
      <c r="AO166" s="22">
        <v>0</v>
      </c>
      <c r="AP166" s="22">
        <v>996</v>
      </c>
      <c r="AQ166" s="22">
        <v>26889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4" t="s">
        <v>1621</v>
      </c>
      <c r="BA166" s="22">
        <v>12</v>
      </c>
      <c r="BB166" s="22">
        <v>11</v>
      </c>
      <c r="BC166" s="22">
        <v>1270350</v>
      </c>
      <c r="BD166" s="22">
        <v>0</v>
      </c>
      <c r="BE166" s="22">
        <v>0</v>
      </c>
      <c r="BF166" s="22">
        <v>153600</v>
      </c>
      <c r="BG166" s="22">
        <v>1423950</v>
      </c>
      <c r="BH166" s="22">
        <v>10</v>
      </c>
      <c r="BI166" s="22">
        <v>40</v>
      </c>
      <c r="BJ166" s="22">
        <v>1</v>
      </c>
      <c r="BK166" s="22">
        <v>1</v>
      </c>
      <c r="BL166" s="22">
        <v>80</v>
      </c>
      <c r="BM166" s="22">
        <v>10</v>
      </c>
      <c r="BN166" s="22">
        <v>1</v>
      </c>
      <c r="BO166" s="22">
        <v>40</v>
      </c>
      <c r="BP166" s="22">
        <v>1</v>
      </c>
      <c r="BQ166" s="22">
        <v>0</v>
      </c>
    </row>
    <row r="167" spans="1:6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69</v>
      </c>
      <c r="F167" s="22">
        <v>1511</v>
      </c>
      <c r="G167" s="22">
        <v>0</v>
      </c>
      <c r="H167" s="23">
        <v>50.6</v>
      </c>
      <c r="I167" s="24" t="s">
        <v>1457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4" t="s">
        <v>1457</v>
      </c>
      <c r="Q167" s="24" t="s">
        <v>1457</v>
      </c>
      <c r="R167" s="23">
        <v>0</v>
      </c>
      <c r="S167" s="22">
        <v>0</v>
      </c>
      <c r="T167" s="24"/>
      <c r="U167" s="23">
        <v>51.2</v>
      </c>
      <c r="V167" s="23">
        <v>0</v>
      </c>
      <c r="W167" s="23">
        <v>0</v>
      </c>
      <c r="X167" s="23">
        <v>0</v>
      </c>
      <c r="Y167" s="23">
        <v>0</v>
      </c>
      <c r="Z167" s="23">
        <v>51.2</v>
      </c>
      <c r="AA167" s="23">
        <v>45.7</v>
      </c>
      <c r="AB167" s="23">
        <v>0</v>
      </c>
      <c r="AC167" s="23">
        <v>0</v>
      </c>
      <c r="AD167" s="23">
        <v>0</v>
      </c>
      <c r="AE167" s="23">
        <v>0</v>
      </c>
      <c r="AF167" s="23">
        <v>45.7</v>
      </c>
      <c r="AG167" s="23">
        <v>9.8000000000000007</v>
      </c>
      <c r="AH167" s="24" t="s">
        <v>1458</v>
      </c>
      <c r="AI167" s="22">
        <v>12</v>
      </c>
      <c r="AJ167" s="22">
        <v>12</v>
      </c>
      <c r="AK167" s="24" t="s">
        <v>1458</v>
      </c>
      <c r="AL167" s="24" t="s">
        <v>1458</v>
      </c>
      <c r="AM167" s="24" t="s">
        <v>1458</v>
      </c>
      <c r="AN167" s="22">
        <v>4</v>
      </c>
      <c r="AO167" s="22">
        <v>0</v>
      </c>
      <c r="AP167" s="22">
        <v>2683</v>
      </c>
      <c r="AQ167" s="22">
        <v>70922</v>
      </c>
      <c r="AR167" s="22">
        <v>1</v>
      </c>
      <c r="AS167" s="22">
        <v>1</v>
      </c>
      <c r="AT167" s="22">
        <v>0</v>
      </c>
      <c r="AU167" s="22">
        <v>0</v>
      </c>
      <c r="AV167" s="22">
        <v>3</v>
      </c>
      <c r="AW167" s="22">
        <v>3</v>
      </c>
      <c r="AX167" s="22">
        <v>0</v>
      </c>
      <c r="AY167" s="22">
        <v>0</v>
      </c>
      <c r="AZ167" s="24" t="s">
        <v>1622</v>
      </c>
      <c r="BA167" s="22">
        <v>65</v>
      </c>
      <c r="BB167" s="22">
        <v>63</v>
      </c>
      <c r="BC167" s="22">
        <v>1680000</v>
      </c>
      <c r="BD167" s="22">
        <v>145000</v>
      </c>
      <c r="BE167" s="22">
        <v>3000000</v>
      </c>
      <c r="BF167" s="22">
        <v>785000</v>
      </c>
      <c r="BG167" s="22">
        <v>5610000</v>
      </c>
      <c r="BH167" s="22">
        <v>0</v>
      </c>
      <c r="BI167" s="22">
        <v>12</v>
      </c>
      <c r="BJ167" s="22">
        <v>1</v>
      </c>
      <c r="BK167" s="22">
        <v>1</v>
      </c>
      <c r="BL167" s="22">
        <v>501</v>
      </c>
      <c r="BM167" s="22">
        <v>12</v>
      </c>
      <c r="BN167" s="22">
        <v>1</v>
      </c>
      <c r="BO167" s="22">
        <v>60</v>
      </c>
      <c r="BP167" s="22">
        <v>7</v>
      </c>
      <c r="BQ167" s="22">
        <v>2</v>
      </c>
    </row>
    <row r="168" spans="1:6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9</v>
      </c>
      <c r="F168" s="22">
        <v>412</v>
      </c>
      <c r="G168" s="22">
        <v>0</v>
      </c>
      <c r="H168" s="23">
        <v>24</v>
      </c>
      <c r="I168" s="24" t="s">
        <v>1457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4" t="s">
        <v>1457</v>
      </c>
      <c r="Q168" s="24" t="s">
        <v>1457</v>
      </c>
      <c r="R168" s="23">
        <v>0</v>
      </c>
      <c r="S168" s="22">
        <v>0</v>
      </c>
      <c r="T168" s="24"/>
      <c r="U168" s="23">
        <v>20</v>
      </c>
      <c r="V168" s="23">
        <v>0</v>
      </c>
      <c r="W168" s="23">
        <v>0</v>
      </c>
      <c r="X168" s="23">
        <v>0</v>
      </c>
      <c r="Y168" s="23">
        <v>0</v>
      </c>
      <c r="Z168" s="23">
        <v>20</v>
      </c>
      <c r="AA168" s="23">
        <v>13</v>
      </c>
      <c r="AB168" s="23">
        <v>0</v>
      </c>
      <c r="AC168" s="23">
        <v>0</v>
      </c>
      <c r="AD168" s="23">
        <v>0</v>
      </c>
      <c r="AE168" s="23">
        <v>0</v>
      </c>
      <c r="AF168" s="23">
        <v>13</v>
      </c>
      <c r="AG168" s="23">
        <v>5</v>
      </c>
      <c r="AH168" s="24" t="s">
        <v>1457</v>
      </c>
      <c r="AI168" s="22">
        <v>0</v>
      </c>
      <c r="AJ168" s="22">
        <v>0</v>
      </c>
      <c r="AK168" s="24" t="s">
        <v>1457</v>
      </c>
      <c r="AL168" s="24" t="s">
        <v>1457</v>
      </c>
      <c r="AM168" s="24" t="s">
        <v>1457</v>
      </c>
      <c r="AN168" s="22">
        <v>0</v>
      </c>
      <c r="AO168" s="22">
        <v>0</v>
      </c>
      <c r="AP168" s="22">
        <v>464</v>
      </c>
      <c r="AQ168" s="22">
        <v>15088</v>
      </c>
      <c r="AR168" s="22">
        <v>0</v>
      </c>
      <c r="AS168" s="22">
        <v>0</v>
      </c>
      <c r="AT168" s="22">
        <v>0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4" t="s">
        <v>1623</v>
      </c>
      <c r="BA168" s="22">
        <v>0</v>
      </c>
      <c r="BB168" s="22">
        <v>0</v>
      </c>
      <c r="BC168" s="22">
        <v>0</v>
      </c>
      <c r="BD168" s="22">
        <v>0</v>
      </c>
      <c r="BE168" s="22">
        <v>0</v>
      </c>
      <c r="BF168" s="22">
        <v>0</v>
      </c>
      <c r="BG168" s="22">
        <v>0</v>
      </c>
      <c r="BH168" s="22">
        <v>0</v>
      </c>
      <c r="BI168" s="22">
        <v>0</v>
      </c>
      <c r="BJ168" s="22">
        <v>0</v>
      </c>
      <c r="BK168" s="22">
        <v>0</v>
      </c>
      <c r="BL168" s="22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</row>
    <row r="169" spans="1:6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8</v>
      </c>
      <c r="F169" s="22">
        <v>327</v>
      </c>
      <c r="G169" s="22">
        <v>0</v>
      </c>
      <c r="H169" s="23">
        <v>18</v>
      </c>
      <c r="I169" s="24" t="s">
        <v>1457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4" t="s">
        <v>1457</v>
      </c>
      <c r="Q169" s="24" t="s">
        <v>1457</v>
      </c>
      <c r="R169" s="23">
        <v>0</v>
      </c>
      <c r="S169" s="22">
        <v>0</v>
      </c>
      <c r="T169" s="24"/>
      <c r="U169" s="23">
        <v>12</v>
      </c>
      <c r="V169" s="23">
        <v>0</v>
      </c>
      <c r="W169" s="23">
        <v>0</v>
      </c>
      <c r="X169" s="23">
        <v>0</v>
      </c>
      <c r="Y169" s="23">
        <v>0</v>
      </c>
      <c r="Z169" s="23">
        <v>12</v>
      </c>
      <c r="AA169" s="23">
        <v>12</v>
      </c>
      <c r="AB169" s="23">
        <v>0</v>
      </c>
      <c r="AC169" s="23">
        <v>0</v>
      </c>
      <c r="AD169" s="23">
        <v>0</v>
      </c>
      <c r="AE169" s="23">
        <v>0</v>
      </c>
      <c r="AF169" s="23">
        <v>12</v>
      </c>
      <c r="AG169" s="23">
        <v>1</v>
      </c>
      <c r="AH169" s="24" t="s">
        <v>1458</v>
      </c>
      <c r="AI169" s="22">
        <v>1</v>
      </c>
      <c r="AJ169" s="22">
        <v>1</v>
      </c>
      <c r="AK169" s="24" t="s">
        <v>1457</v>
      </c>
      <c r="AL169" s="24" t="s">
        <v>1458</v>
      </c>
      <c r="AM169" s="24" t="s">
        <v>1458</v>
      </c>
      <c r="AN169" s="22">
        <v>3</v>
      </c>
      <c r="AO169" s="22">
        <v>0</v>
      </c>
      <c r="AP169" s="22">
        <v>456</v>
      </c>
      <c r="AQ169" s="22">
        <v>21000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4" t="s">
        <v>1624</v>
      </c>
      <c r="BA169" s="22">
        <v>8</v>
      </c>
      <c r="BB169" s="22">
        <v>8</v>
      </c>
      <c r="BC169" s="22">
        <v>319000</v>
      </c>
      <c r="BD169" s="22">
        <v>1102268</v>
      </c>
      <c r="BE169" s="22">
        <v>0</v>
      </c>
      <c r="BF169" s="22">
        <v>0</v>
      </c>
      <c r="BG169" s="22">
        <v>1421268</v>
      </c>
      <c r="BH169" s="22">
        <v>0</v>
      </c>
      <c r="BI169" s="22">
        <v>30</v>
      </c>
      <c r="BJ169" s="22">
        <v>1</v>
      </c>
      <c r="BK169" s="22">
        <v>1</v>
      </c>
      <c r="BL169" s="22">
        <v>75</v>
      </c>
      <c r="BM169" s="22">
        <v>1</v>
      </c>
      <c r="BN169" s="22">
        <v>1</v>
      </c>
      <c r="BO169" s="22">
        <v>30</v>
      </c>
      <c r="BP169" s="22">
        <v>1</v>
      </c>
      <c r="BQ169" s="22">
        <v>0</v>
      </c>
    </row>
    <row r="170" spans="1:6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67</v>
      </c>
      <c r="F170" s="22">
        <v>1026</v>
      </c>
      <c r="G170" s="22">
        <v>0</v>
      </c>
      <c r="H170" s="23">
        <v>74.06</v>
      </c>
      <c r="I170" s="24" t="s">
        <v>1457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4" t="s">
        <v>1457</v>
      </c>
      <c r="Q170" s="24" t="s">
        <v>1457</v>
      </c>
      <c r="R170" s="23">
        <v>0</v>
      </c>
      <c r="S170" s="22">
        <v>0</v>
      </c>
      <c r="T170" s="24"/>
      <c r="U170" s="23">
        <v>71.849999999999994</v>
      </c>
      <c r="V170" s="23">
        <v>0</v>
      </c>
      <c r="W170" s="23">
        <v>0</v>
      </c>
      <c r="X170" s="23">
        <v>0</v>
      </c>
      <c r="Y170" s="23">
        <v>0</v>
      </c>
      <c r="Z170" s="23">
        <v>71.849999999999994</v>
      </c>
      <c r="AA170" s="23">
        <v>51.75</v>
      </c>
      <c r="AB170" s="23">
        <v>0</v>
      </c>
      <c r="AC170" s="23">
        <v>0</v>
      </c>
      <c r="AD170" s="23">
        <v>0</v>
      </c>
      <c r="AE170" s="23">
        <v>0</v>
      </c>
      <c r="AF170" s="23">
        <v>51.75</v>
      </c>
      <c r="AG170" s="23">
        <v>30</v>
      </c>
      <c r="AH170" s="24" t="s">
        <v>1458</v>
      </c>
      <c r="AI170" s="22">
        <v>7</v>
      </c>
      <c r="AJ170" s="22">
        <v>7</v>
      </c>
      <c r="AK170" s="24" t="s">
        <v>1457</v>
      </c>
      <c r="AL170" s="24" t="s">
        <v>1458</v>
      </c>
      <c r="AM170" s="24" t="s">
        <v>1458</v>
      </c>
      <c r="AN170" s="22">
        <v>4</v>
      </c>
      <c r="AO170" s="22">
        <v>0</v>
      </c>
      <c r="AP170" s="22">
        <v>2071</v>
      </c>
      <c r="AQ170" s="22">
        <v>58192</v>
      </c>
      <c r="AR170" s="22">
        <v>4</v>
      </c>
      <c r="AS170" s="22">
        <v>4</v>
      </c>
      <c r="AT170" s="22">
        <v>0</v>
      </c>
      <c r="AU170" s="22">
        <v>0</v>
      </c>
      <c r="AV170" s="22">
        <v>1</v>
      </c>
      <c r="AW170" s="22">
        <v>1</v>
      </c>
      <c r="AX170" s="22">
        <v>0</v>
      </c>
      <c r="AY170" s="22">
        <v>0</v>
      </c>
      <c r="AZ170" s="24" t="s">
        <v>1625</v>
      </c>
      <c r="BA170" s="22">
        <v>34</v>
      </c>
      <c r="BB170" s="22">
        <v>31</v>
      </c>
      <c r="BC170" s="22">
        <v>311700</v>
      </c>
      <c r="BD170" s="22">
        <v>1000959</v>
      </c>
      <c r="BE170" s="22">
        <v>0</v>
      </c>
      <c r="BF170" s="22">
        <v>0</v>
      </c>
      <c r="BG170" s="22">
        <v>1312659</v>
      </c>
      <c r="BH170" s="22">
        <v>25</v>
      </c>
      <c r="BI170" s="22">
        <v>5</v>
      </c>
      <c r="BJ170" s="22">
        <v>1</v>
      </c>
      <c r="BK170" s="22">
        <v>1</v>
      </c>
      <c r="BL170" s="22">
        <v>386</v>
      </c>
      <c r="BM170" s="22">
        <v>1</v>
      </c>
      <c r="BN170" s="22">
        <v>1</v>
      </c>
      <c r="BO170" s="22">
        <v>35</v>
      </c>
      <c r="BP170" s="22">
        <v>4</v>
      </c>
      <c r="BQ170" s="22">
        <v>0</v>
      </c>
    </row>
    <row r="171" spans="1:6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4</v>
      </c>
      <c r="F171" s="22">
        <v>177</v>
      </c>
      <c r="G171" s="22">
        <v>0</v>
      </c>
      <c r="H171" s="23">
        <v>41.62</v>
      </c>
      <c r="I171" s="24" t="s">
        <v>1457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4" t="s">
        <v>1457</v>
      </c>
      <c r="Q171" s="24" t="s">
        <v>1457</v>
      </c>
      <c r="R171" s="23">
        <v>0</v>
      </c>
      <c r="S171" s="22">
        <v>0</v>
      </c>
      <c r="T171" s="24"/>
      <c r="U171" s="23">
        <v>10.14</v>
      </c>
      <c r="V171" s="23">
        <v>0</v>
      </c>
      <c r="W171" s="23">
        <v>0</v>
      </c>
      <c r="X171" s="23">
        <v>0</v>
      </c>
      <c r="Y171" s="23">
        <v>0</v>
      </c>
      <c r="Z171" s="23">
        <v>10.14</v>
      </c>
      <c r="AA171" s="23">
        <v>10.35</v>
      </c>
      <c r="AB171" s="23">
        <v>0</v>
      </c>
      <c r="AC171" s="23">
        <v>0</v>
      </c>
      <c r="AD171" s="23">
        <v>0</v>
      </c>
      <c r="AE171" s="23">
        <v>0</v>
      </c>
      <c r="AF171" s="23">
        <v>10.35</v>
      </c>
      <c r="AG171" s="23">
        <v>0</v>
      </c>
      <c r="AH171" s="24" t="s">
        <v>1458</v>
      </c>
      <c r="AI171" s="22">
        <v>43</v>
      </c>
      <c r="AJ171" s="22">
        <v>35</v>
      </c>
      <c r="AK171" s="24" t="s">
        <v>1458</v>
      </c>
      <c r="AL171" s="24" t="s">
        <v>1458</v>
      </c>
      <c r="AM171" s="24" t="s">
        <v>1458</v>
      </c>
      <c r="AN171" s="22">
        <v>34</v>
      </c>
      <c r="AO171" s="22">
        <v>0</v>
      </c>
      <c r="AP171" s="22">
        <v>292</v>
      </c>
      <c r="AQ171" s="22">
        <v>10836</v>
      </c>
      <c r="AR171" s="22">
        <v>0</v>
      </c>
      <c r="AS171" s="22">
        <v>0</v>
      </c>
      <c r="AT171" s="22">
        <v>0</v>
      </c>
      <c r="AU171" s="22">
        <v>0</v>
      </c>
      <c r="AV171" s="22">
        <v>0</v>
      </c>
      <c r="AW171" s="22">
        <v>0</v>
      </c>
      <c r="AX171" s="22">
        <v>0</v>
      </c>
      <c r="AY171" s="22">
        <v>0</v>
      </c>
      <c r="AZ171" s="24" t="s">
        <v>1626</v>
      </c>
      <c r="BA171" s="22">
        <v>20</v>
      </c>
      <c r="BB171" s="22">
        <v>15</v>
      </c>
      <c r="BC171" s="22">
        <v>371212</v>
      </c>
      <c r="BD171" s="22">
        <v>381000</v>
      </c>
      <c r="BE171" s="22">
        <v>0</v>
      </c>
      <c r="BF171" s="22">
        <v>0</v>
      </c>
      <c r="BG171" s="22">
        <v>752212</v>
      </c>
      <c r="BH171" s="22">
        <v>15</v>
      </c>
      <c r="BI171" s="22">
        <v>5</v>
      </c>
      <c r="BJ171" s="22">
        <v>0</v>
      </c>
      <c r="BK171" s="22">
        <v>1</v>
      </c>
      <c r="BL171" s="22">
        <v>7</v>
      </c>
      <c r="BM171" s="22">
        <v>3</v>
      </c>
      <c r="BN171" s="22">
        <v>0</v>
      </c>
      <c r="BO171" s="22">
        <v>0</v>
      </c>
      <c r="BP171" s="22">
        <v>0</v>
      </c>
      <c r="BQ171" s="22">
        <v>0</v>
      </c>
    </row>
    <row r="172" spans="1:6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53</v>
      </c>
      <c r="F172" s="22">
        <v>1379</v>
      </c>
      <c r="G172" s="22">
        <v>0</v>
      </c>
      <c r="H172" s="23">
        <v>93.73</v>
      </c>
      <c r="I172" s="24" t="s">
        <v>1457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4" t="s">
        <v>1457</v>
      </c>
      <c r="Q172" s="24" t="s">
        <v>1457</v>
      </c>
      <c r="R172" s="23">
        <v>0</v>
      </c>
      <c r="S172" s="22">
        <v>0</v>
      </c>
      <c r="T172" s="24"/>
      <c r="U172" s="23">
        <v>66.31</v>
      </c>
      <c r="V172" s="23">
        <v>0</v>
      </c>
      <c r="W172" s="23">
        <v>0</v>
      </c>
      <c r="X172" s="23">
        <v>0</v>
      </c>
      <c r="Y172" s="23">
        <v>0</v>
      </c>
      <c r="Z172" s="23">
        <v>66.31</v>
      </c>
      <c r="AA172" s="23">
        <v>59.79</v>
      </c>
      <c r="AB172" s="23">
        <v>0</v>
      </c>
      <c r="AC172" s="23">
        <v>0</v>
      </c>
      <c r="AD172" s="23">
        <v>0</v>
      </c>
      <c r="AE172" s="23">
        <v>0</v>
      </c>
      <c r="AF172" s="23">
        <v>59.79</v>
      </c>
      <c r="AG172" s="23">
        <v>26.13</v>
      </c>
      <c r="AH172" s="24" t="s">
        <v>1458</v>
      </c>
      <c r="AI172" s="22">
        <v>5</v>
      </c>
      <c r="AJ172" s="22">
        <v>1</v>
      </c>
      <c r="AK172" s="24" t="s">
        <v>1457</v>
      </c>
      <c r="AL172" s="24" t="s">
        <v>1458</v>
      </c>
      <c r="AM172" s="24" t="s">
        <v>1457</v>
      </c>
      <c r="AN172" s="22">
        <v>0</v>
      </c>
      <c r="AO172" s="22">
        <v>0</v>
      </c>
      <c r="AP172" s="22">
        <v>2384</v>
      </c>
      <c r="AQ172" s="22">
        <v>82851</v>
      </c>
      <c r="AR172" s="22">
        <v>0</v>
      </c>
      <c r="AS172" s="22">
        <v>0</v>
      </c>
      <c r="AT172" s="22">
        <v>0</v>
      </c>
      <c r="AU172" s="22">
        <v>0</v>
      </c>
      <c r="AV172" s="22">
        <v>1</v>
      </c>
      <c r="AW172" s="22">
        <v>1</v>
      </c>
      <c r="AX172" s="22">
        <v>0</v>
      </c>
      <c r="AY172" s="22">
        <v>1</v>
      </c>
      <c r="AZ172" s="24" t="s">
        <v>1627</v>
      </c>
      <c r="BA172" s="22">
        <v>89</v>
      </c>
      <c r="BB172" s="22">
        <v>89</v>
      </c>
      <c r="BC172" s="22">
        <v>2896495</v>
      </c>
      <c r="BD172" s="22">
        <v>963139</v>
      </c>
      <c r="BE172" s="22">
        <v>1135000</v>
      </c>
      <c r="BF172" s="22">
        <v>479000</v>
      </c>
      <c r="BG172" s="22">
        <v>5473634</v>
      </c>
      <c r="BH172" s="22">
        <v>50</v>
      </c>
      <c r="BI172" s="22">
        <v>30</v>
      </c>
      <c r="BJ172" s="22">
        <v>2</v>
      </c>
      <c r="BK172" s="22">
        <v>1</v>
      </c>
      <c r="BL172" s="22">
        <v>553</v>
      </c>
      <c r="BM172" s="22">
        <v>2</v>
      </c>
      <c r="BN172" s="22">
        <v>0</v>
      </c>
      <c r="BO172" s="22">
        <v>60</v>
      </c>
      <c r="BP172" s="22">
        <v>2</v>
      </c>
      <c r="BQ172" s="22">
        <v>0</v>
      </c>
    </row>
    <row r="173" spans="1:6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138</v>
      </c>
      <c r="F173" s="22">
        <v>3686</v>
      </c>
      <c r="G173" s="22">
        <v>0</v>
      </c>
      <c r="H173" s="23">
        <v>119.17</v>
      </c>
      <c r="I173" s="24" t="s">
        <v>1457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4" t="s">
        <v>1457</v>
      </c>
      <c r="Q173" s="24" t="s">
        <v>1457</v>
      </c>
      <c r="R173" s="23">
        <v>0</v>
      </c>
      <c r="S173" s="22">
        <v>0</v>
      </c>
      <c r="T173" s="24"/>
      <c r="U173" s="23">
        <v>113.8</v>
      </c>
      <c r="V173" s="23">
        <v>0</v>
      </c>
      <c r="W173" s="23">
        <v>0</v>
      </c>
      <c r="X173" s="23">
        <v>2.4</v>
      </c>
      <c r="Y173" s="23">
        <v>0</v>
      </c>
      <c r="Z173" s="23">
        <v>116.2</v>
      </c>
      <c r="AA173" s="23">
        <v>107.5</v>
      </c>
      <c r="AB173" s="23">
        <v>0</v>
      </c>
      <c r="AC173" s="23">
        <v>0</v>
      </c>
      <c r="AD173" s="23">
        <v>2.4</v>
      </c>
      <c r="AE173" s="23">
        <v>0</v>
      </c>
      <c r="AF173" s="23">
        <v>109.9</v>
      </c>
      <c r="AG173" s="23">
        <v>76.2</v>
      </c>
      <c r="AH173" s="24" t="s">
        <v>1458</v>
      </c>
      <c r="AI173" s="22">
        <v>7</v>
      </c>
      <c r="AJ173" s="22">
        <v>7</v>
      </c>
      <c r="AK173" s="24" t="s">
        <v>1457</v>
      </c>
      <c r="AL173" s="24" t="s">
        <v>1458</v>
      </c>
      <c r="AM173" s="24" t="s">
        <v>1457</v>
      </c>
      <c r="AN173" s="22">
        <v>0</v>
      </c>
      <c r="AO173" s="22">
        <v>0</v>
      </c>
      <c r="AP173" s="22">
        <v>8453</v>
      </c>
      <c r="AQ173" s="22">
        <v>180799</v>
      </c>
      <c r="AR173" s="22">
        <v>0</v>
      </c>
      <c r="AS173" s="22">
        <v>0</v>
      </c>
      <c r="AT173" s="22">
        <v>0</v>
      </c>
      <c r="AU173" s="22">
        <v>0</v>
      </c>
      <c r="AV173" s="22">
        <v>12</v>
      </c>
      <c r="AW173" s="22">
        <v>0</v>
      </c>
      <c r="AX173" s="22">
        <v>0</v>
      </c>
      <c r="AY173" s="22">
        <v>0</v>
      </c>
      <c r="AZ173" s="24" t="s">
        <v>1628</v>
      </c>
      <c r="BA173" s="22">
        <v>241</v>
      </c>
      <c r="BB173" s="22">
        <v>208</v>
      </c>
      <c r="BC173" s="22">
        <v>32161527</v>
      </c>
      <c r="BD173" s="22">
        <v>3300000</v>
      </c>
      <c r="BE173" s="22">
        <v>6800000</v>
      </c>
      <c r="BF173" s="22">
        <v>2040100</v>
      </c>
      <c r="BG173" s="22">
        <v>44301627</v>
      </c>
      <c r="BH173" s="22">
        <v>248</v>
      </c>
      <c r="BI173" s="22">
        <v>17.399999999999999</v>
      </c>
      <c r="BJ173" s="22">
        <v>7</v>
      </c>
      <c r="BK173" s="22">
        <v>1</v>
      </c>
      <c r="BL173" s="22">
        <v>928</v>
      </c>
      <c r="BM173" s="22">
        <v>6</v>
      </c>
      <c r="BN173" s="22">
        <v>6</v>
      </c>
      <c r="BO173" s="22">
        <v>58.9</v>
      </c>
      <c r="BP173" s="22">
        <v>4</v>
      </c>
      <c r="BQ173" s="22">
        <v>2</v>
      </c>
    </row>
    <row r="174" spans="1:6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100</v>
      </c>
      <c r="F174" s="22">
        <v>2800</v>
      </c>
      <c r="G174" s="22">
        <v>0</v>
      </c>
      <c r="H174" s="23">
        <v>118.89</v>
      </c>
      <c r="I174" s="24" t="s">
        <v>1457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4" t="s">
        <v>1457</v>
      </c>
      <c r="Q174" s="24" t="s">
        <v>1457</v>
      </c>
      <c r="R174" s="23">
        <v>0</v>
      </c>
      <c r="S174" s="22">
        <v>0</v>
      </c>
      <c r="T174" s="24"/>
      <c r="U174" s="23">
        <v>135.9</v>
      </c>
      <c r="V174" s="23">
        <v>0</v>
      </c>
      <c r="W174" s="23">
        <v>0</v>
      </c>
      <c r="X174" s="23">
        <v>0</v>
      </c>
      <c r="Y174" s="23">
        <v>0</v>
      </c>
      <c r="Z174" s="23">
        <v>135.9</v>
      </c>
      <c r="AA174" s="23">
        <v>100.8</v>
      </c>
      <c r="AB174" s="23">
        <v>0</v>
      </c>
      <c r="AC174" s="23">
        <v>0</v>
      </c>
      <c r="AD174" s="23">
        <v>0</v>
      </c>
      <c r="AE174" s="23">
        <v>0</v>
      </c>
      <c r="AF174" s="23">
        <v>100.8</v>
      </c>
      <c r="AG174" s="23">
        <v>57.1</v>
      </c>
      <c r="AH174" s="24" t="s">
        <v>1458</v>
      </c>
      <c r="AI174" s="22">
        <v>5</v>
      </c>
      <c r="AJ174" s="22">
        <v>3</v>
      </c>
      <c r="AK174" s="24" t="s">
        <v>1458</v>
      </c>
      <c r="AL174" s="24" t="s">
        <v>1458</v>
      </c>
      <c r="AM174" s="24" t="s">
        <v>1457</v>
      </c>
      <c r="AN174" s="22">
        <v>0</v>
      </c>
      <c r="AO174" s="22">
        <v>0</v>
      </c>
      <c r="AP174" s="22">
        <v>5998</v>
      </c>
      <c r="AQ174" s="22">
        <v>480356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4" t="s">
        <v>1629</v>
      </c>
      <c r="BA174" s="22">
        <v>152</v>
      </c>
      <c r="BB174" s="22">
        <v>149</v>
      </c>
      <c r="BC174" s="22">
        <v>14759935</v>
      </c>
      <c r="BD174" s="22">
        <v>2996621</v>
      </c>
      <c r="BE174" s="22">
        <v>1198000</v>
      </c>
      <c r="BF174" s="22">
        <v>699000</v>
      </c>
      <c r="BG174" s="22">
        <v>19653556</v>
      </c>
      <c r="BH174" s="22">
        <v>752</v>
      </c>
      <c r="BI174" s="22">
        <v>5</v>
      </c>
      <c r="BJ174" s="22">
        <v>6</v>
      </c>
      <c r="BK174" s="22">
        <v>1</v>
      </c>
      <c r="BL174" s="22">
        <v>2335</v>
      </c>
      <c r="BM174" s="22">
        <v>1</v>
      </c>
      <c r="BN174" s="22">
        <v>5</v>
      </c>
      <c r="BO174" s="22">
        <v>60</v>
      </c>
      <c r="BP174" s="22">
        <v>3</v>
      </c>
      <c r="BQ174" s="22">
        <v>1</v>
      </c>
    </row>
    <row r="175" spans="1:6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31</v>
      </c>
      <c r="F175" s="22">
        <v>1273</v>
      </c>
      <c r="G175" s="22">
        <v>0</v>
      </c>
      <c r="H175" s="23">
        <v>24.43</v>
      </c>
      <c r="I175" s="24" t="s">
        <v>1457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4" t="s">
        <v>1457</v>
      </c>
      <c r="Q175" s="24" t="s">
        <v>1457</v>
      </c>
      <c r="R175" s="23">
        <v>0</v>
      </c>
      <c r="S175" s="22">
        <v>0</v>
      </c>
      <c r="T175" s="24"/>
      <c r="U175" s="23">
        <v>23.73</v>
      </c>
      <c r="V175" s="23">
        <v>0</v>
      </c>
      <c r="W175" s="23">
        <v>0</v>
      </c>
      <c r="X175" s="23">
        <v>0</v>
      </c>
      <c r="Y175" s="23">
        <v>0</v>
      </c>
      <c r="Z175" s="23">
        <v>23.73</v>
      </c>
      <c r="AA175" s="23">
        <v>23.73</v>
      </c>
      <c r="AB175" s="23">
        <v>0</v>
      </c>
      <c r="AC175" s="23">
        <v>0</v>
      </c>
      <c r="AD175" s="23">
        <v>0</v>
      </c>
      <c r="AE175" s="23">
        <v>0</v>
      </c>
      <c r="AF175" s="23">
        <v>23.73</v>
      </c>
      <c r="AG175" s="23">
        <v>4.7</v>
      </c>
      <c r="AH175" s="24" t="s">
        <v>1458</v>
      </c>
      <c r="AI175" s="22">
        <v>2</v>
      </c>
      <c r="AJ175" s="22">
        <v>2</v>
      </c>
      <c r="AK175" s="24" t="s">
        <v>1458</v>
      </c>
      <c r="AL175" s="24" t="s">
        <v>1458</v>
      </c>
      <c r="AM175" s="24" t="s">
        <v>1458</v>
      </c>
      <c r="AN175" s="22">
        <v>3</v>
      </c>
      <c r="AO175" s="22">
        <v>0</v>
      </c>
      <c r="AP175" s="22">
        <v>1403</v>
      </c>
      <c r="AQ175" s="22">
        <v>35929</v>
      </c>
      <c r="AR175" s="22">
        <v>0</v>
      </c>
      <c r="AS175" s="22">
        <v>0</v>
      </c>
      <c r="AT175" s="22">
        <v>0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4" t="s">
        <v>1630</v>
      </c>
      <c r="BA175" s="22">
        <v>35</v>
      </c>
      <c r="BB175" s="22">
        <v>35</v>
      </c>
      <c r="BC175" s="22">
        <v>1763385</v>
      </c>
      <c r="BD175" s="22">
        <v>148000</v>
      </c>
      <c r="BE175" s="22">
        <v>27000</v>
      </c>
      <c r="BF175" s="22">
        <v>0</v>
      </c>
      <c r="BG175" s="22">
        <v>1938385</v>
      </c>
      <c r="BH175" s="22">
        <v>36</v>
      </c>
      <c r="BI175" s="22">
        <v>3.2</v>
      </c>
      <c r="BJ175" s="22">
        <v>1</v>
      </c>
      <c r="BK175" s="22">
        <v>1</v>
      </c>
      <c r="BL175" s="22">
        <v>245</v>
      </c>
      <c r="BM175" s="22">
        <v>1</v>
      </c>
      <c r="BN175" s="22">
        <v>1</v>
      </c>
      <c r="BO175" s="22">
        <v>53</v>
      </c>
      <c r="BP175" s="22">
        <v>1</v>
      </c>
      <c r="BQ175" s="22">
        <v>0</v>
      </c>
    </row>
    <row r="176" spans="1:6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22</v>
      </c>
      <c r="F176" s="22">
        <v>2601</v>
      </c>
      <c r="G176" s="22">
        <v>0</v>
      </c>
      <c r="H176" s="23">
        <v>27</v>
      </c>
      <c r="I176" s="24" t="s">
        <v>1457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4" t="s">
        <v>1457</v>
      </c>
      <c r="Q176" s="24" t="s">
        <v>1457</v>
      </c>
      <c r="R176" s="23">
        <v>0</v>
      </c>
      <c r="S176" s="22">
        <v>0</v>
      </c>
      <c r="T176" s="24"/>
      <c r="U176" s="23">
        <v>29</v>
      </c>
      <c r="V176" s="23">
        <v>0</v>
      </c>
      <c r="W176" s="23">
        <v>0</v>
      </c>
      <c r="X176" s="23">
        <v>0</v>
      </c>
      <c r="Y176" s="23">
        <v>0</v>
      </c>
      <c r="Z176" s="23">
        <v>29</v>
      </c>
      <c r="AA176" s="23">
        <v>21.5</v>
      </c>
      <c r="AB176" s="23">
        <v>0</v>
      </c>
      <c r="AC176" s="23">
        <v>0</v>
      </c>
      <c r="AD176" s="23">
        <v>0</v>
      </c>
      <c r="AE176" s="23">
        <v>0</v>
      </c>
      <c r="AF176" s="23">
        <v>21.5</v>
      </c>
      <c r="AG176" s="23">
        <v>3</v>
      </c>
      <c r="AH176" s="24" t="s">
        <v>1458</v>
      </c>
      <c r="AI176" s="22">
        <v>3</v>
      </c>
      <c r="AJ176" s="22">
        <v>3</v>
      </c>
      <c r="AK176" s="24" t="s">
        <v>1458</v>
      </c>
      <c r="AL176" s="24" t="s">
        <v>1458</v>
      </c>
      <c r="AM176" s="24" t="s">
        <v>1458</v>
      </c>
      <c r="AN176" s="22">
        <v>4</v>
      </c>
      <c r="AO176" s="22">
        <v>0</v>
      </c>
      <c r="AP176" s="22">
        <v>773</v>
      </c>
      <c r="AQ176" s="22">
        <v>19924</v>
      </c>
      <c r="AR176" s="22">
        <v>0</v>
      </c>
      <c r="AS176" s="22">
        <v>0</v>
      </c>
      <c r="AT176" s="22">
        <v>0</v>
      </c>
      <c r="AU176" s="22">
        <v>0</v>
      </c>
      <c r="AV176" s="22">
        <v>0</v>
      </c>
      <c r="AW176" s="22">
        <v>0</v>
      </c>
      <c r="AX176" s="22">
        <v>0</v>
      </c>
      <c r="AY176" s="22">
        <v>0</v>
      </c>
      <c r="AZ176" s="24" t="s">
        <v>1631</v>
      </c>
      <c r="BA176" s="22">
        <v>5</v>
      </c>
      <c r="BB176" s="22">
        <v>5</v>
      </c>
      <c r="BC176" s="22">
        <v>45000</v>
      </c>
      <c r="BD176" s="22">
        <v>0</v>
      </c>
      <c r="BE176" s="22">
        <v>20000</v>
      </c>
      <c r="BF176" s="22">
        <v>0</v>
      </c>
      <c r="BG176" s="22">
        <v>65000</v>
      </c>
      <c r="BH176" s="22">
        <v>2</v>
      </c>
      <c r="BI176" s="22">
        <v>4</v>
      </c>
      <c r="BJ176" s="22">
        <v>1</v>
      </c>
      <c r="BK176" s="22">
        <v>1</v>
      </c>
      <c r="BL176" s="22">
        <v>106</v>
      </c>
      <c r="BM176" s="22">
        <v>1</v>
      </c>
      <c r="BN176" s="22">
        <v>1</v>
      </c>
      <c r="BO176" s="22">
        <v>25</v>
      </c>
      <c r="BP176" s="22">
        <v>0</v>
      </c>
      <c r="BQ176" s="22">
        <v>0</v>
      </c>
    </row>
    <row r="177" spans="1:6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124</v>
      </c>
      <c r="F177" s="22">
        <v>2257</v>
      </c>
      <c r="G177" s="22">
        <v>0</v>
      </c>
      <c r="H177" s="23">
        <v>97.83</v>
      </c>
      <c r="I177" s="24" t="s">
        <v>1457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4" t="s">
        <v>1457</v>
      </c>
      <c r="Q177" s="24" t="s">
        <v>1457</v>
      </c>
      <c r="R177" s="23">
        <v>0</v>
      </c>
      <c r="S177" s="22">
        <v>0</v>
      </c>
      <c r="T177" s="24"/>
      <c r="U177" s="23">
        <v>101.52</v>
      </c>
      <c r="V177" s="23">
        <v>0</v>
      </c>
      <c r="W177" s="23">
        <v>0</v>
      </c>
      <c r="X177" s="23">
        <v>0</v>
      </c>
      <c r="Y177" s="23">
        <v>0</v>
      </c>
      <c r="Z177" s="23">
        <v>101.52</v>
      </c>
      <c r="AA177" s="23">
        <v>95.07</v>
      </c>
      <c r="AB177" s="23">
        <v>0</v>
      </c>
      <c r="AC177" s="23">
        <v>0</v>
      </c>
      <c r="AD177" s="23">
        <v>3.15</v>
      </c>
      <c r="AE177" s="23">
        <v>0</v>
      </c>
      <c r="AF177" s="23">
        <v>98.22</v>
      </c>
      <c r="AG177" s="23">
        <v>57.93</v>
      </c>
      <c r="AH177" s="24" t="s">
        <v>1458</v>
      </c>
      <c r="AI177" s="22">
        <v>5</v>
      </c>
      <c r="AJ177" s="22">
        <v>5</v>
      </c>
      <c r="AK177" s="24" t="s">
        <v>1457</v>
      </c>
      <c r="AL177" s="24" t="s">
        <v>1458</v>
      </c>
      <c r="AM177" s="24" t="s">
        <v>1457</v>
      </c>
      <c r="AN177" s="22">
        <v>0</v>
      </c>
      <c r="AO177" s="22">
        <v>0</v>
      </c>
      <c r="AP177" s="22">
        <v>6979</v>
      </c>
      <c r="AQ177" s="22">
        <v>95689</v>
      </c>
      <c r="AR177" s="22">
        <v>0</v>
      </c>
      <c r="AS177" s="22">
        <v>0</v>
      </c>
      <c r="AT177" s="22">
        <v>0</v>
      </c>
      <c r="AU177" s="22">
        <v>0</v>
      </c>
      <c r="AV177" s="22">
        <v>1</v>
      </c>
      <c r="AW177" s="22">
        <v>0</v>
      </c>
      <c r="AX177" s="22">
        <v>1</v>
      </c>
      <c r="AY177" s="22">
        <v>1</v>
      </c>
      <c r="AZ177" s="24" t="s">
        <v>1632</v>
      </c>
      <c r="BA177" s="22">
        <v>263</v>
      </c>
      <c r="BB177" s="22">
        <v>259</v>
      </c>
      <c r="BC177" s="22">
        <v>36878249</v>
      </c>
      <c r="BD177" s="22">
        <v>3533597</v>
      </c>
      <c r="BE177" s="22">
        <v>1080000</v>
      </c>
      <c r="BF177" s="22">
        <v>67500</v>
      </c>
      <c r="BG177" s="22">
        <v>41559346</v>
      </c>
      <c r="BH177" s="22">
        <v>272</v>
      </c>
      <c r="BI177" s="22">
        <v>8</v>
      </c>
      <c r="BJ177" s="22">
        <v>9</v>
      </c>
      <c r="BK177" s="22">
        <v>1</v>
      </c>
      <c r="BL177" s="22">
        <v>951</v>
      </c>
      <c r="BM177" s="22">
        <v>7</v>
      </c>
      <c r="BN177" s="22">
        <v>7</v>
      </c>
      <c r="BO177" s="22">
        <v>45</v>
      </c>
      <c r="BP177" s="22">
        <v>5</v>
      </c>
      <c r="BQ177" s="22">
        <v>0</v>
      </c>
    </row>
    <row r="178" spans="1:6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95</v>
      </c>
      <c r="F178" s="22">
        <v>1949</v>
      </c>
      <c r="G178" s="22">
        <v>0</v>
      </c>
      <c r="H178" s="23">
        <v>89.15</v>
      </c>
      <c r="I178" s="24" t="s">
        <v>1457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4" t="s">
        <v>1457</v>
      </c>
      <c r="Q178" s="24" t="s">
        <v>1457</v>
      </c>
      <c r="R178" s="23">
        <v>0</v>
      </c>
      <c r="S178" s="22">
        <v>0</v>
      </c>
      <c r="T178" s="24"/>
      <c r="U178" s="23">
        <v>83.8</v>
      </c>
      <c r="V178" s="23">
        <v>0</v>
      </c>
      <c r="W178" s="23">
        <v>0</v>
      </c>
      <c r="X178" s="23">
        <v>0</v>
      </c>
      <c r="Y178" s="23">
        <v>0</v>
      </c>
      <c r="Z178" s="23">
        <v>83.8</v>
      </c>
      <c r="AA178" s="23">
        <v>86</v>
      </c>
      <c r="AB178" s="23">
        <v>0</v>
      </c>
      <c r="AC178" s="23">
        <v>0</v>
      </c>
      <c r="AD178" s="23">
        <v>0</v>
      </c>
      <c r="AE178" s="23">
        <v>0</v>
      </c>
      <c r="AF178" s="23">
        <v>86</v>
      </c>
      <c r="AG178" s="23">
        <v>28.5</v>
      </c>
      <c r="AH178" s="24" t="s">
        <v>1458</v>
      </c>
      <c r="AI178" s="22">
        <v>4</v>
      </c>
      <c r="AJ178" s="22">
        <v>4</v>
      </c>
      <c r="AK178" s="24" t="s">
        <v>1458</v>
      </c>
      <c r="AL178" s="24" t="s">
        <v>1458</v>
      </c>
      <c r="AM178" s="24" t="s">
        <v>1457</v>
      </c>
      <c r="AN178" s="22">
        <v>0</v>
      </c>
      <c r="AO178" s="22">
        <v>0</v>
      </c>
      <c r="AP178" s="22">
        <v>3443</v>
      </c>
      <c r="AQ178" s="22">
        <v>100556.32</v>
      </c>
      <c r="AR178" s="22">
        <v>1</v>
      </c>
      <c r="AS178" s="22">
        <v>1</v>
      </c>
      <c r="AT178" s="22">
        <v>0</v>
      </c>
      <c r="AU178" s="22">
        <v>0</v>
      </c>
      <c r="AV178" s="22">
        <v>4</v>
      </c>
      <c r="AW178" s="22">
        <v>1</v>
      </c>
      <c r="AX178" s="22">
        <v>3</v>
      </c>
      <c r="AY178" s="22">
        <v>1</v>
      </c>
      <c r="AZ178" s="24" t="s">
        <v>1633</v>
      </c>
      <c r="BA178" s="22">
        <v>122</v>
      </c>
      <c r="BB178" s="22">
        <v>119</v>
      </c>
      <c r="BC178" s="22">
        <v>9066989</v>
      </c>
      <c r="BD178" s="22">
        <v>1999932</v>
      </c>
      <c r="BE178" s="22">
        <v>2061492</v>
      </c>
      <c r="BF178" s="22">
        <v>60000</v>
      </c>
      <c r="BG178" s="22">
        <v>13188413</v>
      </c>
      <c r="BH178" s="22">
        <v>78</v>
      </c>
      <c r="BI178" s="22">
        <v>12.06</v>
      </c>
      <c r="BJ178" s="22">
        <v>2</v>
      </c>
      <c r="BK178" s="22">
        <v>1</v>
      </c>
      <c r="BL178" s="22">
        <v>574</v>
      </c>
      <c r="BM178" s="22">
        <v>2</v>
      </c>
      <c r="BN178" s="22">
        <v>1</v>
      </c>
      <c r="BO178" s="22">
        <v>47</v>
      </c>
      <c r="BP178" s="22">
        <v>3</v>
      </c>
      <c r="BQ178" s="22">
        <v>1</v>
      </c>
    </row>
    <row r="179" spans="1:6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12</v>
      </c>
      <c r="F179" s="22">
        <v>369</v>
      </c>
      <c r="G179" s="22">
        <v>0</v>
      </c>
      <c r="H179" s="23">
        <v>32</v>
      </c>
      <c r="I179" s="24" t="s">
        <v>1457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4" t="s">
        <v>1457</v>
      </c>
      <c r="Q179" s="24" t="s">
        <v>1457</v>
      </c>
      <c r="R179" s="23">
        <v>0</v>
      </c>
      <c r="S179" s="22">
        <v>0</v>
      </c>
      <c r="T179" s="24"/>
      <c r="U179" s="23">
        <v>30</v>
      </c>
      <c r="V179" s="23">
        <v>0</v>
      </c>
      <c r="W179" s="23">
        <v>0</v>
      </c>
      <c r="X179" s="23">
        <v>0</v>
      </c>
      <c r="Y179" s="23">
        <v>0</v>
      </c>
      <c r="Z179" s="23">
        <v>30</v>
      </c>
      <c r="AA179" s="23">
        <v>28.1</v>
      </c>
      <c r="AB179" s="23">
        <v>0</v>
      </c>
      <c r="AC179" s="23">
        <v>0</v>
      </c>
      <c r="AD179" s="23">
        <v>0</v>
      </c>
      <c r="AE179" s="23">
        <v>0</v>
      </c>
      <c r="AF179" s="23">
        <v>28.1</v>
      </c>
      <c r="AG179" s="23">
        <v>6.2</v>
      </c>
      <c r="AH179" s="24" t="s">
        <v>1458</v>
      </c>
      <c r="AI179" s="22">
        <v>2</v>
      </c>
      <c r="AJ179" s="22">
        <v>2</v>
      </c>
      <c r="AK179" s="24" t="s">
        <v>1457</v>
      </c>
      <c r="AL179" s="24" t="s">
        <v>1458</v>
      </c>
      <c r="AM179" s="24" t="s">
        <v>1458</v>
      </c>
      <c r="AN179" s="22">
        <v>4</v>
      </c>
      <c r="AO179" s="22">
        <v>0</v>
      </c>
      <c r="AP179" s="22">
        <v>470</v>
      </c>
      <c r="AQ179" s="22">
        <v>13042.33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4" t="s">
        <v>1634</v>
      </c>
      <c r="BA179" s="22">
        <v>13</v>
      </c>
      <c r="BB179" s="22">
        <v>12</v>
      </c>
      <c r="BC179" s="22">
        <v>340800</v>
      </c>
      <c r="BD179" s="22">
        <v>30975</v>
      </c>
      <c r="BE179" s="22">
        <v>220000</v>
      </c>
      <c r="BF179" s="22">
        <v>77000</v>
      </c>
      <c r="BG179" s="22">
        <v>668775</v>
      </c>
      <c r="BH179" s="22">
        <v>0</v>
      </c>
      <c r="BI179" s="22">
        <v>58</v>
      </c>
      <c r="BJ179" s="22">
        <v>0</v>
      </c>
      <c r="BK179" s="22">
        <v>1</v>
      </c>
      <c r="BL179" s="22">
        <v>86</v>
      </c>
      <c r="BM179" s="22">
        <v>1</v>
      </c>
      <c r="BN179" s="22">
        <v>0</v>
      </c>
      <c r="BO179" s="22">
        <v>0</v>
      </c>
      <c r="BP179" s="22">
        <v>0</v>
      </c>
      <c r="BQ179" s="22">
        <v>0</v>
      </c>
    </row>
    <row r="180" spans="1:6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28</v>
      </c>
      <c r="F180" s="22">
        <v>673</v>
      </c>
      <c r="G180" s="22">
        <v>0</v>
      </c>
      <c r="H180" s="23">
        <v>42.62</v>
      </c>
      <c r="I180" s="24" t="s">
        <v>1457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4" t="s">
        <v>1457</v>
      </c>
      <c r="Q180" s="24" t="s">
        <v>1457</v>
      </c>
      <c r="R180" s="23">
        <v>0</v>
      </c>
      <c r="S180" s="22">
        <v>0</v>
      </c>
      <c r="T180" s="24"/>
      <c r="U180" s="23">
        <v>64.38</v>
      </c>
      <c r="V180" s="23">
        <v>0</v>
      </c>
      <c r="W180" s="23">
        <v>0</v>
      </c>
      <c r="X180" s="23">
        <v>0</v>
      </c>
      <c r="Y180" s="23">
        <v>0</v>
      </c>
      <c r="Z180" s="23">
        <v>64.38</v>
      </c>
      <c r="AA180" s="23">
        <v>26.43</v>
      </c>
      <c r="AB180" s="23">
        <v>0</v>
      </c>
      <c r="AC180" s="23">
        <v>0</v>
      </c>
      <c r="AD180" s="23">
        <v>0</v>
      </c>
      <c r="AE180" s="23">
        <v>1.2</v>
      </c>
      <c r="AF180" s="23">
        <v>27.63</v>
      </c>
      <c r="AG180" s="23">
        <v>5.26</v>
      </c>
      <c r="AH180" s="24" t="s">
        <v>1458</v>
      </c>
      <c r="AI180" s="22">
        <v>12</v>
      </c>
      <c r="AJ180" s="22">
        <v>12</v>
      </c>
      <c r="AK180" s="24" t="s">
        <v>1458</v>
      </c>
      <c r="AL180" s="24" t="s">
        <v>1458</v>
      </c>
      <c r="AM180" s="24" t="s">
        <v>1458</v>
      </c>
      <c r="AN180" s="22">
        <v>27</v>
      </c>
      <c r="AO180" s="22">
        <v>0</v>
      </c>
      <c r="AP180" s="22">
        <v>1383</v>
      </c>
      <c r="AQ180" s="22">
        <v>31700</v>
      </c>
      <c r="AR180" s="22">
        <v>0</v>
      </c>
      <c r="AS180" s="22">
        <v>0</v>
      </c>
      <c r="AT180" s="22">
        <v>0</v>
      </c>
      <c r="AU180" s="22">
        <v>0</v>
      </c>
      <c r="AV180" s="22">
        <v>1</v>
      </c>
      <c r="AW180" s="22">
        <v>1</v>
      </c>
      <c r="AX180" s="22">
        <v>0</v>
      </c>
      <c r="AY180" s="22">
        <v>1</v>
      </c>
      <c r="AZ180" s="24" t="s">
        <v>1635</v>
      </c>
      <c r="BA180" s="22">
        <v>38</v>
      </c>
      <c r="BB180" s="22">
        <v>38</v>
      </c>
      <c r="BC180" s="22">
        <v>1300452.8</v>
      </c>
      <c r="BD180" s="22">
        <v>1126576</v>
      </c>
      <c r="BE180" s="22">
        <v>115788</v>
      </c>
      <c r="BF180" s="22">
        <v>110035.69</v>
      </c>
      <c r="BG180" s="22">
        <v>2652852.4900000002</v>
      </c>
      <c r="BH180" s="22">
        <v>36</v>
      </c>
      <c r="BI180" s="22">
        <v>7</v>
      </c>
      <c r="BJ180" s="22">
        <v>2</v>
      </c>
      <c r="BK180" s="22">
        <v>1</v>
      </c>
      <c r="BL180" s="22">
        <v>325</v>
      </c>
      <c r="BM180" s="22">
        <v>3.2</v>
      </c>
      <c r="BN180" s="22">
        <v>2</v>
      </c>
      <c r="BO180" s="22">
        <v>30</v>
      </c>
      <c r="BP180" s="22">
        <v>0</v>
      </c>
      <c r="BQ180" s="22">
        <v>0</v>
      </c>
    </row>
    <row r="181" spans="1:6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15</v>
      </c>
      <c r="F181" s="22">
        <v>861</v>
      </c>
      <c r="G181" s="22">
        <v>0</v>
      </c>
      <c r="H181" s="23">
        <v>25.2</v>
      </c>
      <c r="I181" s="24" t="s">
        <v>1457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4" t="s">
        <v>1457</v>
      </c>
      <c r="Q181" s="24" t="s">
        <v>1457</v>
      </c>
      <c r="R181" s="23">
        <v>0</v>
      </c>
      <c r="S181" s="22">
        <v>0</v>
      </c>
      <c r="T181" s="24"/>
      <c r="U181" s="23">
        <v>16</v>
      </c>
      <c r="V181" s="23">
        <v>0</v>
      </c>
      <c r="W181" s="23">
        <v>0</v>
      </c>
      <c r="X181" s="23">
        <v>0</v>
      </c>
      <c r="Y181" s="23">
        <v>0</v>
      </c>
      <c r="Z181" s="23">
        <v>16</v>
      </c>
      <c r="AA181" s="23">
        <v>15</v>
      </c>
      <c r="AB181" s="23">
        <v>0</v>
      </c>
      <c r="AC181" s="23">
        <v>0</v>
      </c>
      <c r="AD181" s="23">
        <v>0</v>
      </c>
      <c r="AE181" s="23">
        <v>0</v>
      </c>
      <c r="AF181" s="23">
        <v>15</v>
      </c>
      <c r="AG181" s="23">
        <v>1</v>
      </c>
      <c r="AH181" s="24" t="s">
        <v>1458</v>
      </c>
      <c r="AI181" s="22">
        <v>7</v>
      </c>
      <c r="AJ181" s="22">
        <v>7</v>
      </c>
      <c r="AK181" s="24" t="s">
        <v>1457</v>
      </c>
      <c r="AL181" s="24" t="s">
        <v>1458</v>
      </c>
      <c r="AM181" s="24" t="s">
        <v>1458</v>
      </c>
      <c r="AN181" s="22">
        <v>5</v>
      </c>
      <c r="AO181" s="22">
        <v>0</v>
      </c>
      <c r="AP181" s="22">
        <v>1062</v>
      </c>
      <c r="AQ181" s="22">
        <v>24219.22</v>
      </c>
      <c r="AR181" s="22">
        <v>0</v>
      </c>
      <c r="AS181" s="22">
        <v>0</v>
      </c>
      <c r="AT181" s="22">
        <v>0</v>
      </c>
      <c r="AU181" s="22">
        <v>0</v>
      </c>
      <c r="AV181" s="22">
        <v>0</v>
      </c>
      <c r="AW181" s="22">
        <v>0</v>
      </c>
      <c r="AX181" s="22">
        <v>0</v>
      </c>
      <c r="AY181" s="22">
        <v>0</v>
      </c>
      <c r="AZ181" s="24" t="s">
        <v>1636</v>
      </c>
      <c r="BA181" s="22">
        <v>46</v>
      </c>
      <c r="BB181" s="22">
        <v>46</v>
      </c>
      <c r="BC181" s="22">
        <v>352800</v>
      </c>
      <c r="BD181" s="22">
        <v>3092000</v>
      </c>
      <c r="BE181" s="22">
        <v>0</v>
      </c>
      <c r="BF181" s="22">
        <v>0</v>
      </c>
      <c r="BG181" s="22">
        <v>3444800</v>
      </c>
      <c r="BH181" s="22">
        <v>7</v>
      </c>
      <c r="BI181" s="22">
        <v>7</v>
      </c>
      <c r="BJ181" s="22">
        <v>0</v>
      </c>
      <c r="BK181" s="22">
        <v>0</v>
      </c>
      <c r="BL181" s="22">
        <v>0</v>
      </c>
      <c r="BM181" s="22">
        <v>0</v>
      </c>
      <c r="BN181" s="22">
        <v>0</v>
      </c>
      <c r="BO181" s="22">
        <v>0</v>
      </c>
      <c r="BP181" s="22">
        <v>3</v>
      </c>
      <c r="BQ181" s="22">
        <v>0</v>
      </c>
    </row>
    <row r="182" spans="1:6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12</v>
      </c>
      <c r="F182" s="22">
        <v>276</v>
      </c>
      <c r="G182" s="22">
        <v>0</v>
      </c>
      <c r="H182" s="23">
        <v>14.5</v>
      </c>
      <c r="I182" s="24" t="s">
        <v>1457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4" t="s">
        <v>1457</v>
      </c>
      <c r="Q182" s="24" t="s">
        <v>1457</v>
      </c>
      <c r="R182" s="23">
        <v>0</v>
      </c>
      <c r="S182" s="22">
        <v>0</v>
      </c>
      <c r="T182" s="24"/>
      <c r="U182" s="23">
        <v>14</v>
      </c>
      <c r="V182" s="23">
        <v>0</v>
      </c>
      <c r="W182" s="23">
        <v>0</v>
      </c>
      <c r="X182" s="23">
        <v>0</v>
      </c>
      <c r="Y182" s="23">
        <v>0</v>
      </c>
      <c r="Z182" s="23">
        <v>14</v>
      </c>
      <c r="AA182" s="23">
        <v>11.25</v>
      </c>
      <c r="AB182" s="23">
        <v>0</v>
      </c>
      <c r="AC182" s="23">
        <v>0</v>
      </c>
      <c r="AD182" s="23">
        <v>0</v>
      </c>
      <c r="AE182" s="23">
        <v>0</v>
      </c>
      <c r="AF182" s="23">
        <v>11.25</v>
      </c>
      <c r="AG182" s="23">
        <v>5.27</v>
      </c>
      <c r="AH182" s="24" t="s">
        <v>1458</v>
      </c>
      <c r="AI182" s="22">
        <v>5</v>
      </c>
      <c r="AJ182" s="22">
        <v>5</v>
      </c>
      <c r="AK182" s="24" t="s">
        <v>1458</v>
      </c>
      <c r="AL182" s="24" t="s">
        <v>1458</v>
      </c>
      <c r="AM182" s="24" t="s">
        <v>1458</v>
      </c>
      <c r="AN182" s="22">
        <v>24</v>
      </c>
      <c r="AO182" s="22">
        <v>0</v>
      </c>
      <c r="AP182" s="22">
        <v>462</v>
      </c>
      <c r="AQ182" s="22">
        <v>17500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4" t="s">
        <v>1637</v>
      </c>
      <c r="BA182" s="22">
        <v>33</v>
      </c>
      <c r="BB182" s="22">
        <v>31</v>
      </c>
      <c r="BC182" s="22">
        <v>2500000</v>
      </c>
      <c r="BD182" s="22">
        <v>117000</v>
      </c>
      <c r="BE182" s="22">
        <v>400000</v>
      </c>
      <c r="BF182" s="22">
        <v>0</v>
      </c>
      <c r="BG182" s="22">
        <v>3017000</v>
      </c>
      <c r="BH182" s="22">
        <v>0</v>
      </c>
      <c r="BI182" s="22">
        <v>7</v>
      </c>
      <c r="BJ182" s="22">
        <v>0</v>
      </c>
      <c r="BK182" s="22">
        <v>0</v>
      </c>
      <c r="BL182" s="22">
        <v>0</v>
      </c>
      <c r="BM182" s="22">
        <v>0</v>
      </c>
      <c r="BN182" s="22">
        <v>0</v>
      </c>
      <c r="BO182" s="22">
        <v>0</v>
      </c>
      <c r="BP182" s="22">
        <v>1</v>
      </c>
      <c r="BQ182" s="22">
        <v>0</v>
      </c>
    </row>
    <row r="183" spans="1:6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9</v>
      </c>
      <c r="F183" s="22">
        <v>312</v>
      </c>
      <c r="G183" s="22">
        <v>0</v>
      </c>
      <c r="H183" s="23">
        <v>17.23</v>
      </c>
      <c r="I183" s="24" t="s">
        <v>1457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4" t="s">
        <v>1457</v>
      </c>
      <c r="Q183" s="24" t="s">
        <v>1457</v>
      </c>
      <c r="R183" s="23">
        <v>0</v>
      </c>
      <c r="S183" s="22">
        <v>0</v>
      </c>
      <c r="T183" s="24"/>
      <c r="U183" s="23">
        <v>17.07</v>
      </c>
      <c r="V183" s="23">
        <v>0</v>
      </c>
      <c r="W183" s="23">
        <v>0</v>
      </c>
      <c r="X183" s="23">
        <v>0</v>
      </c>
      <c r="Y183" s="23">
        <v>0</v>
      </c>
      <c r="Z183" s="23">
        <v>17.07</v>
      </c>
      <c r="AA183" s="23">
        <v>16.96</v>
      </c>
      <c r="AB183" s="23">
        <v>0</v>
      </c>
      <c r="AC183" s="23">
        <v>0</v>
      </c>
      <c r="AD183" s="23">
        <v>0</v>
      </c>
      <c r="AE183" s="23">
        <v>0</v>
      </c>
      <c r="AF183" s="23">
        <v>16.96</v>
      </c>
      <c r="AG183" s="23">
        <v>3.32</v>
      </c>
      <c r="AH183" s="24" t="s">
        <v>1458</v>
      </c>
      <c r="AI183" s="22">
        <v>3</v>
      </c>
      <c r="AJ183" s="22">
        <v>3</v>
      </c>
      <c r="AK183" s="24" t="s">
        <v>1458</v>
      </c>
      <c r="AL183" s="24" t="s">
        <v>1458</v>
      </c>
      <c r="AM183" s="24" t="s">
        <v>1457</v>
      </c>
      <c r="AN183" s="22">
        <v>0</v>
      </c>
      <c r="AO183" s="22">
        <v>0</v>
      </c>
      <c r="AP183" s="22">
        <v>548</v>
      </c>
      <c r="AQ183" s="22">
        <v>18446.400000000001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4" t="s">
        <v>1638</v>
      </c>
      <c r="BA183" s="22">
        <v>12</v>
      </c>
      <c r="BB183" s="22">
        <v>12</v>
      </c>
      <c r="BC183" s="22">
        <v>113000</v>
      </c>
      <c r="BD183" s="22">
        <v>18000</v>
      </c>
      <c r="BE183" s="22">
        <v>30000</v>
      </c>
      <c r="BF183" s="22">
        <v>0</v>
      </c>
      <c r="BG183" s="22">
        <v>161000</v>
      </c>
      <c r="BH183" s="22">
        <v>5</v>
      </c>
      <c r="BI183" s="22">
        <v>2</v>
      </c>
      <c r="BJ183" s="22">
        <v>0</v>
      </c>
      <c r="BK183" s="22">
        <v>1</v>
      </c>
      <c r="BL183" s="22">
        <v>82</v>
      </c>
      <c r="BM183" s="22">
        <v>1</v>
      </c>
      <c r="BN183" s="22">
        <v>0</v>
      </c>
      <c r="BO183" s="22">
        <v>0</v>
      </c>
      <c r="BP183" s="22">
        <v>0</v>
      </c>
      <c r="BQ183" s="22">
        <v>0</v>
      </c>
    </row>
    <row r="184" spans="1:6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21</v>
      </c>
      <c r="F184" s="22">
        <v>566</v>
      </c>
      <c r="G184" s="22">
        <v>0</v>
      </c>
      <c r="H184" s="23">
        <v>39.5</v>
      </c>
      <c r="I184" s="24" t="s">
        <v>1457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4" t="s">
        <v>1457</v>
      </c>
      <c r="Q184" s="24" t="s">
        <v>1457</v>
      </c>
      <c r="R184" s="23">
        <v>0</v>
      </c>
      <c r="S184" s="22">
        <v>0</v>
      </c>
      <c r="T184" s="24"/>
      <c r="U184" s="23">
        <v>31</v>
      </c>
      <c r="V184" s="23">
        <v>0</v>
      </c>
      <c r="W184" s="23">
        <v>0</v>
      </c>
      <c r="X184" s="23">
        <v>6.3</v>
      </c>
      <c r="Y184" s="23">
        <v>0</v>
      </c>
      <c r="Z184" s="23">
        <v>37.299999999999997</v>
      </c>
      <c r="AA184" s="23">
        <v>28.2</v>
      </c>
      <c r="AB184" s="23">
        <v>0</v>
      </c>
      <c r="AC184" s="23">
        <v>0</v>
      </c>
      <c r="AD184" s="23">
        <v>0</v>
      </c>
      <c r="AE184" s="23">
        <v>0</v>
      </c>
      <c r="AF184" s="23">
        <v>28.2</v>
      </c>
      <c r="AG184" s="23">
        <v>12.3</v>
      </c>
      <c r="AH184" s="24" t="s">
        <v>1458</v>
      </c>
      <c r="AI184" s="22">
        <v>2</v>
      </c>
      <c r="AJ184" s="22">
        <v>1</v>
      </c>
      <c r="AK184" s="24" t="s">
        <v>1458</v>
      </c>
      <c r="AL184" s="24" t="s">
        <v>1458</v>
      </c>
      <c r="AM184" s="24" t="s">
        <v>1458</v>
      </c>
      <c r="AN184" s="22">
        <v>3</v>
      </c>
      <c r="AO184" s="22">
        <v>0</v>
      </c>
      <c r="AP184" s="22">
        <v>1144</v>
      </c>
      <c r="AQ184" s="22">
        <v>27510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4" t="s">
        <v>1639</v>
      </c>
      <c r="BA184" s="22">
        <v>49</v>
      </c>
      <c r="BB184" s="22">
        <v>47</v>
      </c>
      <c r="BC184" s="22">
        <v>3357140</v>
      </c>
      <c r="BD184" s="22">
        <v>235000</v>
      </c>
      <c r="BE184" s="22">
        <v>0</v>
      </c>
      <c r="BF184" s="22">
        <v>0</v>
      </c>
      <c r="BG184" s="22">
        <v>3592140</v>
      </c>
      <c r="BH184" s="22">
        <v>20</v>
      </c>
      <c r="BI184" s="22">
        <v>20</v>
      </c>
      <c r="BJ184" s="22">
        <v>2</v>
      </c>
      <c r="BK184" s="22">
        <v>1</v>
      </c>
      <c r="BL184" s="22">
        <v>125</v>
      </c>
      <c r="BM184" s="22">
        <v>3</v>
      </c>
      <c r="BN184" s="22">
        <v>0</v>
      </c>
      <c r="BO184" s="22">
        <v>180</v>
      </c>
      <c r="BP184" s="22">
        <v>0</v>
      </c>
      <c r="BQ184" s="22">
        <v>0</v>
      </c>
    </row>
    <row r="185" spans="1:6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33</v>
      </c>
      <c r="F185" s="22">
        <v>878</v>
      </c>
      <c r="G185" s="22">
        <v>0</v>
      </c>
      <c r="H185" s="23">
        <v>33.799999999999997</v>
      </c>
      <c r="I185" s="24" t="s">
        <v>1457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4" t="s">
        <v>1457</v>
      </c>
      <c r="Q185" s="24" t="s">
        <v>1457</v>
      </c>
      <c r="R185" s="23">
        <v>0</v>
      </c>
      <c r="S185" s="22">
        <v>0</v>
      </c>
      <c r="T185" s="24"/>
      <c r="U185" s="23">
        <v>28.39</v>
      </c>
      <c r="V185" s="23">
        <v>0</v>
      </c>
      <c r="W185" s="23">
        <v>0</v>
      </c>
      <c r="X185" s="23">
        <v>0</v>
      </c>
      <c r="Y185" s="23">
        <v>0</v>
      </c>
      <c r="Z185" s="23">
        <v>28.39</v>
      </c>
      <c r="AA185" s="23">
        <v>23.71</v>
      </c>
      <c r="AB185" s="23">
        <v>0</v>
      </c>
      <c r="AC185" s="23">
        <v>0</v>
      </c>
      <c r="AD185" s="23">
        <v>0</v>
      </c>
      <c r="AE185" s="23">
        <v>0</v>
      </c>
      <c r="AF185" s="23">
        <v>23.71</v>
      </c>
      <c r="AG185" s="23">
        <v>2.91</v>
      </c>
      <c r="AH185" s="24" t="s">
        <v>1458</v>
      </c>
      <c r="AI185" s="22">
        <v>5</v>
      </c>
      <c r="AJ185" s="22">
        <v>5</v>
      </c>
      <c r="AK185" s="24" t="s">
        <v>1457</v>
      </c>
      <c r="AL185" s="24" t="s">
        <v>1458</v>
      </c>
      <c r="AM185" s="24" t="s">
        <v>1457</v>
      </c>
      <c r="AN185" s="22">
        <v>0</v>
      </c>
      <c r="AO185" s="22">
        <v>0</v>
      </c>
      <c r="AP185" s="22">
        <v>739</v>
      </c>
      <c r="AQ185" s="22">
        <v>26466.5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4" t="s">
        <v>1640</v>
      </c>
      <c r="BA185" s="22">
        <v>13</v>
      </c>
      <c r="BB185" s="22">
        <v>13</v>
      </c>
      <c r="BC185" s="22">
        <v>4731.96</v>
      </c>
      <c r="BD185" s="22">
        <v>4032.6</v>
      </c>
      <c r="BE185" s="22">
        <v>0</v>
      </c>
      <c r="BF185" s="22">
        <v>0</v>
      </c>
      <c r="BG185" s="22">
        <v>8764.56</v>
      </c>
      <c r="BH185" s="22">
        <v>12</v>
      </c>
      <c r="BI185" s="22">
        <v>20</v>
      </c>
      <c r="BJ185" s="22">
        <v>2</v>
      </c>
      <c r="BK185" s="22">
        <v>1</v>
      </c>
      <c r="BL185" s="22">
        <v>100</v>
      </c>
      <c r="BM185" s="22">
        <v>14</v>
      </c>
      <c r="BN185" s="22">
        <v>0</v>
      </c>
      <c r="BO185" s="22">
        <v>60</v>
      </c>
      <c r="BP185" s="22">
        <v>0</v>
      </c>
      <c r="BQ185" s="22">
        <v>0</v>
      </c>
    </row>
    <row r="186" spans="1:6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8</v>
      </c>
      <c r="F186" s="22">
        <v>259</v>
      </c>
      <c r="G186" s="22">
        <v>0</v>
      </c>
      <c r="H186" s="23">
        <v>14.32</v>
      </c>
      <c r="I186" s="24" t="s">
        <v>1457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4" t="s">
        <v>1457</v>
      </c>
      <c r="Q186" s="24" t="s">
        <v>1457</v>
      </c>
      <c r="R186" s="23">
        <v>0</v>
      </c>
      <c r="S186" s="22">
        <v>0</v>
      </c>
      <c r="T186" s="24"/>
      <c r="U186" s="23">
        <v>10.82</v>
      </c>
      <c r="V186" s="23">
        <v>0</v>
      </c>
      <c r="W186" s="23">
        <v>0</v>
      </c>
      <c r="X186" s="23">
        <v>0</v>
      </c>
      <c r="Y186" s="23">
        <v>0</v>
      </c>
      <c r="Z186" s="23">
        <v>10.82</v>
      </c>
      <c r="AA186" s="23">
        <v>10.220000000000001</v>
      </c>
      <c r="AB186" s="23">
        <v>0</v>
      </c>
      <c r="AC186" s="23">
        <v>0</v>
      </c>
      <c r="AD186" s="23">
        <v>0</v>
      </c>
      <c r="AE186" s="23">
        <v>0</v>
      </c>
      <c r="AF186" s="23">
        <v>10.220000000000001</v>
      </c>
      <c r="AG186" s="23">
        <v>4.2</v>
      </c>
      <c r="AH186" s="24" t="s">
        <v>1458</v>
      </c>
      <c r="AI186" s="22">
        <v>43</v>
      </c>
      <c r="AJ186" s="22">
        <v>35</v>
      </c>
      <c r="AK186" s="24" t="s">
        <v>1458</v>
      </c>
      <c r="AL186" s="24" t="s">
        <v>1458</v>
      </c>
      <c r="AM186" s="24" t="s">
        <v>1458</v>
      </c>
      <c r="AN186" s="22">
        <v>34</v>
      </c>
      <c r="AO186" s="22">
        <v>0</v>
      </c>
      <c r="AP186" s="22">
        <v>437</v>
      </c>
      <c r="AQ186" s="22">
        <v>14367.41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4" t="s">
        <v>1641</v>
      </c>
      <c r="BA186" s="22">
        <v>24</v>
      </c>
      <c r="BB186" s="22">
        <v>24</v>
      </c>
      <c r="BC186" s="22">
        <v>2762644</v>
      </c>
      <c r="BD186" s="22">
        <v>1011200</v>
      </c>
      <c r="BE186" s="22">
        <v>1573080</v>
      </c>
      <c r="BF186" s="22">
        <v>0</v>
      </c>
      <c r="BG186" s="22">
        <v>5346924</v>
      </c>
      <c r="BH186" s="22">
        <v>15</v>
      </c>
      <c r="BI186" s="22">
        <v>10</v>
      </c>
      <c r="BJ186" s="22">
        <v>3</v>
      </c>
      <c r="BK186" s="22">
        <v>1</v>
      </c>
      <c r="BL186" s="22">
        <v>89</v>
      </c>
      <c r="BM186" s="22">
        <v>1</v>
      </c>
      <c r="BN186" s="22">
        <v>2</v>
      </c>
      <c r="BO186" s="22">
        <v>57</v>
      </c>
      <c r="BP186" s="22">
        <v>0</v>
      </c>
      <c r="BQ186" s="22">
        <v>0</v>
      </c>
    </row>
    <row r="187" spans="1:6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86</v>
      </c>
      <c r="F187" s="22">
        <v>1423</v>
      </c>
      <c r="G187" s="22">
        <v>0</v>
      </c>
      <c r="H187" s="23">
        <v>107.9</v>
      </c>
      <c r="I187" s="24" t="s">
        <v>1457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4" t="s">
        <v>1457</v>
      </c>
      <c r="Q187" s="24" t="s">
        <v>1457</v>
      </c>
      <c r="R187" s="23">
        <v>0</v>
      </c>
      <c r="S187" s="22">
        <v>0</v>
      </c>
      <c r="T187" s="24"/>
      <c r="U187" s="23">
        <v>54.5</v>
      </c>
      <c r="V187" s="23">
        <v>0</v>
      </c>
      <c r="W187" s="23">
        <v>0</v>
      </c>
      <c r="X187" s="23">
        <v>0</v>
      </c>
      <c r="Y187" s="23">
        <v>0</v>
      </c>
      <c r="Z187" s="23">
        <v>54.5</v>
      </c>
      <c r="AA187" s="23">
        <v>46.5</v>
      </c>
      <c r="AB187" s="23">
        <v>0</v>
      </c>
      <c r="AC187" s="23">
        <v>0</v>
      </c>
      <c r="AD187" s="23">
        <v>0</v>
      </c>
      <c r="AE187" s="23">
        <v>0</v>
      </c>
      <c r="AF187" s="23">
        <v>46.5</v>
      </c>
      <c r="AG187" s="23">
        <v>25.5</v>
      </c>
      <c r="AH187" s="24" t="s">
        <v>1458</v>
      </c>
      <c r="AI187" s="22">
        <v>6</v>
      </c>
      <c r="AJ187" s="22">
        <v>6</v>
      </c>
      <c r="AK187" s="24" t="s">
        <v>1458</v>
      </c>
      <c r="AL187" s="24" t="s">
        <v>1458</v>
      </c>
      <c r="AM187" s="24" t="s">
        <v>1457</v>
      </c>
      <c r="AN187" s="22">
        <v>0</v>
      </c>
      <c r="AO187" s="22">
        <v>0</v>
      </c>
      <c r="AP187" s="22">
        <v>2595</v>
      </c>
      <c r="AQ187" s="22">
        <v>63902.5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4" t="s">
        <v>1642</v>
      </c>
      <c r="BA187" s="22">
        <v>75</v>
      </c>
      <c r="BB187" s="22">
        <v>73</v>
      </c>
      <c r="BC187" s="22">
        <v>5157160</v>
      </c>
      <c r="BD187" s="22">
        <v>680090</v>
      </c>
      <c r="BE187" s="22">
        <v>1036763</v>
      </c>
      <c r="BF187" s="22">
        <v>16183297</v>
      </c>
      <c r="BG187" s="22">
        <v>23057310</v>
      </c>
      <c r="BH187" s="22">
        <v>48</v>
      </c>
      <c r="BI187" s="22">
        <v>7</v>
      </c>
      <c r="BJ187" s="22">
        <v>2</v>
      </c>
      <c r="BK187" s="22">
        <v>1</v>
      </c>
      <c r="BL187" s="22">
        <v>402</v>
      </c>
      <c r="BM187" s="22">
        <v>4</v>
      </c>
      <c r="BN187" s="22">
        <v>1</v>
      </c>
      <c r="BO187" s="22">
        <v>21</v>
      </c>
      <c r="BP187" s="22">
        <v>1</v>
      </c>
      <c r="BQ187" s="22">
        <v>0</v>
      </c>
    </row>
    <row r="188" spans="1:6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35</v>
      </c>
      <c r="F188" s="22">
        <v>1329</v>
      </c>
      <c r="G188" s="22">
        <v>0</v>
      </c>
      <c r="H188" s="23">
        <v>67.58</v>
      </c>
      <c r="I188" s="24" t="s">
        <v>1457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4" t="s">
        <v>1457</v>
      </c>
      <c r="Q188" s="24" t="s">
        <v>1457</v>
      </c>
      <c r="R188" s="23">
        <v>0</v>
      </c>
      <c r="S188" s="22">
        <v>0</v>
      </c>
      <c r="T188" s="24"/>
      <c r="U188" s="23">
        <v>45.59</v>
      </c>
      <c r="V188" s="23">
        <v>0</v>
      </c>
      <c r="W188" s="23">
        <v>0</v>
      </c>
      <c r="X188" s="23">
        <v>1.97</v>
      </c>
      <c r="Y188" s="23">
        <v>0</v>
      </c>
      <c r="Z188" s="23">
        <v>47.56</v>
      </c>
      <c r="AA188" s="23">
        <v>39.5</v>
      </c>
      <c r="AB188" s="23">
        <v>0</v>
      </c>
      <c r="AC188" s="23">
        <v>0</v>
      </c>
      <c r="AD188" s="23">
        <v>0</v>
      </c>
      <c r="AE188" s="23">
        <v>0</v>
      </c>
      <c r="AF188" s="23">
        <v>39.5</v>
      </c>
      <c r="AG188" s="23">
        <v>17.09</v>
      </c>
      <c r="AH188" s="24" t="s">
        <v>1457</v>
      </c>
      <c r="AI188" s="22">
        <v>0</v>
      </c>
      <c r="AJ188" s="22">
        <v>0</v>
      </c>
      <c r="AK188" s="24" t="s">
        <v>1457</v>
      </c>
      <c r="AL188" s="24" t="s">
        <v>1457</v>
      </c>
      <c r="AM188" s="24" t="s">
        <v>1457</v>
      </c>
      <c r="AN188" s="22">
        <v>0</v>
      </c>
      <c r="AO188" s="22">
        <v>0</v>
      </c>
      <c r="AP188" s="22">
        <v>1821</v>
      </c>
      <c r="AQ188" s="22">
        <v>44710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4" t="s">
        <v>1643</v>
      </c>
      <c r="BA188" s="22">
        <v>13</v>
      </c>
      <c r="BB188" s="22">
        <v>13</v>
      </c>
      <c r="BC188" s="22">
        <v>1456000</v>
      </c>
      <c r="BD188" s="22">
        <v>801000</v>
      </c>
      <c r="BE188" s="22">
        <v>40000</v>
      </c>
      <c r="BF188" s="22">
        <v>0</v>
      </c>
      <c r="BG188" s="22">
        <v>2297000</v>
      </c>
      <c r="BH188" s="22">
        <v>19</v>
      </c>
      <c r="BI188" s="22">
        <v>7</v>
      </c>
      <c r="BJ188" s="22">
        <v>2</v>
      </c>
      <c r="BK188" s="22">
        <v>1</v>
      </c>
      <c r="BL188" s="22">
        <v>310</v>
      </c>
      <c r="BM188" s="22">
        <v>7</v>
      </c>
      <c r="BN188" s="22">
        <v>2</v>
      </c>
      <c r="BO188" s="22">
        <v>250</v>
      </c>
      <c r="BP188" s="22">
        <v>0</v>
      </c>
      <c r="BQ188" s="22">
        <v>0</v>
      </c>
    </row>
    <row r="189" spans="1:6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9</v>
      </c>
      <c r="F189" s="22">
        <v>362</v>
      </c>
      <c r="G189" s="22">
        <v>0</v>
      </c>
      <c r="H189" s="23">
        <v>14.81</v>
      </c>
      <c r="I189" s="24" t="s">
        <v>1457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4" t="s">
        <v>1457</v>
      </c>
      <c r="Q189" s="24" t="s">
        <v>1457</v>
      </c>
      <c r="R189" s="23">
        <v>0</v>
      </c>
      <c r="S189" s="22">
        <v>0</v>
      </c>
      <c r="T189" s="24"/>
      <c r="U189" s="23">
        <v>13.72</v>
      </c>
      <c r="V189" s="23">
        <v>0</v>
      </c>
      <c r="W189" s="23">
        <v>0</v>
      </c>
      <c r="X189" s="23">
        <v>0</v>
      </c>
      <c r="Y189" s="23">
        <v>0</v>
      </c>
      <c r="Z189" s="23">
        <v>13.72</v>
      </c>
      <c r="AA189" s="23">
        <v>17.93</v>
      </c>
      <c r="AB189" s="23">
        <v>0</v>
      </c>
      <c r="AC189" s="23">
        <v>0</v>
      </c>
      <c r="AD189" s="23">
        <v>0</v>
      </c>
      <c r="AE189" s="23">
        <v>0</v>
      </c>
      <c r="AF189" s="23">
        <v>17.93</v>
      </c>
      <c r="AG189" s="23">
        <v>4.3899999999999997</v>
      </c>
      <c r="AH189" s="24" t="s">
        <v>1458</v>
      </c>
      <c r="AI189" s="22">
        <v>3</v>
      </c>
      <c r="AJ189" s="22">
        <v>0</v>
      </c>
      <c r="AK189" s="24" t="s">
        <v>1457</v>
      </c>
      <c r="AL189" s="24" t="s">
        <v>1457</v>
      </c>
      <c r="AM189" s="24" t="s">
        <v>1458</v>
      </c>
      <c r="AN189" s="22">
        <v>2</v>
      </c>
      <c r="AO189" s="22">
        <v>0</v>
      </c>
      <c r="AP189" s="22">
        <v>491</v>
      </c>
      <c r="AQ189" s="22">
        <v>14346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4" t="s">
        <v>1644</v>
      </c>
      <c r="BA189" s="22">
        <v>12</v>
      </c>
      <c r="BB189" s="22">
        <v>5</v>
      </c>
      <c r="BC189" s="22">
        <v>48000</v>
      </c>
      <c r="BD189" s="22">
        <v>850000</v>
      </c>
      <c r="BE189" s="22">
        <v>0</v>
      </c>
      <c r="BF189" s="22">
        <v>0</v>
      </c>
      <c r="BG189" s="22">
        <v>898000</v>
      </c>
      <c r="BH189" s="22">
        <v>0</v>
      </c>
      <c r="BI189" s="22">
        <v>7</v>
      </c>
      <c r="BJ189" s="22">
        <v>0</v>
      </c>
      <c r="BK189" s="22">
        <v>1</v>
      </c>
      <c r="BL189" s="22">
        <v>43</v>
      </c>
      <c r="BM189" s="22">
        <v>1</v>
      </c>
      <c r="BN189" s="22">
        <v>0</v>
      </c>
      <c r="BO189" s="22">
        <v>0</v>
      </c>
      <c r="BP189" s="22">
        <v>0</v>
      </c>
      <c r="BQ189" s="22">
        <v>0</v>
      </c>
    </row>
    <row r="190" spans="1:6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4</v>
      </c>
      <c r="F190" s="22">
        <v>610</v>
      </c>
      <c r="G190" s="22">
        <v>0</v>
      </c>
      <c r="H190" s="23">
        <v>41.6</v>
      </c>
      <c r="I190" s="24" t="s">
        <v>1457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4" t="s">
        <v>1457</v>
      </c>
      <c r="Q190" s="24" t="s">
        <v>1457</v>
      </c>
      <c r="R190" s="23">
        <v>0</v>
      </c>
      <c r="S190" s="22">
        <v>0</v>
      </c>
      <c r="T190" s="24"/>
      <c r="U190" s="23">
        <v>10.1</v>
      </c>
      <c r="V190" s="23">
        <v>0</v>
      </c>
      <c r="W190" s="23">
        <v>0</v>
      </c>
      <c r="X190" s="23">
        <v>0</v>
      </c>
      <c r="Y190" s="23">
        <v>0</v>
      </c>
      <c r="Z190" s="23">
        <v>10.1</v>
      </c>
      <c r="AA190" s="23">
        <v>10.4</v>
      </c>
      <c r="AB190" s="23">
        <v>0</v>
      </c>
      <c r="AC190" s="23">
        <v>0</v>
      </c>
      <c r="AD190" s="23">
        <v>0</v>
      </c>
      <c r="AE190" s="23">
        <v>0</v>
      </c>
      <c r="AF190" s="23">
        <v>10.4</v>
      </c>
      <c r="AG190" s="23">
        <v>0</v>
      </c>
      <c r="AH190" s="24" t="s">
        <v>1458</v>
      </c>
      <c r="AI190" s="22">
        <v>43</v>
      </c>
      <c r="AJ190" s="22">
        <v>35</v>
      </c>
      <c r="AK190" s="24" t="s">
        <v>1458</v>
      </c>
      <c r="AL190" s="24" t="s">
        <v>1458</v>
      </c>
      <c r="AM190" s="24" t="s">
        <v>1458</v>
      </c>
      <c r="AN190" s="22">
        <v>34</v>
      </c>
      <c r="AO190" s="22">
        <v>0</v>
      </c>
      <c r="AP190" s="22">
        <v>292</v>
      </c>
      <c r="AQ190" s="22">
        <v>10836</v>
      </c>
      <c r="AR190" s="22">
        <v>0</v>
      </c>
      <c r="AS190" s="22">
        <v>0</v>
      </c>
      <c r="AT190" s="22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4" t="s">
        <v>1626</v>
      </c>
      <c r="BA190" s="22">
        <v>20</v>
      </c>
      <c r="BB190" s="22">
        <v>15</v>
      </c>
      <c r="BC190" s="22">
        <v>371212</v>
      </c>
      <c r="BD190" s="22">
        <v>381000</v>
      </c>
      <c r="BE190" s="22">
        <v>0</v>
      </c>
      <c r="BF190" s="22">
        <v>0</v>
      </c>
      <c r="BG190" s="22">
        <v>752212</v>
      </c>
      <c r="BH190" s="22">
        <v>15</v>
      </c>
      <c r="BI190" s="22">
        <v>5</v>
      </c>
      <c r="BJ190" s="22">
        <v>0</v>
      </c>
      <c r="BK190" s="22">
        <v>1</v>
      </c>
      <c r="BL190" s="22">
        <v>70</v>
      </c>
      <c r="BM190" s="22">
        <v>3</v>
      </c>
      <c r="BN190" s="22">
        <v>0</v>
      </c>
      <c r="BO190" s="22">
        <v>0</v>
      </c>
      <c r="BP190" s="22">
        <v>0</v>
      </c>
      <c r="BQ190" s="22">
        <v>0</v>
      </c>
    </row>
    <row r="191" spans="1:6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46</v>
      </c>
      <c r="F191" s="22">
        <v>1238</v>
      </c>
      <c r="G191" s="22">
        <v>0</v>
      </c>
      <c r="H191" s="23">
        <v>58.1</v>
      </c>
      <c r="I191" s="24" t="s">
        <v>1457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4" t="s">
        <v>1457</v>
      </c>
      <c r="Q191" s="24" t="s">
        <v>1457</v>
      </c>
      <c r="R191" s="23">
        <v>0</v>
      </c>
      <c r="S191" s="22">
        <v>0</v>
      </c>
      <c r="T191" s="24"/>
      <c r="U191" s="23">
        <v>67</v>
      </c>
      <c r="V191" s="23">
        <v>0</v>
      </c>
      <c r="W191" s="23">
        <v>0</v>
      </c>
      <c r="X191" s="23">
        <v>0</v>
      </c>
      <c r="Y191" s="23">
        <v>0</v>
      </c>
      <c r="Z191" s="23">
        <v>67</v>
      </c>
      <c r="AA191" s="23">
        <v>50</v>
      </c>
      <c r="AB191" s="23">
        <v>0</v>
      </c>
      <c r="AC191" s="23">
        <v>0</v>
      </c>
      <c r="AD191" s="23">
        <v>0</v>
      </c>
      <c r="AE191" s="23">
        <v>0</v>
      </c>
      <c r="AF191" s="23">
        <v>50</v>
      </c>
      <c r="AG191" s="23">
        <v>24.6</v>
      </c>
      <c r="AH191" s="24" t="s">
        <v>1458</v>
      </c>
      <c r="AI191" s="22">
        <v>6</v>
      </c>
      <c r="AJ191" s="22">
        <v>6</v>
      </c>
      <c r="AK191" s="24" t="s">
        <v>1458</v>
      </c>
      <c r="AL191" s="24" t="s">
        <v>1458</v>
      </c>
      <c r="AM191" s="24" t="s">
        <v>1458</v>
      </c>
      <c r="AN191" s="22">
        <v>5</v>
      </c>
      <c r="AO191" s="22">
        <v>0</v>
      </c>
      <c r="AP191" s="22">
        <v>3192</v>
      </c>
      <c r="AQ191" s="22">
        <v>64992</v>
      </c>
      <c r="AR191" s="22">
        <v>1</v>
      </c>
      <c r="AS191" s="22">
        <v>1</v>
      </c>
      <c r="AT191" s="22">
        <v>0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4" t="s">
        <v>1645</v>
      </c>
      <c r="BA191" s="22">
        <v>57</v>
      </c>
      <c r="BB191" s="22">
        <v>57</v>
      </c>
      <c r="BC191" s="22">
        <v>5210000</v>
      </c>
      <c r="BD191" s="22">
        <v>2520000</v>
      </c>
      <c r="BE191" s="22">
        <v>0</v>
      </c>
      <c r="BF191" s="22">
        <v>90000</v>
      </c>
      <c r="BG191" s="22">
        <v>7820000</v>
      </c>
      <c r="BH191" s="22">
        <v>33</v>
      </c>
      <c r="BI191" s="22">
        <v>2</v>
      </c>
      <c r="BJ191" s="22">
        <v>1</v>
      </c>
      <c r="BK191" s="22">
        <v>1</v>
      </c>
      <c r="BL191" s="22">
        <v>517</v>
      </c>
      <c r="BM191" s="22">
        <v>1</v>
      </c>
      <c r="BN191" s="22">
        <v>1</v>
      </c>
      <c r="BO191" s="22">
        <v>130</v>
      </c>
      <c r="BP191" s="22">
        <v>0</v>
      </c>
      <c r="BQ191" s="22">
        <v>0</v>
      </c>
    </row>
    <row r="192" spans="1:6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11</v>
      </c>
      <c r="F192" s="22">
        <v>482</v>
      </c>
      <c r="G192" s="22">
        <v>0</v>
      </c>
      <c r="H192" s="23">
        <v>11.92</v>
      </c>
      <c r="I192" s="24" t="s">
        <v>1457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4" t="s">
        <v>1457</v>
      </c>
      <c r="Q192" s="24" t="s">
        <v>1457</v>
      </c>
      <c r="R192" s="23">
        <v>0</v>
      </c>
      <c r="S192" s="22">
        <v>0</v>
      </c>
      <c r="T192" s="24"/>
      <c r="U192" s="23">
        <v>0</v>
      </c>
      <c r="V192" s="23">
        <v>8.5500000000000007</v>
      </c>
      <c r="W192" s="23">
        <v>0</v>
      </c>
      <c r="X192" s="23">
        <v>0</v>
      </c>
      <c r="Y192" s="23">
        <v>0</v>
      </c>
      <c r="Z192" s="23">
        <v>8.5500000000000007</v>
      </c>
      <c r="AA192" s="23">
        <v>0</v>
      </c>
      <c r="AB192" s="23">
        <v>9.67</v>
      </c>
      <c r="AC192" s="23">
        <v>0</v>
      </c>
      <c r="AD192" s="23">
        <v>0</v>
      </c>
      <c r="AE192" s="23">
        <v>0</v>
      </c>
      <c r="AF192" s="23">
        <v>9.67</v>
      </c>
      <c r="AG192" s="23">
        <v>0</v>
      </c>
      <c r="AH192" s="24" t="s">
        <v>1457</v>
      </c>
      <c r="AI192" s="22">
        <v>0</v>
      </c>
      <c r="AJ192" s="22">
        <v>0</v>
      </c>
      <c r="AK192" s="24" t="s">
        <v>1457</v>
      </c>
      <c r="AL192" s="24" t="s">
        <v>1457</v>
      </c>
      <c r="AM192" s="24" t="s">
        <v>1457</v>
      </c>
      <c r="AN192" s="22">
        <v>0</v>
      </c>
      <c r="AO192" s="22">
        <v>0</v>
      </c>
      <c r="AP192" s="22">
        <v>599</v>
      </c>
      <c r="AQ192" s="22">
        <v>20117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4" t="s">
        <v>1628</v>
      </c>
      <c r="BA192" s="22">
        <v>11</v>
      </c>
      <c r="BB192" s="22">
        <v>10</v>
      </c>
      <c r="BC192" s="22">
        <v>488600</v>
      </c>
      <c r="BD192" s="22">
        <v>190000</v>
      </c>
      <c r="BE192" s="22">
        <v>0</v>
      </c>
      <c r="BF192" s="22">
        <v>0</v>
      </c>
      <c r="BG192" s="22">
        <v>678600</v>
      </c>
      <c r="BH192" s="22">
        <v>0</v>
      </c>
      <c r="BI192" s="22">
        <v>21</v>
      </c>
      <c r="BJ192" s="22">
        <v>0</v>
      </c>
      <c r="BK192" s="22">
        <v>1</v>
      </c>
      <c r="BL192" s="22">
        <v>14</v>
      </c>
      <c r="BM192" s="22">
        <v>2</v>
      </c>
      <c r="BN192" s="22">
        <v>0</v>
      </c>
      <c r="BO192" s="22">
        <v>0</v>
      </c>
      <c r="BP192" s="22">
        <v>0</v>
      </c>
      <c r="BQ192" s="22">
        <v>0</v>
      </c>
    </row>
    <row r="193" spans="1:6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61</v>
      </c>
      <c r="F193" s="22">
        <v>1393</v>
      </c>
      <c r="G193" s="22">
        <v>0</v>
      </c>
      <c r="H193" s="23">
        <v>71</v>
      </c>
      <c r="I193" s="24" t="s">
        <v>1457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4" t="s">
        <v>1457</v>
      </c>
      <c r="Q193" s="24" t="s">
        <v>1457</v>
      </c>
      <c r="R193" s="23">
        <v>0</v>
      </c>
      <c r="S193" s="22">
        <v>0</v>
      </c>
      <c r="T193" s="24"/>
      <c r="U193" s="23">
        <v>45.61</v>
      </c>
      <c r="V193" s="23">
        <v>0</v>
      </c>
      <c r="W193" s="23">
        <v>0</v>
      </c>
      <c r="X193" s="23">
        <v>9.17</v>
      </c>
      <c r="Y193" s="23">
        <v>1.46</v>
      </c>
      <c r="Z193" s="23">
        <v>56.24</v>
      </c>
      <c r="AA193" s="23">
        <v>54.5</v>
      </c>
      <c r="AB193" s="23">
        <v>0</v>
      </c>
      <c r="AC193" s="23">
        <v>0</v>
      </c>
      <c r="AD193" s="23">
        <v>0</v>
      </c>
      <c r="AE193" s="23">
        <v>2.17</v>
      </c>
      <c r="AF193" s="23">
        <v>56.67</v>
      </c>
      <c r="AG193" s="23">
        <v>24.2</v>
      </c>
      <c r="AH193" s="24" t="s">
        <v>1458</v>
      </c>
      <c r="AI193" s="22">
        <v>3</v>
      </c>
      <c r="AJ193" s="22">
        <v>3</v>
      </c>
      <c r="AK193" s="24" t="s">
        <v>1458</v>
      </c>
      <c r="AL193" s="24" t="s">
        <v>1458</v>
      </c>
      <c r="AM193" s="24" t="s">
        <v>1457</v>
      </c>
      <c r="AN193" s="22">
        <v>0</v>
      </c>
      <c r="AO193" s="22">
        <v>0</v>
      </c>
      <c r="AP193" s="22">
        <v>2293</v>
      </c>
      <c r="AQ193" s="22">
        <v>56118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4" t="s">
        <v>1646</v>
      </c>
      <c r="BA193" s="22">
        <v>82</v>
      </c>
      <c r="BB193" s="22">
        <v>81</v>
      </c>
      <c r="BC193" s="22">
        <v>1061100</v>
      </c>
      <c r="BD193" s="22">
        <v>3410000</v>
      </c>
      <c r="BE193" s="22">
        <v>18799000</v>
      </c>
      <c r="BF193" s="22">
        <v>97000</v>
      </c>
      <c r="BG193" s="22">
        <v>23367100</v>
      </c>
      <c r="BH193" s="22">
        <v>48</v>
      </c>
      <c r="BI193" s="22">
        <v>6.4</v>
      </c>
      <c r="BJ193" s="22">
        <v>3</v>
      </c>
      <c r="BK193" s="22">
        <v>1</v>
      </c>
      <c r="BL193" s="22">
        <v>398</v>
      </c>
      <c r="BM193" s="22">
        <v>1.5</v>
      </c>
      <c r="BN193" s="22">
        <v>3</v>
      </c>
      <c r="BO193" s="22">
        <v>79.3</v>
      </c>
      <c r="BP193" s="22">
        <v>3</v>
      </c>
      <c r="BQ193" s="22">
        <v>1</v>
      </c>
    </row>
    <row r="194" spans="1:6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116</v>
      </c>
      <c r="F194" s="22">
        <v>3138</v>
      </c>
      <c r="G194" s="22">
        <v>0</v>
      </c>
      <c r="H194" s="23">
        <v>101.48</v>
      </c>
      <c r="I194" s="24" t="s">
        <v>1457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4" t="s">
        <v>1457</v>
      </c>
      <c r="Q194" s="24" t="s">
        <v>1457</v>
      </c>
      <c r="R194" s="23">
        <v>0</v>
      </c>
      <c r="S194" s="22">
        <v>0</v>
      </c>
      <c r="T194" s="24"/>
      <c r="U194" s="23">
        <v>74.62</v>
      </c>
      <c r="V194" s="23">
        <v>0</v>
      </c>
      <c r="W194" s="23">
        <v>0</v>
      </c>
      <c r="X194" s="23">
        <v>0</v>
      </c>
      <c r="Y194" s="23">
        <v>0</v>
      </c>
      <c r="Z194" s="23">
        <v>74.62</v>
      </c>
      <c r="AA194" s="23">
        <v>68.989999999999995</v>
      </c>
      <c r="AB194" s="23">
        <v>0</v>
      </c>
      <c r="AC194" s="23">
        <v>0</v>
      </c>
      <c r="AD194" s="23">
        <v>0</v>
      </c>
      <c r="AE194" s="23">
        <v>0</v>
      </c>
      <c r="AF194" s="23">
        <v>68.989999999999995</v>
      </c>
      <c r="AG194" s="23">
        <v>23.1</v>
      </c>
      <c r="AH194" s="24" t="s">
        <v>1458</v>
      </c>
      <c r="AI194" s="22">
        <v>7</v>
      </c>
      <c r="AJ194" s="22">
        <v>7</v>
      </c>
      <c r="AK194" s="24" t="s">
        <v>1458</v>
      </c>
      <c r="AL194" s="24" t="s">
        <v>1458</v>
      </c>
      <c r="AM194" s="24" t="s">
        <v>1457</v>
      </c>
      <c r="AN194" s="22">
        <v>0</v>
      </c>
      <c r="AO194" s="22">
        <v>0</v>
      </c>
      <c r="AP194" s="22">
        <v>4231</v>
      </c>
      <c r="AQ194" s="22">
        <v>98607.05</v>
      </c>
      <c r="AR194" s="22">
        <v>1</v>
      </c>
      <c r="AS194" s="22">
        <v>1</v>
      </c>
      <c r="AT194" s="22">
        <v>0</v>
      </c>
      <c r="AU194" s="22">
        <v>0</v>
      </c>
      <c r="AV194" s="22">
        <v>2</v>
      </c>
      <c r="AW194" s="22">
        <v>2</v>
      </c>
      <c r="AX194" s="22">
        <v>0</v>
      </c>
      <c r="AY194" s="22">
        <v>0</v>
      </c>
      <c r="AZ194" s="24" t="s">
        <v>1647</v>
      </c>
      <c r="BA194" s="22">
        <v>144</v>
      </c>
      <c r="BB194" s="22">
        <v>137</v>
      </c>
      <c r="BC194" s="22">
        <v>6767705</v>
      </c>
      <c r="BD194" s="22">
        <v>1345550</v>
      </c>
      <c r="BE194" s="22">
        <v>6624632</v>
      </c>
      <c r="BF194" s="22">
        <v>620000</v>
      </c>
      <c r="BG194" s="22">
        <v>15357887</v>
      </c>
      <c r="BH194" s="22">
        <v>62</v>
      </c>
      <c r="BI194" s="22">
        <v>11</v>
      </c>
      <c r="BJ194" s="22">
        <v>4</v>
      </c>
      <c r="BK194" s="22">
        <v>0</v>
      </c>
      <c r="BL194" s="22">
        <v>0</v>
      </c>
      <c r="BM194" s="22">
        <v>0</v>
      </c>
      <c r="BN194" s="22">
        <v>4</v>
      </c>
      <c r="BO194" s="22">
        <v>39</v>
      </c>
      <c r="BP194" s="22">
        <v>2</v>
      </c>
      <c r="BQ194" s="22">
        <v>0</v>
      </c>
    </row>
    <row r="195" spans="1:6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8</v>
      </c>
      <c r="F195" s="22">
        <v>256</v>
      </c>
      <c r="G195" s="22">
        <v>0</v>
      </c>
      <c r="H195" s="23">
        <v>10</v>
      </c>
      <c r="I195" s="24" t="s">
        <v>1457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4" t="s">
        <v>1457</v>
      </c>
      <c r="Q195" s="24" t="s">
        <v>1457</v>
      </c>
      <c r="R195" s="23">
        <v>0</v>
      </c>
      <c r="S195" s="22">
        <v>0</v>
      </c>
      <c r="T195" s="24"/>
      <c r="U195" s="23">
        <v>13</v>
      </c>
      <c r="V195" s="23">
        <v>0</v>
      </c>
      <c r="W195" s="23">
        <v>0</v>
      </c>
      <c r="X195" s="23">
        <v>0</v>
      </c>
      <c r="Y195" s="23">
        <v>0</v>
      </c>
      <c r="Z195" s="23">
        <v>13</v>
      </c>
      <c r="AA195" s="23">
        <v>7</v>
      </c>
      <c r="AB195" s="23">
        <v>0</v>
      </c>
      <c r="AC195" s="23">
        <v>0</v>
      </c>
      <c r="AD195" s="23">
        <v>0</v>
      </c>
      <c r="AE195" s="23">
        <v>0</v>
      </c>
      <c r="AF195" s="23">
        <v>7</v>
      </c>
      <c r="AG195" s="23">
        <v>2</v>
      </c>
      <c r="AH195" s="24" t="s">
        <v>1458</v>
      </c>
      <c r="AI195" s="22">
        <v>2</v>
      </c>
      <c r="AJ195" s="22">
        <v>2</v>
      </c>
      <c r="AK195" s="24" t="s">
        <v>1458</v>
      </c>
      <c r="AL195" s="24" t="s">
        <v>1458</v>
      </c>
      <c r="AM195" s="24" t="s">
        <v>1458</v>
      </c>
      <c r="AN195" s="22">
        <v>25</v>
      </c>
      <c r="AO195" s="22">
        <v>0</v>
      </c>
      <c r="AP195" s="22">
        <v>285</v>
      </c>
      <c r="AQ195" s="22">
        <v>10842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4" t="s">
        <v>1648</v>
      </c>
      <c r="BA195" s="22">
        <v>9</v>
      </c>
      <c r="BB195" s="22">
        <v>8</v>
      </c>
      <c r="BC195" s="22">
        <v>0</v>
      </c>
      <c r="BD195" s="22">
        <v>190500</v>
      </c>
      <c r="BE195" s="22">
        <v>0</v>
      </c>
      <c r="BF195" s="22">
        <v>0</v>
      </c>
      <c r="BG195" s="22">
        <v>190500</v>
      </c>
      <c r="BH195" s="22">
        <v>0</v>
      </c>
      <c r="BI195" s="22">
        <v>10</v>
      </c>
      <c r="BJ195" s="22">
        <v>2</v>
      </c>
      <c r="BK195" s="22">
        <v>1</v>
      </c>
      <c r="BL195" s="22">
        <v>8</v>
      </c>
      <c r="BM195" s="22">
        <v>1</v>
      </c>
      <c r="BN195" s="22">
        <v>2</v>
      </c>
      <c r="BO195" s="22">
        <v>60</v>
      </c>
      <c r="BP195" s="22">
        <v>0</v>
      </c>
      <c r="BQ195" s="22">
        <v>0</v>
      </c>
    </row>
    <row r="196" spans="1:6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7</v>
      </c>
      <c r="F196" s="22">
        <v>272</v>
      </c>
      <c r="G196" s="22">
        <v>0</v>
      </c>
      <c r="H196" s="23">
        <v>47.87</v>
      </c>
      <c r="I196" s="24" t="s">
        <v>1457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4" t="s">
        <v>1457</v>
      </c>
      <c r="Q196" s="24" t="s">
        <v>1457</v>
      </c>
      <c r="R196" s="23">
        <v>0</v>
      </c>
      <c r="S196" s="22">
        <v>0</v>
      </c>
      <c r="T196" s="24"/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13.19</v>
      </c>
      <c r="AE196" s="23">
        <v>0</v>
      </c>
      <c r="AF196" s="23">
        <v>13.19</v>
      </c>
      <c r="AG196" s="23">
        <v>0.2</v>
      </c>
      <c r="AH196" s="24" t="s">
        <v>1458</v>
      </c>
      <c r="AI196" s="22">
        <v>6</v>
      </c>
      <c r="AJ196" s="22">
        <v>6</v>
      </c>
      <c r="AK196" s="24" t="s">
        <v>1458</v>
      </c>
      <c r="AL196" s="24" t="s">
        <v>1458</v>
      </c>
      <c r="AM196" s="24" t="s">
        <v>1457</v>
      </c>
      <c r="AN196" s="22">
        <v>0</v>
      </c>
      <c r="AO196" s="22">
        <v>0</v>
      </c>
      <c r="AP196" s="22">
        <v>458</v>
      </c>
      <c r="AQ196" s="22">
        <v>23995</v>
      </c>
      <c r="AR196" s="22">
        <v>0</v>
      </c>
      <c r="AS196" s="22">
        <v>0</v>
      </c>
      <c r="AT196" s="22">
        <v>0</v>
      </c>
      <c r="AU196" s="22">
        <v>0</v>
      </c>
      <c r="AV196" s="22">
        <v>0</v>
      </c>
      <c r="AW196" s="22">
        <v>0</v>
      </c>
      <c r="AX196" s="22">
        <v>0</v>
      </c>
      <c r="AY196" s="22">
        <v>0</v>
      </c>
      <c r="AZ196" s="24" t="s">
        <v>1649</v>
      </c>
      <c r="BA196" s="22">
        <v>22</v>
      </c>
      <c r="BB196" s="22">
        <v>22</v>
      </c>
      <c r="BC196" s="22">
        <v>1044500</v>
      </c>
      <c r="BD196" s="22">
        <v>0</v>
      </c>
      <c r="BE196" s="22">
        <v>0</v>
      </c>
      <c r="BF196" s="22">
        <v>0</v>
      </c>
      <c r="BG196" s="22">
        <v>1044500</v>
      </c>
      <c r="BH196" s="22">
        <v>0</v>
      </c>
      <c r="BI196" s="22">
        <v>15</v>
      </c>
      <c r="BJ196" s="22">
        <v>0</v>
      </c>
      <c r="BK196" s="22">
        <v>0</v>
      </c>
      <c r="BL196" s="22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0</v>
      </c>
    </row>
    <row r="197" spans="1:6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4</v>
      </c>
      <c r="F197" s="22">
        <v>330</v>
      </c>
      <c r="G197" s="22">
        <v>0</v>
      </c>
      <c r="H197" s="23">
        <v>17.2</v>
      </c>
      <c r="I197" s="24" t="s">
        <v>1457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4" t="s">
        <v>1457</v>
      </c>
      <c r="Q197" s="24" t="s">
        <v>1457</v>
      </c>
      <c r="R197" s="23">
        <v>0</v>
      </c>
      <c r="S197" s="22">
        <v>0</v>
      </c>
      <c r="T197" s="24"/>
      <c r="U197" s="23">
        <v>14.6</v>
      </c>
      <c r="V197" s="23">
        <v>0</v>
      </c>
      <c r="W197" s="23">
        <v>0</v>
      </c>
      <c r="X197" s="23">
        <v>0</v>
      </c>
      <c r="Y197" s="23">
        <v>0</v>
      </c>
      <c r="Z197" s="23">
        <v>14.6</v>
      </c>
      <c r="AA197" s="23">
        <v>16.8</v>
      </c>
      <c r="AB197" s="23">
        <v>0</v>
      </c>
      <c r="AC197" s="23">
        <v>0</v>
      </c>
      <c r="AD197" s="23">
        <v>0</v>
      </c>
      <c r="AE197" s="23">
        <v>0</v>
      </c>
      <c r="AF197" s="23">
        <v>16.8</v>
      </c>
      <c r="AG197" s="23">
        <v>1.5</v>
      </c>
      <c r="AH197" s="24" t="s">
        <v>1458</v>
      </c>
      <c r="AI197" s="22">
        <v>12</v>
      </c>
      <c r="AJ197" s="22">
        <v>12</v>
      </c>
      <c r="AK197" s="24" t="s">
        <v>1458</v>
      </c>
      <c r="AL197" s="24" t="s">
        <v>1458</v>
      </c>
      <c r="AM197" s="24" t="s">
        <v>1458</v>
      </c>
      <c r="AN197" s="22">
        <v>2</v>
      </c>
      <c r="AO197" s="22">
        <v>0</v>
      </c>
      <c r="AP197" s="22">
        <v>432</v>
      </c>
      <c r="AQ197" s="22">
        <v>15834</v>
      </c>
      <c r="AR197" s="22">
        <v>0</v>
      </c>
      <c r="AS197" s="22">
        <v>0</v>
      </c>
      <c r="AT197" s="22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4" t="s">
        <v>1650</v>
      </c>
      <c r="BA197" s="22">
        <v>10</v>
      </c>
      <c r="BB197" s="22">
        <v>10</v>
      </c>
      <c r="BC197" s="22">
        <v>829500</v>
      </c>
      <c r="BD197" s="22">
        <v>175000</v>
      </c>
      <c r="BE197" s="22">
        <v>0</v>
      </c>
      <c r="BF197" s="22">
        <v>0</v>
      </c>
      <c r="BG197" s="22">
        <v>1004500</v>
      </c>
      <c r="BH197" s="22">
        <v>0</v>
      </c>
      <c r="BI197" s="22">
        <v>10</v>
      </c>
      <c r="BJ197" s="22">
        <v>2</v>
      </c>
      <c r="BK197" s="22">
        <v>1</v>
      </c>
      <c r="BL197" s="22">
        <v>49</v>
      </c>
      <c r="BM197" s="22">
        <v>1</v>
      </c>
      <c r="BN197" s="22">
        <v>2</v>
      </c>
      <c r="BO197" s="22">
        <v>90</v>
      </c>
      <c r="BP197" s="22">
        <v>0</v>
      </c>
      <c r="BQ197" s="22">
        <v>0</v>
      </c>
    </row>
    <row r="198" spans="1:6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2</v>
      </c>
      <c r="F198" s="22">
        <v>55</v>
      </c>
      <c r="G198" s="22">
        <v>0</v>
      </c>
      <c r="H198" s="23">
        <v>7.5</v>
      </c>
      <c r="I198" s="24" t="s">
        <v>1457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4" t="s">
        <v>1457</v>
      </c>
      <c r="Q198" s="24" t="s">
        <v>1457</v>
      </c>
      <c r="R198" s="23">
        <v>0</v>
      </c>
      <c r="S198" s="22">
        <v>0</v>
      </c>
      <c r="T198" s="24"/>
      <c r="U198" s="23">
        <v>14.58</v>
      </c>
      <c r="V198" s="23">
        <v>0</v>
      </c>
      <c r="W198" s="23">
        <v>0</v>
      </c>
      <c r="X198" s="23">
        <v>0</v>
      </c>
      <c r="Y198" s="23">
        <v>0</v>
      </c>
      <c r="Z198" s="23">
        <v>14.58</v>
      </c>
      <c r="AA198" s="23">
        <v>4.76</v>
      </c>
      <c r="AB198" s="23">
        <v>0</v>
      </c>
      <c r="AC198" s="23">
        <v>0</v>
      </c>
      <c r="AD198" s="23">
        <v>0</v>
      </c>
      <c r="AE198" s="23">
        <v>0</v>
      </c>
      <c r="AF198" s="23">
        <v>4.76</v>
      </c>
      <c r="AG198" s="23">
        <v>1.5</v>
      </c>
      <c r="AH198" s="24" t="s">
        <v>1458</v>
      </c>
      <c r="AI198" s="22">
        <v>3</v>
      </c>
      <c r="AJ198" s="22">
        <v>3</v>
      </c>
      <c r="AK198" s="24" t="s">
        <v>1457</v>
      </c>
      <c r="AL198" s="24" t="s">
        <v>1458</v>
      </c>
      <c r="AM198" s="24" t="s">
        <v>1458</v>
      </c>
      <c r="AN198" s="22">
        <v>9</v>
      </c>
      <c r="AO198" s="22">
        <v>0</v>
      </c>
      <c r="AP198" s="22">
        <v>108</v>
      </c>
      <c r="AQ198" s="22">
        <v>5076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4" t="s">
        <v>1651</v>
      </c>
      <c r="BA198" s="22">
        <v>4</v>
      </c>
      <c r="BB198" s="22">
        <v>4</v>
      </c>
      <c r="BC198" s="22">
        <v>2000</v>
      </c>
      <c r="BD198" s="22">
        <v>0</v>
      </c>
      <c r="BE198" s="22">
        <v>0</v>
      </c>
      <c r="BF198" s="22">
        <v>0</v>
      </c>
      <c r="BG198" s="22">
        <v>2000</v>
      </c>
      <c r="BH198" s="22">
        <v>1</v>
      </c>
      <c r="BI198" s="22">
        <v>1</v>
      </c>
      <c r="BJ198" s="22">
        <v>0</v>
      </c>
      <c r="BK198" s="22">
        <v>1</v>
      </c>
      <c r="BL198" s="22">
        <v>10</v>
      </c>
      <c r="BM198" s="22">
        <v>1</v>
      </c>
      <c r="BN198" s="22">
        <v>0</v>
      </c>
      <c r="BO198" s="22">
        <v>0</v>
      </c>
      <c r="BP198" s="22">
        <v>0</v>
      </c>
      <c r="BQ198" s="22">
        <v>0</v>
      </c>
    </row>
    <row r="199" spans="1:6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2</v>
      </c>
      <c r="F199" s="22">
        <v>60</v>
      </c>
      <c r="G199" s="22">
        <v>0</v>
      </c>
      <c r="H199" s="23">
        <v>5.6</v>
      </c>
      <c r="I199" s="24" t="s">
        <v>1457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4" t="s">
        <v>1457</v>
      </c>
      <c r="Q199" s="24" t="s">
        <v>1457</v>
      </c>
      <c r="R199" s="23">
        <v>0</v>
      </c>
      <c r="S199" s="22">
        <v>0</v>
      </c>
      <c r="T199" s="24"/>
      <c r="U199" s="23">
        <v>4.5</v>
      </c>
      <c r="V199" s="23">
        <v>0</v>
      </c>
      <c r="W199" s="23">
        <v>0</v>
      </c>
      <c r="X199" s="23">
        <v>0</v>
      </c>
      <c r="Y199" s="23">
        <v>0</v>
      </c>
      <c r="Z199" s="23">
        <v>4.5</v>
      </c>
      <c r="AA199" s="23">
        <v>4</v>
      </c>
      <c r="AB199" s="23">
        <v>0</v>
      </c>
      <c r="AC199" s="23">
        <v>0</v>
      </c>
      <c r="AD199" s="23">
        <v>0</v>
      </c>
      <c r="AE199" s="23">
        <v>0</v>
      </c>
      <c r="AF199" s="23">
        <v>4</v>
      </c>
      <c r="AG199" s="23">
        <v>0</v>
      </c>
      <c r="AH199" s="24" t="s">
        <v>1458</v>
      </c>
      <c r="AI199" s="22">
        <v>3</v>
      </c>
      <c r="AJ199" s="22">
        <v>1</v>
      </c>
      <c r="AK199" s="24" t="s">
        <v>1458</v>
      </c>
      <c r="AL199" s="24" t="s">
        <v>1458</v>
      </c>
      <c r="AM199" s="24" t="s">
        <v>1458</v>
      </c>
      <c r="AN199" s="22">
        <v>0</v>
      </c>
      <c r="AO199" s="22">
        <v>0</v>
      </c>
      <c r="AP199" s="22">
        <v>98</v>
      </c>
      <c r="AQ199" s="22">
        <v>4797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4" t="s">
        <v>1652</v>
      </c>
      <c r="BA199" s="22">
        <v>9</v>
      </c>
      <c r="BB199" s="22">
        <v>8</v>
      </c>
      <c r="BC199" s="22">
        <v>47000</v>
      </c>
      <c r="BD199" s="22">
        <v>200000</v>
      </c>
      <c r="BE199" s="22">
        <v>0</v>
      </c>
      <c r="BF199" s="22">
        <v>0</v>
      </c>
      <c r="BG199" s="22">
        <v>247000</v>
      </c>
      <c r="BH199" s="22">
        <v>0</v>
      </c>
      <c r="BI199" s="22">
        <v>15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</row>
    <row r="200" spans="1:6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3</v>
      </c>
      <c r="F200" s="22">
        <v>148</v>
      </c>
      <c r="G200" s="22">
        <v>0</v>
      </c>
      <c r="H200" s="23">
        <v>11.9</v>
      </c>
      <c r="I200" s="24" t="s">
        <v>1457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4" t="s">
        <v>1457</v>
      </c>
      <c r="Q200" s="24" t="s">
        <v>1457</v>
      </c>
      <c r="R200" s="23">
        <v>0</v>
      </c>
      <c r="S200" s="22">
        <v>0</v>
      </c>
      <c r="T200" s="24"/>
      <c r="U200" s="23">
        <v>10.039999999999999</v>
      </c>
      <c r="V200" s="23">
        <v>0</v>
      </c>
      <c r="W200" s="23">
        <v>0</v>
      </c>
      <c r="X200" s="23">
        <v>0</v>
      </c>
      <c r="Y200" s="23">
        <v>0</v>
      </c>
      <c r="Z200" s="23">
        <v>10.039999999999999</v>
      </c>
      <c r="AA200" s="23">
        <v>8.15</v>
      </c>
      <c r="AB200" s="23">
        <v>0</v>
      </c>
      <c r="AC200" s="23">
        <v>0</v>
      </c>
      <c r="AD200" s="23">
        <v>0</v>
      </c>
      <c r="AE200" s="23">
        <v>0</v>
      </c>
      <c r="AF200" s="23">
        <v>8.15</v>
      </c>
      <c r="AG200" s="23">
        <v>0.5</v>
      </c>
      <c r="AH200" s="24" t="s">
        <v>1458</v>
      </c>
      <c r="AI200" s="22">
        <v>43</v>
      </c>
      <c r="AJ200" s="22">
        <v>35</v>
      </c>
      <c r="AK200" s="24" t="s">
        <v>1458</v>
      </c>
      <c r="AL200" s="24" t="s">
        <v>1458</v>
      </c>
      <c r="AM200" s="24" t="s">
        <v>1458</v>
      </c>
      <c r="AN200" s="22">
        <v>34</v>
      </c>
      <c r="AO200" s="22">
        <v>0</v>
      </c>
      <c r="AP200" s="22">
        <v>294</v>
      </c>
      <c r="AQ200" s="22">
        <v>9894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4" t="s">
        <v>1653</v>
      </c>
      <c r="BA200" s="22">
        <v>12</v>
      </c>
      <c r="BB200" s="22">
        <v>11</v>
      </c>
      <c r="BC200" s="22">
        <v>0</v>
      </c>
      <c r="BD200" s="22">
        <v>0</v>
      </c>
      <c r="BE200" s="22">
        <v>0</v>
      </c>
      <c r="BF200" s="22">
        <v>0</v>
      </c>
      <c r="BG200" s="22">
        <v>0</v>
      </c>
      <c r="BH200" s="22">
        <v>0</v>
      </c>
      <c r="BI200" s="22">
        <v>14</v>
      </c>
      <c r="BJ200" s="22">
        <v>1</v>
      </c>
      <c r="BK200" s="22">
        <v>1</v>
      </c>
      <c r="BL200" s="22">
        <v>17</v>
      </c>
      <c r="BM200" s="22">
        <v>5</v>
      </c>
      <c r="BN200" s="22">
        <v>1</v>
      </c>
      <c r="BO200" s="22">
        <v>34</v>
      </c>
      <c r="BP200" s="22">
        <v>0</v>
      </c>
      <c r="BQ200" s="22">
        <v>0</v>
      </c>
    </row>
    <row r="201" spans="1:6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3</v>
      </c>
      <c r="F201" s="22">
        <v>65</v>
      </c>
      <c r="G201" s="22">
        <v>0</v>
      </c>
      <c r="H201" s="23">
        <v>5</v>
      </c>
      <c r="I201" s="24" t="s">
        <v>1457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4" t="s">
        <v>1457</v>
      </c>
      <c r="Q201" s="24" t="s">
        <v>1457</v>
      </c>
      <c r="R201" s="23">
        <v>0</v>
      </c>
      <c r="S201" s="22">
        <v>0</v>
      </c>
      <c r="T201" s="24"/>
      <c r="U201" s="23">
        <v>10</v>
      </c>
      <c r="V201" s="23">
        <v>0</v>
      </c>
      <c r="W201" s="23">
        <v>0</v>
      </c>
      <c r="X201" s="23">
        <v>0</v>
      </c>
      <c r="Y201" s="23">
        <v>0</v>
      </c>
      <c r="Z201" s="23">
        <v>10</v>
      </c>
      <c r="AA201" s="23">
        <v>4</v>
      </c>
      <c r="AB201" s="23">
        <v>0</v>
      </c>
      <c r="AC201" s="23">
        <v>0</v>
      </c>
      <c r="AD201" s="23">
        <v>0</v>
      </c>
      <c r="AE201" s="23">
        <v>0</v>
      </c>
      <c r="AF201" s="23">
        <v>4</v>
      </c>
      <c r="AG201" s="23">
        <v>0</v>
      </c>
      <c r="AH201" s="24" t="s">
        <v>1458</v>
      </c>
      <c r="AI201" s="22">
        <v>43</v>
      </c>
      <c r="AJ201" s="22">
        <v>35</v>
      </c>
      <c r="AK201" s="24" t="s">
        <v>1458</v>
      </c>
      <c r="AL201" s="24" t="s">
        <v>1458</v>
      </c>
      <c r="AM201" s="24" t="s">
        <v>1458</v>
      </c>
      <c r="AN201" s="22">
        <v>5</v>
      </c>
      <c r="AO201" s="22">
        <v>0</v>
      </c>
      <c r="AP201" s="22">
        <v>155</v>
      </c>
      <c r="AQ201" s="22">
        <v>5085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4" t="s">
        <v>1654</v>
      </c>
      <c r="BA201" s="22">
        <v>5</v>
      </c>
      <c r="BB201" s="22">
        <v>4</v>
      </c>
      <c r="BC201" s="22">
        <v>45500</v>
      </c>
      <c r="BD201" s="22">
        <v>0</v>
      </c>
      <c r="BE201" s="22">
        <v>0</v>
      </c>
      <c r="BF201" s="22">
        <v>0</v>
      </c>
      <c r="BG201" s="22">
        <v>45500</v>
      </c>
      <c r="BH201" s="22">
        <v>0</v>
      </c>
      <c r="BI201" s="22">
        <v>7</v>
      </c>
      <c r="BJ201" s="22">
        <v>1</v>
      </c>
      <c r="BK201" s="22">
        <v>1</v>
      </c>
      <c r="BL201" s="22">
        <v>12</v>
      </c>
      <c r="BM201" s="22">
        <v>2</v>
      </c>
      <c r="BN201" s="22">
        <v>1</v>
      </c>
      <c r="BO201" s="22">
        <v>30</v>
      </c>
      <c r="BP201" s="22">
        <v>0</v>
      </c>
      <c r="BQ201" s="22">
        <v>0</v>
      </c>
    </row>
    <row r="202" spans="1:6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3</v>
      </c>
      <c r="F202" s="22">
        <v>73</v>
      </c>
      <c r="G202" s="22">
        <v>0</v>
      </c>
      <c r="H202" s="23">
        <v>7.33</v>
      </c>
      <c r="I202" s="24" t="s">
        <v>1457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4" t="s">
        <v>1457</v>
      </c>
      <c r="Q202" s="24" t="s">
        <v>1457</v>
      </c>
      <c r="R202" s="23">
        <v>0</v>
      </c>
      <c r="S202" s="22">
        <v>0</v>
      </c>
      <c r="T202" s="24"/>
      <c r="U202" s="23">
        <v>14.58</v>
      </c>
      <c r="V202" s="23">
        <v>0</v>
      </c>
      <c r="W202" s="23">
        <v>0</v>
      </c>
      <c r="X202" s="23">
        <v>0</v>
      </c>
      <c r="Y202" s="23">
        <v>0</v>
      </c>
      <c r="Z202" s="23">
        <v>14.58</v>
      </c>
      <c r="AA202" s="23">
        <v>11.21</v>
      </c>
      <c r="AB202" s="23">
        <v>0</v>
      </c>
      <c r="AC202" s="23">
        <v>0</v>
      </c>
      <c r="AD202" s="23">
        <v>0</v>
      </c>
      <c r="AE202" s="23">
        <v>0</v>
      </c>
      <c r="AF202" s="23">
        <v>11.21</v>
      </c>
      <c r="AG202" s="23">
        <v>0</v>
      </c>
      <c r="AH202" s="24" t="s">
        <v>1458</v>
      </c>
      <c r="AI202" s="22">
        <v>9</v>
      </c>
      <c r="AJ202" s="22">
        <v>9</v>
      </c>
      <c r="AK202" s="24" t="s">
        <v>1457</v>
      </c>
      <c r="AL202" s="24" t="s">
        <v>1458</v>
      </c>
      <c r="AM202" s="24" t="s">
        <v>1458</v>
      </c>
      <c r="AN202" s="22">
        <v>0</v>
      </c>
      <c r="AO202" s="22">
        <v>0</v>
      </c>
      <c r="AP202" s="22">
        <v>174</v>
      </c>
      <c r="AQ202" s="22">
        <v>5146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4" t="s">
        <v>1655</v>
      </c>
      <c r="BA202" s="22">
        <v>5</v>
      </c>
      <c r="BB202" s="22">
        <v>5</v>
      </c>
      <c r="BC202" s="22">
        <v>161600</v>
      </c>
      <c r="BD202" s="22">
        <v>0</v>
      </c>
      <c r="BE202" s="22">
        <v>0</v>
      </c>
      <c r="BF202" s="22">
        <v>0</v>
      </c>
      <c r="BG202" s="22">
        <v>161600</v>
      </c>
      <c r="BH202" s="22">
        <v>0</v>
      </c>
      <c r="BI202" s="22">
        <v>11.4</v>
      </c>
      <c r="BJ202" s="22">
        <v>0</v>
      </c>
      <c r="BK202" s="22">
        <v>1</v>
      </c>
      <c r="BL202" s="22">
        <v>18</v>
      </c>
      <c r="BM202" s="22">
        <v>5</v>
      </c>
      <c r="BN202" s="22">
        <v>0</v>
      </c>
      <c r="BO202" s="22">
        <v>0</v>
      </c>
      <c r="BP202" s="22">
        <v>0</v>
      </c>
      <c r="BQ202" s="22">
        <v>0</v>
      </c>
    </row>
    <row r="203" spans="1:6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5</v>
      </c>
      <c r="F203" s="22">
        <v>285</v>
      </c>
      <c r="G203" s="22">
        <v>0</v>
      </c>
      <c r="H203" s="23">
        <v>12</v>
      </c>
      <c r="I203" s="24" t="s">
        <v>1457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4" t="s">
        <v>1457</v>
      </c>
      <c r="Q203" s="24" t="s">
        <v>1457</v>
      </c>
      <c r="R203" s="23">
        <v>0</v>
      </c>
      <c r="S203" s="22">
        <v>0</v>
      </c>
      <c r="T203" s="24"/>
      <c r="U203" s="23">
        <v>8</v>
      </c>
      <c r="V203" s="23">
        <v>0</v>
      </c>
      <c r="W203" s="23">
        <v>0</v>
      </c>
      <c r="X203" s="23">
        <v>0</v>
      </c>
      <c r="Y203" s="23">
        <v>0</v>
      </c>
      <c r="Z203" s="23">
        <v>8</v>
      </c>
      <c r="AA203" s="23">
        <v>8</v>
      </c>
      <c r="AB203" s="23">
        <v>0</v>
      </c>
      <c r="AC203" s="23">
        <v>0</v>
      </c>
      <c r="AD203" s="23">
        <v>0</v>
      </c>
      <c r="AE203" s="23">
        <v>0</v>
      </c>
      <c r="AF203" s="23">
        <v>8</v>
      </c>
      <c r="AG203" s="23">
        <v>2</v>
      </c>
      <c r="AH203" s="24" t="s">
        <v>1458</v>
      </c>
      <c r="AI203" s="22">
        <v>12</v>
      </c>
      <c r="AJ203" s="22">
        <v>12</v>
      </c>
      <c r="AK203" s="24" t="s">
        <v>1458</v>
      </c>
      <c r="AL203" s="24" t="s">
        <v>1458</v>
      </c>
      <c r="AM203" s="24" t="s">
        <v>1458</v>
      </c>
      <c r="AN203" s="22">
        <v>4</v>
      </c>
      <c r="AO203" s="22">
        <v>0</v>
      </c>
      <c r="AP203" s="22">
        <v>339</v>
      </c>
      <c r="AQ203" s="22">
        <v>12540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4" t="s">
        <v>1656</v>
      </c>
      <c r="BA203" s="22">
        <v>9</v>
      </c>
      <c r="BB203" s="22">
        <v>9</v>
      </c>
      <c r="BC203" s="22">
        <v>140300</v>
      </c>
      <c r="BD203" s="22">
        <v>0</v>
      </c>
      <c r="BE203" s="22">
        <v>0</v>
      </c>
      <c r="BF203" s="22">
        <v>0</v>
      </c>
      <c r="BG203" s="22">
        <v>140300</v>
      </c>
      <c r="BH203" s="22">
        <v>0</v>
      </c>
      <c r="BI203" s="22">
        <v>2</v>
      </c>
      <c r="BJ203" s="22">
        <v>0</v>
      </c>
      <c r="BK203" s="22">
        <v>0</v>
      </c>
      <c r="BL203" s="22">
        <v>0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</row>
    <row r="204" spans="1:6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3</v>
      </c>
      <c r="F204" s="22">
        <v>149</v>
      </c>
      <c r="G204" s="22">
        <v>0</v>
      </c>
      <c r="H204" s="23">
        <v>10.8</v>
      </c>
      <c r="I204" s="24" t="s">
        <v>1457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4" t="s">
        <v>1457</v>
      </c>
      <c r="Q204" s="24" t="s">
        <v>1457</v>
      </c>
      <c r="R204" s="23">
        <v>0</v>
      </c>
      <c r="S204" s="22">
        <v>0</v>
      </c>
      <c r="T204" s="24"/>
      <c r="U204" s="23">
        <v>7.8</v>
      </c>
      <c r="V204" s="23">
        <v>0</v>
      </c>
      <c r="W204" s="23">
        <v>0</v>
      </c>
      <c r="X204" s="23">
        <v>0</v>
      </c>
      <c r="Y204" s="23">
        <v>0</v>
      </c>
      <c r="Z204" s="23">
        <v>7.8</v>
      </c>
      <c r="AA204" s="23">
        <v>8.39</v>
      </c>
      <c r="AB204" s="23">
        <v>0</v>
      </c>
      <c r="AC204" s="23">
        <v>0</v>
      </c>
      <c r="AD204" s="23">
        <v>0</v>
      </c>
      <c r="AE204" s="23">
        <v>0</v>
      </c>
      <c r="AF204" s="23">
        <v>8.39</v>
      </c>
      <c r="AG204" s="23">
        <v>0</v>
      </c>
      <c r="AH204" s="24" t="s">
        <v>1458</v>
      </c>
      <c r="AI204" s="22">
        <v>18</v>
      </c>
      <c r="AJ204" s="22">
        <v>12</v>
      </c>
      <c r="AK204" s="24" t="s">
        <v>1458</v>
      </c>
      <c r="AL204" s="24" t="s">
        <v>1458</v>
      </c>
      <c r="AM204" s="24" t="s">
        <v>1458</v>
      </c>
      <c r="AN204" s="22">
        <v>16</v>
      </c>
      <c r="AO204" s="22">
        <v>0</v>
      </c>
      <c r="AP204" s="22">
        <v>270</v>
      </c>
      <c r="AQ204" s="22">
        <v>4645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4" t="s">
        <v>1657</v>
      </c>
      <c r="BA204" s="22">
        <v>2</v>
      </c>
      <c r="BB204" s="22">
        <v>2</v>
      </c>
      <c r="BC204" s="22">
        <v>10000</v>
      </c>
      <c r="BD204" s="22">
        <v>0</v>
      </c>
      <c r="BE204" s="22">
        <v>0</v>
      </c>
      <c r="BF204" s="22">
        <v>0</v>
      </c>
      <c r="BG204" s="22">
        <v>10000</v>
      </c>
      <c r="BH204" s="22">
        <v>0</v>
      </c>
      <c r="BI204" s="22">
        <v>5</v>
      </c>
      <c r="BJ204" s="22">
        <v>0</v>
      </c>
      <c r="BK204" s="22">
        <v>0</v>
      </c>
      <c r="BL204" s="22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0</v>
      </c>
    </row>
    <row r="205" spans="1:6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1</v>
      </c>
      <c r="F205" s="22">
        <v>662</v>
      </c>
      <c r="G205" s="22">
        <v>0</v>
      </c>
      <c r="H205" s="23">
        <v>12</v>
      </c>
      <c r="I205" s="24" t="s">
        <v>1457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4" t="s">
        <v>1457</v>
      </c>
      <c r="Q205" s="24" t="s">
        <v>1457</v>
      </c>
      <c r="R205" s="23">
        <v>0</v>
      </c>
      <c r="S205" s="22">
        <v>0</v>
      </c>
      <c r="T205" s="24"/>
      <c r="U205" s="23">
        <v>17</v>
      </c>
      <c r="V205" s="23">
        <v>0</v>
      </c>
      <c r="W205" s="23">
        <v>0</v>
      </c>
      <c r="X205" s="23">
        <v>0</v>
      </c>
      <c r="Y205" s="23">
        <v>0</v>
      </c>
      <c r="Z205" s="23">
        <v>17</v>
      </c>
      <c r="AA205" s="23">
        <v>2</v>
      </c>
      <c r="AB205" s="23">
        <v>0</v>
      </c>
      <c r="AC205" s="23">
        <v>0</v>
      </c>
      <c r="AD205" s="23">
        <v>0</v>
      </c>
      <c r="AE205" s="23">
        <v>0</v>
      </c>
      <c r="AF205" s="23">
        <v>2</v>
      </c>
      <c r="AG205" s="23">
        <v>0</v>
      </c>
      <c r="AH205" s="24" t="s">
        <v>1457</v>
      </c>
      <c r="AI205" s="22">
        <v>0</v>
      </c>
      <c r="AJ205" s="22">
        <v>0</v>
      </c>
      <c r="AK205" s="24" t="s">
        <v>1457</v>
      </c>
      <c r="AL205" s="24" t="s">
        <v>1457</v>
      </c>
      <c r="AM205" s="24" t="s">
        <v>1457</v>
      </c>
      <c r="AN205" s="22">
        <v>0</v>
      </c>
      <c r="AO205" s="22">
        <v>0</v>
      </c>
      <c r="AP205" s="22">
        <v>96</v>
      </c>
      <c r="AQ205" s="22">
        <v>2839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4" t="s">
        <v>1658</v>
      </c>
      <c r="BA205" s="22">
        <v>0</v>
      </c>
      <c r="BB205" s="22">
        <v>0</v>
      </c>
      <c r="BC205" s="22">
        <v>0</v>
      </c>
      <c r="BD205" s="22">
        <v>0</v>
      </c>
      <c r="BE205" s="22">
        <v>0</v>
      </c>
      <c r="BF205" s="22">
        <v>0</v>
      </c>
      <c r="BG205" s="22">
        <v>0</v>
      </c>
      <c r="BH205" s="22">
        <v>0</v>
      </c>
      <c r="BI205" s="22">
        <v>0</v>
      </c>
      <c r="BJ205" s="22">
        <v>0</v>
      </c>
      <c r="BK205" s="22">
        <v>0</v>
      </c>
      <c r="BL205" s="22">
        <v>0</v>
      </c>
      <c r="BM205" s="22">
        <v>0</v>
      </c>
      <c r="BN205" s="22">
        <v>0</v>
      </c>
      <c r="BO205" s="22">
        <v>0</v>
      </c>
      <c r="BP205" s="22">
        <v>0</v>
      </c>
      <c r="BQ205" s="22">
        <v>0</v>
      </c>
    </row>
    <row r="206" spans="1:6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9</v>
      </c>
      <c r="F206" s="22">
        <v>658</v>
      </c>
      <c r="G206" s="22">
        <v>0</v>
      </c>
      <c r="H206" s="23">
        <v>20.190000000000001</v>
      </c>
      <c r="I206" s="24" t="s">
        <v>1457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4" t="s">
        <v>1457</v>
      </c>
      <c r="Q206" s="24" t="s">
        <v>1457</v>
      </c>
      <c r="R206" s="23">
        <v>0</v>
      </c>
      <c r="S206" s="22">
        <v>0</v>
      </c>
      <c r="T206" s="24"/>
      <c r="U206" s="23">
        <v>19.39</v>
      </c>
      <c r="V206" s="23">
        <v>0</v>
      </c>
      <c r="W206" s="23">
        <v>0</v>
      </c>
      <c r="X206" s="23">
        <v>0</v>
      </c>
      <c r="Y206" s="23">
        <v>0</v>
      </c>
      <c r="Z206" s="23">
        <v>19.39</v>
      </c>
      <c r="AA206" s="23">
        <v>11.83</v>
      </c>
      <c r="AB206" s="23">
        <v>0</v>
      </c>
      <c r="AC206" s="23">
        <v>0</v>
      </c>
      <c r="AD206" s="23">
        <v>0</v>
      </c>
      <c r="AE206" s="23">
        <v>0</v>
      </c>
      <c r="AF206" s="23">
        <v>11.83</v>
      </c>
      <c r="AG206" s="23">
        <v>3</v>
      </c>
      <c r="AH206" s="24" t="s">
        <v>1457</v>
      </c>
      <c r="AI206" s="22">
        <v>0</v>
      </c>
      <c r="AJ206" s="22">
        <v>0</v>
      </c>
      <c r="AK206" s="24" t="s">
        <v>1457</v>
      </c>
      <c r="AL206" s="24" t="s">
        <v>1457</v>
      </c>
      <c r="AM206" s="24" t="s">
        <v>1457</v>
      </c>
      <c r="AN206" s="22">
        <v>0</v>
      </c>
      <c r="AO206" s="22">
        <v>0</v>
      </c>
      <c r="AP206" s="22">
        <v>431</v>
      </c>
      <c r="AQ206" s="22">
        <v>11500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4" t="s">
        <v>1659</v>
      </c>
      <c r="BA206" s="22">
        <v>10</v>
      </c>
      <c r="BB206" s="22">
        <v>10</v>
      </c>
      <c r="BC206" s="22">
        <v>240000</v>
      </c>
      <c r="BD206" s="22">
        <v>65000</v>
      </c>
      <c r="BE206" s="22">
        <v>0</v>
      </c>
      <c r="BF206" s="22">
        <v>59000</v>
      </c>
      <c r="BG206" s="22">
        <v>364000</v>
      </c>
      <c r="BH206" s="22">
        <v>0</v>
      </c>
      <c r="BI206" s="22">
        <v>14</v>
      </c>
      <c r="BJ206" s="22">
        <v>0</v>
      </c>
      <c r="BK206" s="22">
        <v>1</v>
      </c>
      <c r="BL206" s="22">
        <v>100</v>
      </c>
      <c r="BM206" s="22">
        <v>1</v>
      </c>
      <c r="BN206" s="22">
        <v>0</v>
      </c>
      <c r="BO206" s="22">
        <v>0</v>
      </c>
      <c r="BP206" s="22">
        <v>0</v>
      </c>
      <c r="BQ206" s="22">
        <v>0</v>
      </c>
    </row>
    <row r="207" spans="1:6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6</v>
      </c>
      <c r="F207" s="22">
        <v>160</v>
      </c>
      <c r="G207" s="22">
        <v>0</v>
      </c>
      <c r="H207" s="23">
        <v>10.9</v>
      </c>
      <c r="I207" s="24" t="s">
        <v>1457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4" t="s">
        <v>1457</v>
      </c>
      <c r="Q207" s="24" t="s">
        <v>1457</v>
      </c>
      <c r="R207" s="23">
        <v>0</v>
      </c>
      <c r="S207" s="22">
        <v>0</v>
      </c>
      <c r="T207" s="24"/>
      <c r="U207" s="23">
        <v>10.49</v>
      </c>
      <c r="V207" s="23">
        <v>0</v>
      </c>
      <c r="W207" s="23">
        <v>0</v>
      </c>
      <c r="X207" s="23">
        <v>0</v>
      </c>
      <c r="Y207" s="23">
        <v>0</v>
      </c>
      <c r="Z207" s="23">
        <v>10.49</v>
      </c>
      <c r="AA207" s="23">
        <v>11.75</v>
      </c>
      <c r="AB207" s="23">
        <v>0</v>
      </c>
      <c r="AC207" s="23">
        <v>0</v>
      </c>
      <c r="AD207" s="23">
        <v>0</v>
      </c>
      <c r="AE207" s="23">
        <v>0</v>
      </c>
      <c r="AF207" s="23">
        <v>11.75</v>
      </c>
      <c r="AG207" s="23">
        <v>1.62</v>
      </c>
      <c r="AH207" s="24" t="s">
        <v>1457</v>
      </c>
      <c r="AI207" s="22">
        <v>0</v>
      </c>
      <c r="AJ207" s="22">
        <v>0</v>
      </c>
      <c r="AK207" s="24" t="s">
        <v>1457</v>
      </c>
      <c r="AL207" s="24" t="s">
        <v>1457</v>
      </c>
      <c r="AM207" s="24" t="s">
        <v>1457</v>
      </c>
      <c r="AN207" s="22">
        <v>0</v>
      </c>
      <c r="AO207" s="22">
        <v>0</v>
      </c>
      <c r="AP207" s="22">
        <v>287</v>
      </c>
      <c r="AQ207" s="22">
        <v>7600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4" t="s">
        <v>1660</v>
      </c>
      <c r="BA207" s="22">
        <v>5</v>
      </c>
      <c r="BB207" s="22">
        <v>0</v>
      </c>
      <c r="BC207" s="22">
        <v>0</v>
      </c>
      <c r="BD207" s="22">
        <v>0</v>
      </c>
      <c r="BE207" s="22">
        <v>0</v>
      </c>
      <c r="BF207" s="22">
        <v>0</v>
      </c>
      <c r="BG207" s="22">
        <v>0</v>
      </c>
      <c r="BH207" s="22">
        <v>0</v>
      </c>
      <c r="BI207" s="22">
        <v>14</v>
      </c>
      <c r="BJ207" s="22">
        <v>0</v>
      </c>
      <c r="BK207" s="22">
        <v>1</v>
      </c>
      <c r="BL207" s="22">
        <v>4</v>
      </c>
      <c r="BM207" s="22">
        <v>1</v>
      </c>
      <c r="BN207" s="22">
        <v>0</v>
      </c>
      <c r="BO207" s="22">
        <v>0</v>
      </c>
      <c r="BP207" s="22">
        <v>3</v>
      </c>
      <c r="BQ207" s="22">
        <v>0</v>
      </c>
    </row>
    <row r="208" spans="1:6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6</v>
      </c>
      <c r="F208" s="22">
        <v>196</v>
      </c>
      <c r="G208" s="22">
        <v>0</v>
      </c>
      <c r="H208" s="23">
        <v>9.07</v>
      </c>
      <c r="I208" s="24" t="s">
        <v>1457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4" t="s">
        <v>1457</v>
      </c>
      <c r="Q208" s="24" t="s">
        <v>1457</v>
      </c>
      <c r="R208" s="23">
        <v>0</v>
      </c>
      <c r="S208" s="22">
        <v>0</v>
      </c>
      <c r="T208" s="24"/>
      <c r="U208" s="23">
        <v>6.05</v>
      </c>
      <c r="V208" s="23">
        <v>0</v>
      </c>
      <c r="W208" s="23">
        <v>0</v>
      </c>
      <c r="X208" s="23">
        <v>0</v>
      </c>
      <c r="Y208" s="23">
        <v>0</v>
      </c>
      <c r="Z208" s="23">
        <v>6.05</v>
      </c>
      <c r="AA208" s="23">
        <v>3.45</v>
      </c>
      <c r="AB208" s="23">
        <v>0</v>
      </c>
      <c r="AC208" s="23">
        <v>0</v>
      </c>
      <c r="AD208" s="23">
        <v>0</v>
      </c>
      <c r="AE208" s="23">
        <v>0</v>
      </c>
      <c r="AF208" s="23">
        <v>3.45</v>
      </c>
      <c r="AG208" s="23">
        <v>1.21</v>
      </c>
      <c r="AH208" s="24" t="s">
        <v>1458</v>
      </c>
      <c r="AI208" s="22">
        <v>12</v>
      </c>
      <c r="AJ208" s="22">
        <v>12</v>
      </c>
      <c r="AK208" s="24" t="s">
        <v>1458</v>
      </c>
      <c r="AL208" s="24" t="s">
        <v>1458</v>
      </c>
      <c r="AM208" s="24" t="s">
        <v>1458</v>
      </c>
      <c r="AN208" s="22">
        <v>24</v>
      </c>
      <c r="AO208" s="22">
        <v>0</v>
      </c>
      <c r="AP208" s="22">
        <v>239</v>
      </c>
      <c r="AQ208" s="22">
        <v>9900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4" t="s">
        <v>1661</v>
      </c>
      <c r="BA208" s="22">
        <v>25</v>
      </c>
      <c r="BB208" s="22">
        <v>25</v>
      </c>
      <c r="BC208" s="22">
        <v>850473</v>
      </c>
      <c r="BD208" s="22">
        <v>0</v>
      </c>
      <c r="BE208" s="22">
        <v>0</v>
      </c>
      <c r="BF208" s="22">
        <v>0</v>
      </c>
      <c r="BG208" s="22">
        <v>850473</v>
      </c>
      <c r="BH208" s="22">
        <v>7</v>
      </c>
      <c r="BI208" s="22">
        <v>10</v>
      </c>
      <c r="BJ208" s="22">
        <v>0</v>
      </c>
      <c r="BK208" s="22">
        <v>1</v>
      </c>
      <c r="BL208" s="22">
        <v>77</v>
      </c>
      <c r="BM208" s="22">
        <v>1</v>
      </c>
      <c r="BN208" s="22">
        <v>0</v>
      </c>
      <c r="BO208" s="22">
        <v>0</v>
      </c>
      <c r="BP208" s="22">
        <v>0</v>
      </c>
      <c r="BQ208" s="22">
        <v>0</v>
      </c>
    </row>
    <row r="209" spans="1:6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1</v>
      </c>
      <c r="F209" s="22">
        <v>186</v>
      </c>
      <c r="G209" s="22">
        <v>0</v>
      </c>
      <c r="H209" s="23">
        <v>9</v>
      </c>
      <c r="I209" s="24" t="s">
        <v>1457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4" t="s">
        <v>1457</v>
      </c>
      <c r="Q209" s="24" t="s">
        <v>1457</v>
      </c>
      <c r="R209" s="23">
        <v>0</v>
      </c>
      <c r="S209" s="22">
        <v>0</v>
      </c>
      <c r="T209" s="24"/>
      <c r="U209" s="23">
        <v>7.4</v>
      </c>
      <c r="V209" s="23">
        <v>0</v>
      </c>
      <c r="W209" s="23">
        <v>0</v>
      </c>
      <c r="X209" s="23">
        <v>0</v>
      </c>
      <c r="Y209" s="23">
        <v>0</v>
      </c>
      <c r="Z209" s="23">
        <v>7.4</v>
      </c>
      <c r="AA209" s="23">
        <v>11</v>
      </c>
      <c r="AB209" s="23">
        <v>0</v>
      </c>
      <c r="AC209" s="23">
        <v>0</v>
      </c>
      <c r="AD209" s="23">
        <v>0</v>
      </c>
      <c r="AE209" s="23">
        <v>0</v>
      </c>
      <c r="AF209" s="23">
        <v>11</v>
      </c>
      <c r="AG209" s="23">
        <v>0</v>
      </c>
      <c r="AH209" s="24" t="s">
        <v>1458</v>
      </c>
      <c r="AI209" s="22">
        <v>1</v>
      </c>
      <c r="AJ209" s="22">
        <v>1</v>
      </c>
      <c r="AK209" s="24" t="s">
        <v>1457</v>
      </c>
      <c r="AL209" s="24" t="s">
        <v>1457</v>
      </c>
      <c r="AM209" s="24" t="s">
        <v>1458</v>
      </c>
      <c r="AN209" s="22">
        <v>39</v>
      </c>
      <c r="AO209" s="22">
        <v>0</v>
      </c>
      <c r="AP209" s="22">
        <v>174</v>
      </c>
      <c r="AQ209" s="22">
        <v>7353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4" t="s">
        <v>1662</v>
      </c>
      <c r="BA209" s="22">
        <v>4</v>
      </c>
      <c r="BB209" s="22">
        <v>4</v>
      </c>
      <c r="BC209" s="22">
        <v>20000</v>
      </c>
      <c r="BD209" s="22">
        <v>0</v>
      </c>
      <c r="BE209" s="22">
        <v>0</v>
      </c>
      <c r="BF209" s="22">
        <v>0</v>
      </c>
      <c r="BG209" s="22">
        <v>20000</v>
      </c>
      <c r="BH209" s="22">
        <v>0</v>
      </c>
      <c r="BI209" s="22">
        <v>30</v>
      </c>
      <c r="BJ209" s="22">
        <v>0</v>
      </c>
      <c r="BK209" s="22">
        <v>0</v>
      </c>
      <c r="BL209" s="22">
        <v>0</v>
      </c>
      <c r="BM209" s="22">
        <v>0</v>
      </c>
      <c r="BN209" s="22">
        <v>0</v>
      </c>
      <c r="BO209" s="22">
        <v>0</v>
      </c>
      <c r="BP209" s="22">
        <v>1</v>
      </c>
      <c r="BQ209" s="22">
        <v>0</v>
      </c>
    </row>
    <row r="210" spans="1:6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3</v>
      </c>
      <c r="F210" s="22">
        <v>158</v>
      </c>
      <c r="G210" s="22">
        <v>0</v>
      </c>
      <c r="H210" s="23">
        <v>6</v>
      </c>
      <c r="I210" s="24" t="s">
        <v>1457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4" t="s">
        <v>1457</v>
      </c>
      <c r="Q210" s="24" t="s">
        <v>1457</v>
      </c>
      <c r="R210" s="23">
        <v>0</v>
      </c>
      <c r="S210" s="22">
        <v>0</v>
      </c>
      <c r="T210" s="24"/>
      <c r="U210" s="23">
        <v>6</v>
      </c>
      <c r="V210" s="23">
        <v>0</v>
      </c>
      <c r="W210" s="23">
        <v>0</v>
      </c>
      <c r="X210" s="23">
        <v>0</v>
      </c>
      <c r="Y210" s="23">
        <v>0</v>
      </c>
      <c r="Z210" s="23">
        <v>6</v>
      </c>
      <c r="AA210" s="23">
        <v>6</v>
      </c>
      <c r="AB210" s="23">
        <v>0</v>
      </c>
      <c r="AC210" s="23">
        <v>0</v>
      </c>
      <c r="AD210" s="23">
        <v>0</v>
      </c>
      <c r="AE210" s="23">
        <v>0</v>
      </c>
      <c r="AF210" s="23">
        <v>6</v>
      </c>
      <c r="AG210" s="23">
        <v>0</v>
      </c>
      <c r="AH210" s="24" t="s">
        <v>1457</v>
      </c>
      <c r="AI210" s="22">
        <v>0</v>
      </c>
      <c r="AJ210" s="22">
        <v>0</v>
      </c>
      <c r="AK210" s="24" t="s">
        <v>1457</v>
      </c>
      <c r="AL210" s="24" t="s">
        <v>1457</v>
      </c>
      <c r="AM210" s="24" t="s">
        <v>1457</v>
      </c>
      <c r="AN210" s="22">
        <v>0</v>
      </c>
      <c r="AO210" s="22">
        <v>0</v>
      </c>
      <c r="AP210" s="22">
        <v>245</v>
      </c>
      <c r="AQ210" s="22">
        <v>9100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4" t="s">
        <v>1663</v>
      </c>
      <c r="BA210" s="22">
        <v>7</v>
      </c>
      <c r="BB210" s="22">
        <v>7</v>
      </c>
      <c r="BC210" s="22">
        <v>52000</v>
      </c>
      <c r="BD210" s="22">
        <v>425000</v>
      </c>
      <c r="BE210" s="22">
        <v>0</v>
      </c>
      <c r="BF210" s="22">
        <v>0</v>
      </c>
      <c r="BG210" s="22">
        <v>477000</v>
      </c>
      <c r="BH210" s="22">
        <v>0</v>
      </c>
      <c r="BI210" s="22">
        <v>21</v>
      </c>
      <c r="BJ210" s="22">
        <v>0</v>
      </c>
      <c r="BK210" s="22">
        <v>1</v>
      </c>
      <c r="BL210" s="22">
        <v>40</v>
      </c>
      <c r="BM210" s="22">
        <v>2</v>
      </c>
      <c r="BN210" s="22">
        <v>0</v>
      </c>
      <c r="BO210" s="22">
        <v>0</v>
      </c>
      <c r="BP210" s="22">
        <v>1</v>
      </c>
      <c r="BQ210" s="22">
        <v>0</v>
      </c>
    </row>
    <row r="211" spans="1:6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2</v>
      </c>
      <c r="F211" s="22">
        <v>86</v>
      </c>
      <c r="G211" s="22">
        <v>0</v>
      </c>
      <c r="H211" s="23">
        <v>16</v>
      </c>
      <c r="I211" s="24" t="s">
        <v>1457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4" t="s">
        <v>1457</v>
      </c>
      <c r="Q211" s="24" t="s">
        <v>1457</v>
      </c>
      <c r="R211" s="23">
        <v>0</v>
      </c>
      <c r="S211" s="22">
        <v>0</v>
      </c>
      <c r="T211" s="24"/>
      <c r="U211" s="23">
        <v>7</v>
      </c>
      <c r="V211" s="23">
        <v>0</v>
      </c>
      <c r="W211" s="23">
        <v>0</v>
      </c>
      <c r="X211" s="23">
        <v>0</v>
      </c>
      <c r="Y211" s="23">
        <v>0</v>
      </c>
      <c r="Z211" s="23">
        <v>7</v>
      </c>
      <c r="AA211" s="23">
        <v>5</v>
      </c>
      <c r="AB211" s="23">
        <v>0</v>
      </c>
      <c r="AC211" s="23">
        <v>0</v>
      </c>
      <c r="AD211" s="23">
        <v>0</v>
      </c>
      <c r="AE211" s="23">
        <v>0</v>
      </c>
      <c r="AF211" s="23">
        <v>5</v>
      </c>
      <c r="AG211" s="23">
        <v>0</v>
      </c>
      <c r="AH211" s="24" t="s">
        <v>1457</v>
      </c>
      <c r="AI211" s="22">
        <v>0</v>
      </c>
      <c r="AJ211" s="22">
        <v>0</v>
      </c>
      <c r="AK211" s="24" t="s">
        <v>1457</v>
      </c>
      <c r="AL211" s="24" t="s">
        <v>1457</v>
      </c>
      <c r="AM211" s="24" t="s">
        <v>1457</v>
      </c>
      <c r="AN211" s="22">
        <v>0</v>
      </c>
      <c r="AO211" s="22">
        <v>0</v>
      </c>
      <c r="AP211" s="22">
        <v>213</v>
      </c>
      <c r="AQ211" s="22">
        <v>7537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4" t="s">
        <v>1664</v>
      </c>
      <c r="BA211" s="22">
        <v>9</v>
      </c>
      <c r="BB211" s="22">
        <v>9</v>
      </c>
      <c r="BC211" s="22">
        <v>210000</v>
      </c>
      <c r="BD211" s="22">
        <v>1</v>
      </c>
      <c r="BE211" s="22">
        <v>1</v>
      </c>
      <c r="BF211" s="22">
        <v>0</v>
      </c>
      <c r="BG211" s="22">
        <v>210002</v>
      </c>
      <c r="BH211" s="22">
        <v>0</v>
      </c>
      <c r="BI211" s="22">
        <v>20</v>
      </c>
      <c r="BJ211" s="22">
        <v>0</v>
      </c>
      <c r="BK211" s="22">
        <v>0</v>
      </c>
      <c r="BL211" s="22">
        <v>0</v>
      </c>
      <c r="BM211" s="22">
        <v>0</v>
      </c>
      <c r="BN211" s="22">
        <v>0</v>
      </c>
      <c r="BO211" s="22">
        <v>0</v>
      </c>
      <c r="BP211" s="22">
        <v>0</v>
      </c>
      <c r="BQ211" s="22">
        <v>0</v>
      </c>
    </row>
    <row r="212" spans="1:6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3</v>
      </c>
      <c r="F212" s="22">
        <v>230</v>
      </c>
      <c r="G212" s="22">
        <v>0</v>
      </c>
      <c r="H212" s="23">
        <v>9.6</v>
      </c>
      <c r="I212" s="24" t="s">
        <v>1457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4" t="s">
        <v>1457</v>
      </c>
      <c r="Q212" s="24" t="s">
        <v>1457</v>
      </c>
      <c r="R212" s="23">
        <v>0</v>
      </c>
      <c r="S212" s="22">
        <v>0</v>
      </c>
      <c r="T212" s="24"/>
      <c r="U212" s="23">
        <v>5</v>
      </c>
      <c r="V212" s="23">
        <v>0</v>
      </c>
      <c r="W212" s="23">
        <v>0</v>
      </c>
      <c r="X212" s="23">
        <v>0</v>
      </c>
      <c r="Y212" s="23">
        <v>0</v>
      </c>
      <c r="Z212" s="23">
        <v>5</v>
      </c>
      <c r="AA212" s="23">
        <v>4.5</v>
      </c>
      <c r="AB212" s="23">
        <v>0</v>
      </c>
      <c r="AC212" s="23">
        <v>0</v>
      </c>
      <c r="AD212" s="23">
        <v>0</v>
      </c>
      <c r="AE212" s="23">
        <v>0</v>
      </c>
      <c r="AF212" s="23">
        <v>4.5</v>
      </c>
      <c r="AG212" s="23">
        <v>0.8</v>
      </c>
      <c r="AH212" s="24" t="s">
        <v>1458</v>
      </c>
      <c r="AI212" s="22">
        <v>6</v>
      </c>
      <c r="AJ212" s="22">
        <v>4</v>
      </c>
      <c r="AK212" s="24" t="s">
        <v>1457</v>
      </c>
      <c r="AL212" s="24" t="s">
        <v>1458</v>
      </c>
      <c r="AM212" s="24" t="s">
        <v>1458</v>
      </c>
      <c r="AN212" s="22">
        <v>5</v>
      </c>
      <c r="AO212" s="22">
        <v>0</v>
      </c>
      <c r="AP212" s="22">
        <v>162</v>
      </c>
      <c r="AQ212" s="22">
        <v>8946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4"/>
      <c r="BA212" s="22">
        <v>0</v>
      </c>
      <c r="BB212" s="22">
        <v>0</v>
      </c>
      <c r="BC212" s="22">
        <v>0</v>
      </c>
      <c r="BD212" s="22">
        <v>0</v>
      </c>
      <c r="BE212" s="22">
        <v>0</v>
      </c>
      <c r="BF212" s="22">
        <v>0</v>
      </c>
      <c r="BG212" s="22">
        <v>0</v>
      </c>
      <c r="BH212" s="22">
        <v>0</v>
      </c>
      <c r="BI212" s="22">
        <v>0</v>
      </c>
      <c r="BJ212" s="22">
        <v>0</v>
      </c>
      <c r="BK212" s="22">
        <v>0</v>
      </c>
      <c r="BL212" s="22">
        <v>0</v>
      </c>
      <c r="BM212" s="22">
        <v>0</v>
      </c>
      <c r="BN212" s="22">
        <v>0</v>
      </c>
      <c r="BO212" s="22">
        <v>0</v>
      </c>
      <c r="BP212" s="22">
        <v>0</v>
      </c>
      <c r="BQ212" s="22">
        <v>0</v>
      </c>
    </row>
    <row r="213" spans="1:6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4</v>
      </c>
      <c r="F213" s="22">
        <v>1005</v>
      </c>
      <c r="G213" s="22">
        <v>0</v>
      </c>
      <c r="H213" s="23">
        <v>33</v>
      </c>
      <c r="I213" s="24" t="s">
        <v>1457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4" t="s">
        <v>1457</v>
      </c>
      <c r="Q213" s="24" t="s">
        <v>1457</v>
      </c>
      <c r="R213" s="23">
        <v>0</v>
      </c>
      <c r="S213" s="22">
        <v>0</v>
      </c>
      <c r="T213" s="24"/>
      <c r="U213" s="23">
        <v>2.14</v>
      </c>
      <c r="V213" s="23">
        <v>0</v>
      </c>
      <c r="W213" s="23">
        <v>0</v>
      </c>
      <c r="X213" s="23">
        <v>0.5</v>
      </c>
      <c r="Y213" s="23">
        <v>0</v>
      </c>
      <c r="Z213" s="23">
        <v>2.64</v>
      </c>
      <c r="AA213" s="23">
        <v>2.09</v>
      </c>
      <c r="AB213" s="23">
        <v>0</v>
      </c>
      <c r="AC213" s="23">
        <v>0</v>
      </c>
      <c r="AD213" s="23">
        <v>0</v>
      </c>
      <c r="AE213" s="23">
        <v>0</v>
      </c>
      <c r="AF213" s="23">
        <v>2.09</v>
      </c>
      <c r="AG213" s="23">
        <v>0</v>
      </c>
      <c r="AH213" s="24" t="s">
        <v>1458</v>
      </c>
      <c r="AI213" s="22">
        <v>7</v>
      </c>
      <c r="AJ213" s="22">
        <v>5</v>
      </c>
      <c r="AK213" s="24" t="s">
        <v>1457</v>
      </c>
      <c r="AL213" s="24" t="s">
        <v>1457</v>
      </c>
      <c r="AM213" s="24" t="s">
        <v>1458</v>
      </c>
      <c r="AN213" s="22">
        <v>6</v>
      </c>
      <c r="AO213" s="22">
        <v>0</v>
      </c>
      <c r="AP213" s="22">
        <v>148</v>
      </c>
      <c r="AQ213" s="22">
        <v>7507.5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4" t="s">
        <v>1665</v>
      </c>
      <c r="BA213" s="22">
        <v>7</v>
      </c>
      <c r="BB213" s="22">
        <v>7</v>
      </c>
      <c r="BC213" s="22">
        <v>0</v>
      </c>
      <c r="BD213" s="22">
        <v>0</v>
      </c>
      <c r="BE213" s="22">
        <v>0</v>
      </c>
      <c r="BF213" s="22">
        <v>205568</v>
      </c>
      <c r="BG213" s="22">
        <v>205568</v>
      </c>
      <c r="BH213" s="22">
        <v>0</v>
      </c>
      <c r="BI213" s="22">
        <v>3</v>
      </c>
      <c r="BJ213" s="22">
        <v>0</v>
      </c>
      <c r="BK213" s="22">
        <v>0</v>
      </c>
      <c r="BL213" s="22">
        <v>0</v>
      </c>
      <c r="BM213" s="22">
        <v>0</v>
      </c>
      <c r="BN213" s="22">
        <v>0</v>
      </c>
      <c r="BO213" s="22">
        <v>0</v>
      </c>
      <c r="BP213" s="22">
        <v>0</v>
      </c>
      <c r="BQ213" s="22">
        <v>0</v>
      </c>
    </row>
    <row r="214" spans="1:6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5</v>
      </c>
      <c r="F214" s="22">
        <v>209</v>
      </c>
      <c r="G214" s="22">
        <v>0</v>
      </c>
      <c r="H214" s="23">
        <v>10.4</v>
      </c>
      <c r="I214" s="24" t="s">
        <v>1457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4" t="s">
        <v>1457</v>
      </c>
      <c r="Q214" s="24" t="s">
        <v>1457</v>
      </c>
      <c r="R214" s="23">
        <v>0</v>
      </c>
      <c r="S214" s="22">
        <v>0</v>
      </c>
      <c r="T214" s="24"/>
      <c r="U214" s="23">
        <v>6.91</v>
      </c>
      <c r="V214" s="23">
        <v>0</v>
      </c>
      <c r="W214" s="23">
        <v>0</v>
      </c>
      <c r="X214" s="23">
        <v>0</v>
      </c>
      <c r="Y214" s="23">
        <v>0</v>
      </c>
      <c r="Z214" s="23">
        <v>6.91</v>
      </c>
      <c r="AA214" s="23">
        <v>6.52</v>
      </c>
      <c r="AB214" s="23">
        <v>0</v>
      </c>
      <c r="AC214" s="23">
        <v>0</v>
      </c>
      <c r="AD214" s="23">
        <v>0</v>
      </c>
      <c r="AE214" s="23">
        <v>0</v>
      </c>
      <c r="AF214" s="23">
        <v>6.52</v>
      </c>
      <c r="AG214" s="23">
        <v>0</v>
      </c>
      <c r="AH214" s="24" t="s">
        <v>1458</v>
      </c>
      <c r="AI214" s="22">
        <v>12</v>
      </c>
      <c r="AJ214" s="22">
        <v>12</v>
      </c>
      <c r="AK214" s="24" t="s">
        <v>1458</v>
      </c>
      <c r="AL214" s="24" t="s">
        <v>1458</v>
      </c>
      <c r="AM214" s="24" t="s">
        <v>1458</v>
      </c>
      <c r="AN214" s="22">
        <v>26</v>
      </c>
      <c r="AO214" s="22">
        <v>0</v>
      </c>
      <c r="AP214" s="22">
        <v>331</v>
      </c>
      <c r="AQ214" s="22">
        <v>11292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4" t="s">
        <v>1666</v>
      </c>
      <c r="BA214" s="22">
        <v>14</v>
      </c>
      <c r="BB214" s="22">
        <v>14</v>
      </c>
      <c r="BC214" s="22">
        <v>1030444</v>
      </c>
      <c r="BD214" s="22">
        <v>11117</v>
      </c>
      <c r="BE214" s="22">
        <v>0</v>
      </c>
      <c r="BF214" s="22">
        <v>0</v>
      </c>
      <c r="BG214" s="22">
        <v>1041561</v>
      </c>
      <c r="BH214" s="22">
        <v>16</v>
      </c>
      <c r="BI214" s="22">
        <v>6</v>
      </c>
      <c r="BJ214" s="22">
        <v>0</v>
      </c>
      <c r="BK214" s="22">
        <v>1</v>
      </c>
      <c r="BL214" s="22">
        <v>56</v>
      </c>
      <c r="BM214" s="22">
        <v>3</v>
      </c>
      <c r="BN214" s="22">
        <v>0</v>
      </c>
      <c r="BO214" s="22">
        <v>0</v>
      </c>
      <c r="BP214" s="22">
        <v>0</v>
      </c>
      <c r="BQ214" s="22">
        <v>0</v>
      </c>
    </row>
    <row r="215" spans="1:6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3.5</v>
      </c>
      <c r="F215" s="22">
        <v>128</v>
      </c>
      <c r="G215" s="22">
        <v>0</v>
      </c>
      <c r="H215" s="23">
        <v>9</v>
      </c>
      <c r="I215" s="24" t="s">
        <v>1457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4" t="s">
        <v>1457</v>
      </c>
      <c r="Q215" s="24" t="s">
        <v>1457</v>
      </c>
      <c r="R215" s="23">
        <v>0</v>
      </c>
      <c r="S215" s="22">
        <v>0</v>
      </c>
      <c r="T215" s="24"/>
      <c r="U215" s="23">
        <v>16</v>
      </c>
      <c r="V215" s="23">
        <v>0</v>
      </c>
      <c r="W215" s="23">
        <v>0</v>
      </c>
      <c r="X215" s="23">
        <v>0</v>
      </c>
      <c r="Y215" s="23">
        <v>0</v>
      </c>
      <c r="Z215" s="23">
        <v>16</v>
      </c>
      <c r="AA215" s="23">
        <v>12</v>
      </c>
      <c r="AB215" s="23">
        <v>0</v>
      </c>
      <c r="AC215" s="23">
        <v>0</v>
      </c>
      <c r="AD215" s="23">
        <v>0</v>
      </c>
      <c r="AE215" s="23">
        <v>0</v>
      </c>
      <c r="AF215" s="23">
        <v>12</v>
      </c>
      <c r="AG215" s="23">
        <v>0</v>
      </c>
      <c r="AH215" s="24" t="s">
        <v>1458</v>
      </c>
      <c r="AI215" s="22">
        <v>0</v>
      </c>
      <c r="AJ215" s="22">
        <v>0</v>
      </c>
      <c r="AK215" s="24" t="s">
        <v>1457</v>
      </c>
      <c r="AL215" s="24" t="s">
        <v>1458</v>
      </c>
      <c r="AM215" s="24" t="s">
        <v>1458</v>
      </c>
      <c r="AN215" s="22">
        <v>2</v>
      </c>
      <c r="AO215" s="22">
        <v>0</v>
      </c>
      <c r="AP215" s="22">
        <v>225</v>
      </c>
      <c r="AQ215" s="22">
        <v>7450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4"/>
      <c r="BA215" s="22">
        <v>7</v>
      </c>
      <c r="BB215" s="22">
        <v>5</v>
      </c>
      <c r="BC215" s="22">
        <v>172000</v>
      </c>
      <c r="BD215" s="22">
        <v>0</v>
      </c>
      <c r="BE215" s="22">
        <v>0</v>
      </c>
      <c r="BF215" s="22">
        <v>0</v>
      </c>
      <c r="BG215" s="22">
        <v>172000</v>
      </c>
      <c r="BH215" s="22">
        <v>4</v>
      </c>
      <c r="BI215" s="22">
        <v>7</v>
      </c>
      <c r="BJ215" s="22">
        <v>2</v>
      </c>
      <c r="BK215" s="22">
        <v>1</v>
      </c>
      <c r="BL215" s="22">
        <v>11</v>
      </c>
      <c r="BM215" s="22">
        <v>1</v>
      </c>
      <c r="BN215" s="22">
        <v>0</v>
      </c>
      <c r="BO215" s="22">
        <v>0</v>
      </c>
      <c r="BP215" s="22">
        <v>1</v>
      </c>
      <c r="BQ215" s="22">
        <v>0</v>
      </c>
    </row>
    <row r="216" spans="1:6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8</v>
      </c>
      <c r="F216" s="22">
        <v>296</v>
      </c>
      <c r="G216" s="22">
        <v>0</v>
      </c>
      <c r="H216" s="23">
        <v>18.5</v>
      </c>
      <c r="I216" s="24" t="s">
        <v>1457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4" t="s">
        <v>1457</v>
      </c>
      <c r="Q216" s="24" t="s">
        <v>1457</v>
      </c>
      <c r="R216" s="23">
        <v>0</v>
      </c>
      <c r="S216" s="22">
        <v>0</v>
      </c>
      <c r="T216" s="24"/>
      <c r="U216" s="23">
        <v>18.95</v>
      </c>
      <c r="V216" s="23">
        <v>0</v>
      </c>
      <c r="W216" s="23">
        <v>0</v>
      </c>
      <c r="X216" s="23">
        <v>0</v>
      </c>
      <c r="Y216" s="23">
        <v>0</v>
      </c>
      <c r="Z216" s="23">
        <v>18.95</v>
      </c>
      <c r="AA216" s="23">
        <v>13.23</v>
      </c>
      <c r="AB216" s="23">
        <v>0</v>
      </c>
      <c r="AC216" s="23">
        <v>0</v>
      </c>
      <c r="AD216" s="23">
        <v>0</v>
      </c>
      <c r="AE216" s="23">
        <v>0</v>
      </c>
      <c r="AF216" s="23">
        <v>13.23</v>
      </c>
      <c r="AG216" s="23">
        <v>0.09</v>
      </c>
      <c r="AH216" s="24" t="s">
        <v>1458</v>
      </c>
      <c r="AI216" s="22">
        <v>8</v>
      </c>
      <c r="AJ216" s="22">
        <v>8</v>
      </c>
      <c r="AK216" s="24" t="s">
        <v>1458</v>
      </c>
      <c r="AL216" s="24" t="s">
        <v>1458</v>
      </c>
      <c r="AM216" s="24" t="s">
        <v>1458</v>
      </c>
      <c r="AN216" s="22">
        <v>10</v>
      </c>
      <c r="AO216" s="22">
        <v>0</v>
      </c>
      <c r="AP216" s="22">
        <v>320</v>
      </c>
      <c r="AQ216" s="22">
        <v>14423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4" t="s">
        <v>1667</v>
      </c>
      <c r="BA216" s="22">
        <v>8</v>
      </c>
      <c r="BB216" s="22">
        <v>0</v>
      </c>
      <c r="BC216" s="22">
        <v>0</v>
      </c>
      <c r="BD216" s="22">
        <v>0</v>
      </c>
      <c r="BE216" s="22">
        <v>0</v>
      </c>
      <c r="BF216" s="22">
        <v>0</v>
      </c>
      <c r="BG216" s="22">
        <v>0</v>
      </c>
      <c r="BH216" s="22">
        <v>0</v>
      </c>
      <c r="BI216" s="22">
        <v>0</v>
      </c>
      <c r="BJ216" s="22">
        <v>0</v>
      </c>
      <c r="BK216" s="22">
        <v>0</v>
      </c>
      <c r="BL216" s="22">
        <v>0</v>
      </c>
      <c r="BM216" s="22">
        <v>0</v>
      </c>
      <c r="BN216" s="22">
        <v>0</v>
      </c>
      <c r="BO216" s="22">
        <v>0</v>
      </c>
      <c r="BP216" s="22">
        <v>0</v>
      </c>
      <c r="BQ216" s="22">
        <v>0</v>
      </c>
    </row>
    <row r="217" spans="1:6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2</v>
      </c>
      <c r="F217" s="22">
        <v>126</v>
      </c>
      <c r="G217" s="22">
        <v>0</v>
      </c>
      <c r="H217" s="23">
        <v>10</v>
      </c>
      <c r="I217" s="24" t="s">
        <v>1457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4" t="s">
        <v>1457</v>
      </c>
      <c r="Q217" s="24" t="s">
        <v>1457</v>
      </c>
      <c r="R217" s="23">
        <v>0</v>
      </c>
      <c r="S217" s="22">
        <v>0</v>
      </c>
      <c r="T217" s="24"/>
      <c r="U217" s="23">
        <v>5</v>
      </c>
      <c r="V217" s="23">
        <v>0</v>
      </c>
      <c r="W217" s="23">
        <v>0</v>
      </c>
      <c r="X217" s="23">
        <v>20</v>
      </c>
      <c r="Y217" s="23">
        <v>0</v>
      </c>
      <c r="Z217" s="23">
        <v>25</v>
      </c>
      <c r="AA217" s="23">
        <v>5</v>
      </c>
      <c r="AB217" s="23">
        <v>0</v>
      </c>
      <c r="AC217" s="23">
        <v>0</v>
      </c>
      <c r="AD217" s="23">
        <v>0</v>
      </c>
      <c r="AE217" s="23">
        <v>0</v>
      </c>
      <c r="AF217" s="23">
        <v>5</v>
      </c>
      <c r="AG217" s="23">
        <v>3</v>
      </c>
      <c r="AH217" s="24" t="s">
        <v>1458</v>
      </c>
      <c r="AI217" s="22">
        <v>43</v>
      </c>
      <c r="AJ217" s="22">
        <v>35</v>
      </c>
      <c r="AK217" s="24" t="s">
        <v>1458</v>
      </c>
      <c r="AL217" s="24" t="s">
        <v>1458</v>
      </c>
      <c r="AM217" s="24" t="s">
        <v>1458</v>
      </c>
      <c r="AN217" s="22">
        <v>34</v>
      </c>
      <c r="AO217" s="22">
        <v>0</v>
      </c>
      <c r="AP217" s="22">
        <v>140</v>
      </c>
      <c r="AQ217" s="22">
        <v>7428.76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4" t="s">
        <v>1668</v>
      </c>
      <c r="BA217" s="22">
        <v>4</v>
      </c>
      <c r="BB217" s="22">
        <v>4</v>
      </c>
      <c r="BC217" s="22">
        <v>14500</v>
      </c>
      <c r="BD217" s="22">
        <v>60000</v>
      </c>
      <c r="BE217" s="22">
        <v>0</v>
      </c>
      <c r="BF217" s="22">
        <v>0</v>
      </c>
      <c r="BG217" s="22">
        <v>74500</v>
      </c>
      <c r="BH217" s="22">
        <v>0</v>
      </c>
      <c r="BI217" s="22">
        <v>1</v>
      </c>
      <c r="BJ217" s="22">
        <v>0</v>
      </c>
      <c r="BK217" s="22">
        <v>0</v>
      </c>
      <c r="BL217" s="22">
        <v>0</v>
      </c>
      <c r="BM217" s="22">
        <v>0</v>
      </c>
      <c r="BN217" s="22">
        <v>0</v>
      </c>
      <c r="BO217" s="22">
        <v>0</v>
      </c>
      <c r="BP217" s="22">
        <v>0</v>
      </c>
      <c r="BQ217" s="22">
        <v>0</v>
      </c>
    </row>
    <row r="218" spans="1:6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2</v>
      </c>
      <c r="F218" s="22">
        <v>165</v>
      </c>
      <c r="G218" s="22">
        <v>0</v>
      </c>
      <c r="H218" s="23">
        <v>5.98</v>
      </c>
      <c r="I218" s="24" t="s">
        <v>1457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4" t="s">
        <v>1457</v>
      </c>
      <c r="Q218" s="24" t="s">
        <v>1457</v>
      </c>
      <c r="R218" s="23">
        <v>0</v>
      </c>
      <c r="S218" s="22">
        <v>0</v>
      </c>
      <c r="T218" s="24"/>
      <c r="U218" s="23">
        <v>3.9</v>
      </c>
      <c r="V218" s="23">
        <v>0</v>
      </c>
      <c r="W218" s="23">
        <v>0</v>
      </c>
      <c r="X218" s="23">
        <v>0</v>
      </c>
      <c r="Y218" s="23">
        <v>0</v>
      </c>
      <c r="Z218" s="23">
        <v>3.9</v>
      </c>
      <c r="AA218" s="23">
        <v>3.3</v>
      </c>
      <c r="AB218" s="23">
        <v>0</v>
      </c>
      <c r="AC218" s="23">
        <v>0</v>
      </c>
      <c r="AD218" s="23">
        <v>0</v>
      </c>
      <c r="AE218" s="23">
        <v>0</v>
      </c>
      <c r="AF218" s="23">
        <v>3.3</v>
      </c>
      <c r="AG218" s="23">
        <v>0.32</v>
      </c>
      <c r="AH218" s="24" t="s">
        <v>1458</v>
      </c>
      <c r="AI218" s="22">
        <v>43</v>
      </c>
      <c r="AJ218" s="22">
        <v>35</v>
      </c>
      <c r="AK218" s="24" t="s">
        <v>1458</v>
      </c>
      <c r="AL218" s="24" t="s">
        <v>1458</v>
      </c>
      <c r="AM218" s="24" t="s">
        <v>1458</v>
      </c>
      <c r="AN218" s="22">
        <v>34</v>
      </c>
      <c r="AO218" s="22">
        <v>0</v>
      </c>
      <c r="AP218" s="22">
        <v>115</v>
      </c>
      <c r="AQ218" s="22">
        <v>4200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4" t="s">
        <v>1669</v>
      </c>
      <c r="BA218" s="22">
        <v>8</v>
      </c>
      <c r="BB218" s="22">
        <v>6</v>
      </c>
      <c r="BC218" s="22">
        <v>400000</v>
      </c>
      <c r="BD218" s="22">
        <v>350000</v>
      </c>
      <c r="BE218" s="22">
        <v>0</v>
      </c>
      <c r="BF218" s="22">
        <v>0</v>
      </c>
      <c r="BG218" s="22">
        <v>750000</v>
      </c>
      <c r="BH218" s="22">
        <v>5</v>
      </c>
      <c r="BI218" s="22">
        <v>11</v>
      </c>
      <c r="BJ218" s="22">
        <v>0</v>
      </c>
      <c r="BK218" s="22">
        <v>1</v>
      </c>
      <c r="BL218" s="22">
        <v>17</v>
      </c>
      <c r="BM218" s="22">
        <v>1</v>
      </c>
      <c r="BN218" s="22">
        <v>0</v>
      </c>
      <c r="BO218" s="22">
        <v>0</v>
      </c>
      <c r="BP218" s="22">
        <v>0</v>
      </c>
      <c r="BQ218" s="22">
        <v>0</v>
      </c>
    </row>
    <row r="219" spans="1:6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4</v>
      </c>
      <c r="F219" s="22">
        <v>155</v>
      </c>
      <c r="G219" s="22">
        <v>0</v>
      </c>
      <c r="H219" s="23">
        <v>4</v>
      </c>
      <c r="I219" s="24" t="s">
        <v>1457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4" t="s">
        <v>1457</v>
      </c>
      <c r="Q219" s="24" t="s">
        <v>1457</v>
      </c>
      <c r="R219" s="23">
        <v>0</v>
      </c>
      <c r="S219" s="22">
        <v>0</v>
      </c>
      <c r="T219" s="24"/>
      <c r="U219" s="23">
        <v>5</v>
      </c>
      <c r="V219" s="23">
        <v>0</v>
      </c>
      <c r="W219" s="23">
        <v>0</v>
      </c>
      <c r="X219" s="23">
        <v>0</v>
      </c>
      <c r="Y219" s="23">
        <v>0</v>
      </c>
      <c r="Z219" s="23">
        <v>5</v>
      </c>
      <c r="AA219" s="23">
        <v>5</v>
      </c>
      <c r="AB219" s="23">
        <v>0</v>
      </c>
      <c r="AC219" s="23">
        <v>0</v>
      </c>
      <c r="AD219" s="23">
        <v>0</v>
      </c>
      <c r="AE219" s="23">
        <v>0</v>
      </c>
      <c r="AF219" s="23">
        <v>5</v>
      </c>
      <c r="AG219" s="23">
        <v>1</v>
      </c>
      <c r="AH219" s="24" t="s">
        <v>1457</v>
      </c>
      <c r="AI219" s="22">
        <v>0</v>
      </c>
      <c r="AJ219" s="22">
        <v>0</v>
      </c>
      <c r="AK219" s="24" t="s">
        <v>1457</v>
      </c>
      <c r="AL219" s="24" t="s">
        <v>1457</v>
      </c>
      <c r="AM219" s="24" t="s">
        <v>1457</v>
      </c>
      <c r="AN219" s="22">
        <v>0</v>
      </c>
      <c r="AO219" s="22">
        <v>0</v>
      </c>
      <c r="AP219" s="22">
        <v>210</v>
      </c>
      <c r="AQ219" s="22">
        <v>8544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4" t="s">
        <v>1670</v>
      </c>
      <c r="BA219" s="22">
        <v>0</v>
      </c>
      <c r="BB219" s="22">
        <v>0</v>
      </c>
      <c r="BC219" s="22">
        <v>0</v>
      </c>
      <c r="BD219" s="22">
        <v>0</v>
      </c>
      <c r="BE219" s="22">
        <v>0</v>
      </c>
      <c r="BF219" s="22">
        <v>0</v>
      </c>
      <c r="BG219" s="22">
        <v>0</v>
      </c>
      <c r="BH219" s="22">
        <v>0</v>
      </c>
      <c r="BI219" s="22">
        <v>0</v>
      </c>
      <c r="BJ219" s="22">
        <v>0</v>
      </c>
      <c r="BK219" s="22">
        <v>1</v>
      </c>
      <c r="BL219" s="22">
        <v>0</v>
      </c>
      <c r="BM219" s="22">
        <v>0</v>
      </c>
      <c r="BN219" s="22">
        <v>0</v>
      </c>
      <c r="BO219" s="22">
        <v>0</v>
      </c>
      <c r="BP219" s="22">
        <v>0</v>
      </c>
      <c r="BQ219" s="22">
        <v>0</v>
      </c>
    </row>
    <row r="220" spans="1:6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2</v>
      </c>
      <c r="F220" s="22">
        <v>104</v>
      </c>
      <c r="G220" s="22">
        <v>0</v>
      </c>
      <c r="H220" s="23">
        <v>4</v>
      </c>
      <c r="I220" s="24" t="s">
        <v>1457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4" t="s">
        <v>1457</v>
      </c>
      <c r="Q220" s="24" t="s">
        <v>1457</v>
      </c>
      <c r="R220" s="23">
        <v>0</v>
      </c>
      <c r="S220" s="22">
        <v>0</v>
      </c>
      <c r="T220" s="24"/>
      <c r="U220" s="23">
        <v>0</v>
      </c>
      <c r="V220" s="23">
        <v>0</v>
      </c>
      <c r="W220" s="23">
        <v>0</v>
      </c>
      <c r="X220" s="23">
        <v>0</v>
      </c>
      <c r="Y220" s="23">
        <v>0</v>
      </c>
      <c r="Z220" s="23">
        <v>0</v>
      </c>
      <c r="AA220" s="23">
        <v>3.2</v>
      </c>
      <c r="AB220" s="23">
        <v>0</v>
      </c>
      <c r="AC220" s="23">
        <v>0</v>
      </c>
      <c r="AD220" s="23">
        <v>0</v>
      </c>
      <c r="AE220" s="23">
        <v>0</v>
      </c>
      <c r="AF220" s="23">
        <v>3.2</v>
      </c>
      <c r="AG220" s="23">
        <v>0</v>
      </c>
      <c r="AH220" s="24" t="s">
        <v>1457</v>
      </c>
      <c r="AI220" s="22">
        <v>0</v>
      </c>
      <c r="AJ220" s="22">
        <v>0</v>
      </c>
      <c r="AK220" s="24" t="s">
        <v>1457</v>
      </c>
      <c r="AL220" s="24" t="s">
        <v>1457</v>
      </c>
      <c r="AM220" s="24" t="s">
        <v>1457</v>
      </c>
      <c r="AN220" s="22">
        <v>0</v>
      </c>
      <c r="AO220" s="22">
        <v>0</v>
      </c>
      <c r="AP220" s="22">
        <v>99</v>
      </c>
      <c r="AQ220" s="22">
        <v>4578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v>0</v>
      </c>
      <c r="AX220" s="22">
        <v>0</v>
      </c>
      <c r="AY220" s="22">
        <v>0</v>
      </c>
      <c r="AZ220" s="24" t="s">
        <v>1671</v>
      </c>
      <c r="BA220" s="22">
        <v>0</v>
      </c>
      <c r="BB220" s="22">
        <v>0</v>
      </c>
      <c r="BC220" s="22">
        <v>0</v>
      </c>
      <c r="BD220" s="22">
        <v>0</v>
      </c>
      <c r="BE220" s="22">
        <v>0</v>
      </c>
      <c r="BF220" s="22">
        <v>0</v>
      </c>
      <c r="BG220" s="22">
        <v>0</v>
      </c>
      <c r="BH220" s="22">
        <v>0</v>
      </c>
      <c r="BI220" s="22">
        <v>0</v>
      </c>
      <c r="BJ220" s="22">
        <v>0</v>
      </c>
      <c r="BK220" s="22">
        <v>0</v>
      </c>
      <c r="BL220" s="22">
        <v>0</v>
      </c>
      <c r="BM220" s="22">
        <v>0</v>
      </c>
      <c r="BN220" s="22">
        <v>0</v>
      </c>
      <c r="BO220" s="22">
        <v>0</v>
      </c>
      <c r="BP220" s="22">
        <v>0</v>
      </c>
      <c r="BQ220" s="22">
        <v>0</v>
      </c>
    </row>
    <row r="221" spans="1:6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8</v>
      </c>
      <c r="F221" s="22">
        <v>366</v>
      </c>
      <c r="G221" s="22">
        <v>0</v>
      </c>
      <c r="H221" s="23">
        <v>18</v>
      </c>
      <c r="I221" s="24" t="s">
        <v>1457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4" t="s">
        <v>1457</v>
      </c>
      <c r="Q221" s="24" t="s">
        <v>1457</v>
      </c>
      <c r="R221" s="23">
        <v>0</v>
      </c>
      <c r="S221" s="22">
        <v>0</v>
      </c>
      <c r="T221" s="24"/>
      <c r="U221" s="23">
        <v>26.5</v>
      </c>
      <c r="V221" s="23">
        <v>0</v>
      </c>
      <c r="W221" s="23">
        <v>0</v>
      </c>
      <c r="X221" s="23">
        <v>0</v>
      </c>
      <c r="Y221" s="23">
        <v>0</v>
      </c>
      <c r="Z221" s="23">
        <v>26.5</v>
      </c>
      <c r="AA221" s="23">
        <v>28</v>
      </c>
      <c r="AB221" s="23">
        <v>0</v>
      </c>
      <c r="AC221" s="23">
        <v>0</v>
      </c>
      <c r="AD221" s="23">
        <v>0</v>
      </c>
      <c r="AE221" s="23">
        <v>0</v>
      </c>
      <c r="AF221" s="23">
        <v>28</v>
      </c>
      <c r="AG221" s="23">
        <v>1.6</v>
      </c>
      <c r="AH221" s="24" t="s">
        <v>1458</v>
      </c>
      <c r="AI221" s="22">
        <v>3</v>
      </c>
      <c r="AJ221" s="22">
        <v>3</v>
      </c>
      <c r="AK221" s="24" t="s">
        <v>1457</v>
      </c>
      <c r="AL221" s="24" t="s">
        <v>1458</v>
      </c>
      <c r="AM221" s="24" t="s">
        <v>1457</v>
      </c>
      <c r="AN221" s="22">
        <v>0</v>
      </c>
      <c r="AO221" s="22">
        <v>0</v>
      </c>
      <c r="AP221" s="22">
        <v>389</v>
      </c>
      <c r="AQ221" s="22">
        <v>12984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4" t="s">
        <v>1672</v>
      </c>
      <c r="BA221" s="22">
        <v>7</v>
      </c>
      <c r="BB221" s="22">
        <v>7</v>
      </c>
      <c r="BC221" s="22">
        <v>339000</v>
      </c>
      <c r="BD221" s="22">
        <v>48900</v>
      </c>
      <c r="BE221" s="22">
        <v>0</v>
      </c>
      <c r="BF221" s="22">
        <v>0</v>
      </c>
      <c r="BG221" s="22">
        <v>387900</v>
      </c>
      <c r="BH221" s="22">
        <v>5</v>
      </c>
      <c r="BI221" s="22">
        <v>2</v>
      </c>
      <c r="BJ221" s="22">
        <v>0</v>
      </c>
      <c r="BK221" s="22">
        <v>1</v>
      </c>
      <c r="BL221" s="22">
        <v>88</v>
      </c>
      <c r="BM221" s="22">
        <v>1</v>
      </c>
      <c r="BN221" s="22">
        <v>0</v>
      </c>
      <c r="BO221" s="22">
        <v>0</v>
      </c>
      <c r="BP221" s="22">
        <v>0</v>
      </c>
      <c r="BQ221" s="22">
        <v>0</v>
      </c>
    </row>
    <row r="222" spans="1:6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1</v>
      </c>
      <c r="F222" s="22">
        <v>89</v>
      </c>
      <c r="G222" s="22">
        <v>0</v>
      </c>
      <c r="H222" s="23">
        <v>5</v>
      </c>
      <c r="I222" s="24" t="s">
        <v>1457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4" t="s">
        <v>1457</v>
      </c>
      <c r="Q222" s="24" t="s">
        <v>1457</v>
      </c>
      <c r="R222" s="23">
        <v>0</v>
      </c>
      <c r="S222" s="22">
        <v>0</v>
      </c>
      <c r="T222" s="24"/>
      <c r="U222" s="23">
        <v>4.5</v>
      </c>
      <c r="V222" s="23">
        <v>0</v>
      </c>
      <c r="W222" s="23">
        <v>0</v>
      </c>
      <c r="X222" s="23">
        <v>0</v>
      </c>
      <c r="Y222" s="23">
        <v>0</v>
      </c>
      <c r="Z222" s="23">
        <v>4.5</v>
      </c>
      <c r="AA222" s="23">
        <v>5</v>
      </c>
      <c r="AB222" s="23">
        <v>0</v>
      </c>
      <c r="AC222" s="23">
        <v>0</v>
      </c>
      <c r="AD222" s="23">
        <v>0</v>
      </c>
      <c r="AE222" s="23">
        <v>0</v>
      </c>
      <c r="AF222" s="23">
        <v>5</v>
      </c>
      <c r="AG222" s="23">
        <v>0</v>
      </c>
      <c r="AH222" s="24" t="s">
        <v>1458</v>
      </c>
      <c r="AI222" s="22">
        <v>12</v>
      </c>
      <c r="AJ222" s="22">
        <v>12</v>
      </c>
      <c r="AK222" s="24" t="s">
        <v>1457</v>
      </c>
      <c r="AL222" s="24" t="s">
        <v>1458</v>
      </c>
      <c r="AM222" s="24" t="s">
        <v>1458</v>
      </c>
      <c r="AN222" s="22">
        <v>23</v>
      </c>
      <c r="AO222" s="22">
        <v>0</v>
      </c>
      <c r="AP222" s="22">
        <v>136</v>
      </c>
      <c r="AQ222" s="22">
        <v>5895.14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4" t="s">
        <v>1673</v>
      </c>
      <c r="BA222" s="22">
        <v>6</v>
      </c>
      <c r="BB222" s="22">
        <v>6</v>
      </c>
      <c r="BC222" s="22">
        <v>78000</v>
      </c>
      <c r="BD222" s="22">
        <v>0</v>
      </c>
      <c r="BE222" s="22">
        <v>0</v>
      </c>
      <c r="BF222" s="22">
        <v>0</v>
      </c>
      <c r="BG222" s="22">
        <v>78000</v>
      </c>
      <c r="BH222" s="22">
        <v>0</v>
      </c>
      <c r="BI222" s="22">
        <v>5</v>
      </c>
      <c r="BJ222" s="22">
        <v>1</v>
      </c>
      <c r="BK222" s="22">
        <v>1</v>
      </c>
      <c r="BL222" s="22">
        <v>9</v>
      </c>
      <c r="BM222" s="22">
        <v>1</v>
      </c>
      <c r="BN222" s="22">
        <v>1</v>
      </c>
      <c r="BO222" s="22">
        <v>60</v>
      </c>
      <c r="BP222" s="22">
        <v>0</v>
      </c>
      <c r="BQ222" s="22">
        <v>0</v>
      </c>
    </row>
    <row r="223" spans="1:6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2</v>
      </c>
      <c r="F223" s="22">
        <v>131</v>
      </c>
      <c r="G223" s="22">
        <v>0</v>
      </c>
      <c r="H223" s="23">
        <v>5</v>
      </c>
      <c r="I223" s="24" t="s">
        <v>1457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4" t="s">
        <v>1457</v>
      </c>
      <c r="Q223" s="24" t="s">
        <v>1457</v>
      </c>
      <c r="R223" s="23">
        <v>0</v>
      </c>
      <c r="S223" s="22">
        <v>0</v>
      </c>
      <c r="T223" s="24"/>
      <c r="U223" s="23">
        <v>4</v>
      </c>
      <c r="V223" s="23">
        <v>0</v>
      </c>
      <c r="W223" s="23">
        <v>0</v>
      </c>
      <c r="X223" s="23">
        <v>0</v>
      </c>
      <c r="Y223" s="23">
        <v>0</v>
      </c>
      <c r="Z223" s="23">
        <v>4</v>
      </c>
      <c r="AA223" s="23">
        <v>4</v>
      </c>
      <c r="AB223" s="23">
        <v>0</v>
      </c>
      <c r="AC223" s="23">
        <v>0</v>
      </c>
      <c r="AD223" s="23">
        <v>0</v>
      </c>
      <c r="AE223" s="23">
        <v>0</v>
      </c>
      <c r="AF223" s="23">
        <v>4</v>
      </c>
      <c r="AG223" s="23">
        <v>0</v>
      </c>
      <c r="AH223" s="24" t="s">
        <v>1457</v>
      </c>
      <c r="AI223" s="22">
        <v>0</v>
      </c>
      <c r="AJ223" s="22">
        <v>0</v>
      </c>
      <c r="AK223" s="24" t="s">
        <v>1457</v>
      </c>
      <c r="AL223" s="24" t="s">
        <v>1457</v>
      </c>
      <c r="AM223" s="24" t="s">
        <v>1457</v>
      </c>
      <c r="AN223" s="22">
        <v>0</v>
      </c>
      <c r="AO223" s="22">
        <v>0</v>
      </c>
      <c r="AP223" s="22">
        <v>170</v>
      </c>
      <c r="AQ223" s="22">
        <v>5456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4"/>
      <c r="BA223" s="22">
        <v>0</v>
      </c>
      <c r="BB223" s="22">
        <v>0</v>
      </c>
      <c r="BC223" s="22">
        <v>0</v>
      </c>
      <c r="BD223" s="22">
        <v>0</v>
      </c>
      <c r="BE223" s="22">
        <v>0</v>
      </c>
      <c r="BF223" s="22">
        <v>0</v>
      </c>
      <c r="BG223" s="22">
        <v>0</v>
      </c>
      <c r="BH223" s="22">
        <v>0</v>
      </c>
      <c r="BI223" s="22">
        <v>0</v>
      </c>
      <c r="BJ223" s="22">
        <v>0</v>
      </c>
      <c r="BK223" s="22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</row>
    <row r="224" spans="1:6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6</v>
      </c>
      <c r="F224" s="22">
        <v>186</v>
      </c>
      <c r="G224" s="22">
        <v>0</v>
      </c>
      <c r="H224" s="23">
        <v>8.66</v>
      </c>
      <c r="I224" s="24" t="s">
        <v>1457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4" t="s">
        <v>1457</v>
      </c>
      <c r="Q224" s="24" t="s">
        <v>1457</v>
      </c>
      <c r="R224" s="23">
        <v>0</v>
      </c>
      <c r="S224" s="22">
        <v>0</v>
      </c>
      <c r="T224" s="24"/>
      <c r="U224" s="23">
        <v>9.1999999999999993</v>
      </c>
      <c r="V224" s="23">
        <v>0</v>
      </c>
      <c r="W224" s="23">
        <v>0</v>
      </c>
      <c r="X224" s="23">
        <v>0.42</v>
      </c>
      <c r="Y224" s="23">
        <v>0</v>
      </c>
      <c r="Z224" s="23">
        <v>9.6199999999999992</v>
      </c>
      <c r="AA224" s="23">
        <v>11.68</v>
      </c>
      <c r="AB224" s="23">
        <v>0</v>
      </c>
      <c r="AC224" s="23">
        <v>0</v>
      </c>
      <c r="AD224" s="23">
        <v>0</v>
      </c>
      <c r="AE224" s="23">
        <v>0</v>
      </c>
      <c r="AF224" s="23">
        <v>11.68</v>
      </c>
      <c r="AG224" s="23">
        <v>2.25</v>
      </c>
      <c r="AH224" s="24" t="s">
        <v>1458</v>
      </c>
      <c r="AI224" s="22">
        <v>1</v>
      </c>
      <c r="AJ224" s="22">
        <v>1</v>
      </c>
      <c r="AK224" s="24" t="s">
        <v>1457</v>
      </c>
      <c r="AL224" s="24" t="s">
        <v>1458</v>
      </c>
      <c r="AM224" s="24" t="s">
        <v>1458</v>
      </c>
      <c r="AN224" s="22">
        <v>5</v>
      </c>
      <c r="AO224" s="22">
        <v>0</v>
      </c>
      <c r="AP224" s="22">
        <v>408</v>
      </c>
      <c r="AQ224" s="22">
        <v>13525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4" t="s">
        <v>1674</v>
      </c>
      <c r="BA224" s="22">
        <v>9</v>
      </c>
      <c r="BB224" s="22">
        <v>5</v>
      </c>
      <c r="BC224" s="22">
        <v>23561</v>
      </c>
      <c r="BD224" s="22">
        <v>0</v>
      </c>
      <c r="BE224" s="22">
        <v>0</v>
      </c>
      <c r="BF224" s="22">
        <v>0</v>
      </c>
      <c r="BG224" s="22">
        <v>23561</v>
      </c>
      <c r="BH224" s="22">
        <v>4</v>
      </c>
      <c r="BI224" s="22">
        <v>5</v>
      </c>
      <c r="BJ224" s="22">
        <v>0</v>
      </c>
      <c r="BK224" s="22">
        <v>1</v>
      </c>
      <c r="BL224" s="22">
        <v>52</v>
      </c>
      <c r="BM224" s="22">
        <v>5</v>
      </c>
      <c r="BN224" s="22">
        <v>0</v>
      </c>
      <c r="BO224" s="22">
        <v>0</v>
      </c>
      <c r="BP224" s="22">
        <v>0</v>
      </c>
      <c r="BQ224" s="22">
        <v>0</v>
      </c>
    </row>
    <row r="225" spans="1:6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1</v>
      </c>
      <c r="F225" s="22">
        <v>34</v>
      </c>
      <c r="G225" s="22">
        <v>0</v>
      </c>
      <c r="H225" s="23">
        <v>5.5</v>
      </c>
      <c r="I225" s="24" t="s">
        <v>1457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4" t="s">
        <v>1457</v>
      </c>
      <c r="Q225" s="24" t="s">
        <v>1457</v>
      </c>
      <c r="R225" s="23">
        <v>0</v>
      </c>
      <c r="S225" s="22">
        <v>0</v>
      </c>
      <c r="T225" s="24"/>
      <c r="U225" s="23">
        <v>2</v>
      </c>
      <c r="V225" s="23">
        <v>0</v>
      </c>
      <c r="W225" s="23">
        <v>0</v>
      </c>
      <c r="X225" s="23">
        <v>0</v>
      </c>
      <c r="Y225" s="23">
        <v>0</v>
      </c>
      <c r="Z225" s="23">
        <v>2</v>
      </c>
      <c r="AA225" s="23">
        <v>2.5</v>
      </c>
      <c r="AB225" s="23">
        <v>0</v>
      </c>
      <c r="AC225" s="23">
        <v>0</v>
      </c>
      <c r="AD225" s="23">
        <v>0</v>
      </c>
      <c r="AE225" s="23">
        <v>0</v>
      </c>
      <c r="AF225" s="23">
        <v>2.5</v>
      </c>
      <c r="AG225" s="23">
        <v>0</v>
      </c>
      <c r="AH225" s="24" t="s">
        <v>1458</v>
      </c>
      <c r="AI225" s="22">
        <v>1</v>
      </c>
      <c r="AJ225" s="22">
        <v>1</v>
      </c>
      <c r="AK225" s="24" t="s">
        <v>1457</v>
      </c>
      <c r="AL225" s="24" t="s">
        <v>1458</v>
      </c>
      <c r="AM225" s="24" t="s">
        <v>1458</v>
      </c>
      <c r="AN225" s="22">
        <v>6</v>
      </c>
      <c r="AO225" s="22">
        <v>0</v>
      </c>
      <c r="AP225" s="22">
        <v>74</v>
      </c>
      <c r="AQ225" s="22">
        <v>14060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4" t="s">
        <v>1675</v>
      </c>
      <c r="BA225" s="22">
        <v>0</v>
      </c>
      <c r="BB225" s="22">
        <v>0</v>
      </c>
      <c r="BC225" s="22">
        <v>0</v>
      </c>
      <c r="BD225" s="22">
        <v>0</v>
      </c>
      <c r="BE225" s="22">
        <v>0</v>
      </c>
      <c r="BF225" s="22">
        <v>0</v>
      </c>
      <c r="BG225" s="22">
        <v>0</v>
      </c>
      <c r="BH225" s="22">
        <v>2</v>
      </c>
      <c r="BI225" s="22">
        <v>0</v>
      </c>
      <c r="BJ225" s="22">
        <v>0</v>
      </c>
      <c r="BK225" s="22">
        <v>1</v>
      </c>
      <c r="BL225" s="22">
        <v>0</v>
      </c>
      <c r="BM225" s="22">
        <v>0</v>
      </c>
      <c r="BN225" s="22">
        <v>0</v>
      </c>
      <c r="BO225" s="22">
        <v>0</v>
      </c>
      <c r="BP225" s="22">
        <v>0</v>
      </c>
      <c r="BQ225" s="22">
        <v>0</v>
      </c>
    </row>
    <row r="226" spans="1:6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4</v>
      </c>
      <c r="F226" s="22">
        <v>201</v>
      </c>
      <c r="G226" s="22">
        <v>0</v>
      </c>
      <c r="H226" s="23">
        <v>8.06</v>
      </c>
      <c r="I226" s="24" t="s">
        <v>1457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4" t="s">
        <v>1457</v>
      </c>
      <c r="Q226" s="24" t="s">
        <v>1457</v>
      </c>
      <c r="R226" s="23">
        <v>0</v>
      </c>
      <c r="S226" s="22">
        <v>0</v>
      </c>
      <c r="T226" s="24"/>
      <c r="U226" s="23">
        <v>4</v>
      </c>
      <c r="V226" s="23">
        <v>0</v>
      </c>
      <c r="W226" s="23">
        <v>0</v>
      </c>
      <c r="X226" s="23">
        <v>0</v>
      </c>
      <c r="Y226" s="23">
        <v>0</v>
      </c>
      <c r="Z226" s="23">
        <v>4</v>
      </c>
      <c r="AA226" s="23">
        <v>5</v>
      </c>
      <c r="AB226" s="23">
        <v>0</v>
      </c>
      <c r="AC226" s="23">
        <v>0</v>
      </c>
      <c r="AD226" s="23">
        <v>0</v>
      </c>
      <c r="AE226" s="23">
        <v>0</v>
      </c>
      <c r="AF226" s="23">
        <v>5</v>
      </c>
      <c r="AG226" s="23">
        <v>1.06</v>
      </c>
      <c r="AH226" s="24" t="s">
        <v>1457</v>
      </c>
      <c r="AI226" s="22">
        <v>0</v>
      </c>
      <c r="AJ226" s="22">
        <v>0</v>
      </c>
      <c r="AK226" s="24" t="s">
        <v>1457</v>
      </c>
      <c r="AL226" s="24" t="s">
        <v>1457</v>
      </c>
      <c r="AM226" s="24" t="s">
        <v>1457</v>
      </c>
      <c r="AN226" s="22">
        <v>0</v>
      </c>
      <c r="AO226" s="22">
        <v>0</v>
      </c>
      <c r="AP226" s="22">
        <v>182</v>
      </c>
      <c r="AQ226" s="22">
        <v>8572.2000000000007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4" t="s">
        <v>1676</v>
      </c>
      <c r="BA226" s="22">
        <v>0</v>
      </c>
      <c r="BB226" s="22">
        <v>0</v>
      </c>
      <c r="BC226" s="22">
        <v>0</v>
      </c>
      <c r="BD226" s="22">
        <v>0</v>
      </c>
      <c r="BE226" s="22">
        <v>0</v>
      </c>
      <c r="BF226" s="22">
        <v>0</v>
      </c>
      <c r="BG226" s="22">
        <v>0</v>
      </c>
      <c r="BH226" s="22">
        <v>0</v>
      </c>
      <c r="BI226" s="22">
        <v>0</v>
      </c>
      <c r="BJ226" s="22">
        <v>0</v>
      </c>
      <c r="BK226" s="22">
        <v>0</v>
      </c>
      <c r="BL226" s="22">
        <v>0</v>
      </c>
      <c r="BM226" s="22">
        <v>0</v>
      </c>
      <c r="BN226" s="22">
        <v>0</v>
      </c>
      <c r="BO226" s="22">
        <v>0</v>
      </c>
      <c r="BP226" s="22">
        <v>0</v>
      </c>
      <c r="BQ226" s="22">
        <v>0</v>
      </c>
    </row>
    <row r="227" spans="1:6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4</v>
      </c>
      <c r="F227" s="22">
        <v>139</v>
      </c>
      <c r="G227" s="22">
        <v>0</v>
      </c>
      <c r="H227" s="23">
        <v>12</v>
      </c>
      <c r="I227" s="24" t="s">
        <v>1457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4" t="s">
        <v>1457</v>
      </c>
      <c r="Q227" s="24" t="s">
        <v>1457</v>
      </c>
      <c r="R227" s="23">
        <v>0</v>
      </c>
      <c r="S227" s="22">
        <v>0</v>
      </c>
      <c r="T227" s="24"/>
      <c r="U227" s="23">
        <v>5</v>
      </c>
      <c r="V227" s="23">
        <v>0</v>
      </c>
      <c r="W227" s="23">
        <v>0</v>
      </c>
      <c r="X227" s="23">
        <v>0</v>
      </c>
      <c r="Y227" s="23">
        <v>0</v>
      </c>
      <c r="Z227" s="23">
        <v>5</v>
      </c>
      <c r="AA227" s="23">
        <v>5</v>
      </c>
      <c r="AB227" s="23">
        <v>0</v>
      </c>
      <c r="AC227" s="23">
        <v>0</v>
      </c>
      <c r="AD227" s="23">
        <v>0</v>
      </c>
      <c r="AE227" s="23">
        <v>0</v>
      </c>
      <c r="AF227" s="23">
        <v>5</v>
      </c>
      <c r="AG227" s="23">
        <v>0</v>
      </c>
      <c r="AH227" s="24" t="s">
        <v>1458</v>
      </c>
      <c r="AI227" s="22">
        <v>12</v>
      </c>
      <c r="AJ227" s="22">
        <v>12</v>
      </c>
      <c r="AK227" s="24" t="s">
        <v>1458</v>
      </c>
      <c r="AL227" s="24" t="s">
        <v>1458</v>
      </c>
      <c r="AM227" s="24" t="s">
        <v>1458</v>
      </c>
      <c r="AN227" s="22">
        <v>27</v>
      </c>
      <c r="AO227" s="22">
        <v>0</v>
      </c>
      <c r="AP227" s="22">
        <v>158</v>
      </c>
      <c r="AQ227" s="22">
        <v>6275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4" t="s">
        <v>1677</v>
      </c>
      <c r="BA227" s="22">
        <v>3</v>
      </c>
      <c r="BB227" s="22">
        <v>3</v>
      </c>
      <c r="BC227" s="22">
        <v>24680</v>
      </c>
      <c r="BD227" s="22">
        <v>0</v>
      </c>
      <c r="BE227" s="22">
        <v>0</v>
      </c>
      <c r="BF227" s="22">
        <v>0</v>
      </c>
      <c r="BG227" s="22">
        <v>24680</v>
      </c>
      <c r="BH227" s="22">
        <v>2</v>
      </c>
      <c r="BI227" s="22">
        <v>14</v>
      </c>
      <c r="BJ227" s="22">
        <v>0</v>
      </c>
      <c r="BK227" s="22">
        <v>1</v>
      </c>
      <c r="BL227" s="22">
        <v>25</v>
      </c>
      <c r="BM227" s="22">
        <v>1</v>
      </c>
      <c r="BN227" s="22">
        <v>0</v>
      </c>
      <c r="BO227" s="22">
        <v>0</v>
      </c>
      <c r="BP227" s="22">
        <v>0</v>
      </c>
      <c r="BQ227" s="22">
        <v>0</v>
      </c>
    </row>
    <row r="228" spans="1:6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3</v>
      </c>
      <c r="F228" s="22">
        <v>160</v>
      </c>
      <c r="G228" s="22">
        <v>0</v>
      </c>
      <c r="H228" s="23">
        <v>26</v>
      </c>
      <c r="I228" s="24" t="s">
        <v>1457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4" t="s">
        <v>1457</v>
      </c>
      <c r="Q228" s="24" t="s">
        <v>1457</v>
      </c>
      <c r="R228" s="23">
        <v>0</v>
      </c>
      <c r="S228" s="22">
        <v>0</v>
      </c>
      <c r="T228" s="24"/>
      <c r="U228" s="23">
        <v>11.68</v>
      </c>
      <c r="V228" s="23">
        <v>0</v>
      </c>
      <c r="W228" s="23">
        <v>0</v>
      </c>
      <c r="X228" s="23">
        <v>0</v>
      </c>
      <c r="Y228" s="23">
        <v>0</v>
      </c>
      <c r="Z228" s="23">
        <v>11.68</v>
      </c>
      <c r="AA228" s="23">
        <v>12.75</v>
      </c>
      <c r="AB228" s="23">
        <v>0</v>
      </c>
      <c r="AC228" s="23">
        <v>0</v>
      </c>
      <c r="AD228" s="23">
        <v>0</v>
      </c>
      <c r="AE228" s="23">
        <v>0</v>
      </c>
      <c r="AF228" s="23">
        <v>12.75</v>
      </c>
      <c r="AG228" s="23">
        <v>0</v>
      </c>
      <c r="AH228" s="24" t="s">
        <v>1457</v>
      </c>
      <c r="AI228" s="22">
        <v>0</v>
      </c>
      <c r="AJ228" s="22">
        <v>0</v>
      </c>
      <c r="AK228" s="24" t="s">
        <v>1457</v>
      </c>
      <c r="AL228" s="24" t="s">
        <v>1457</v>
      </c>
      <c r="AM228" s="24" t="s">
        <v>1457</v>
      </c>
      <c r="AN228" s="22">
        <v>0</v>
      </c>
      <c r="AO228" s="22">
        <v>0</v>
      </c>
      <c r="AP228" s="22">
        <v>107</v>
      </c>
      <c r="AQ228" s="22">
        <v>9600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4" t="s">
        <v>1678</v>
      </c>
      <c r="BA228" s="22">
        <v>0</v>
      </c>
      <c r="BB228" s="22">
        <v>0</v>
      </c>
      <c r="BC228" s="22">
        <v>0</v>
      </c>
      <c r="BD228" s="22">
        <v>0</v>
      </c>
      <c r="BE228" s="22">
        <v>0</v>
      </c>
      <c r="BF228" s="22">
        <v>0</v>
      </c>
      <c r="BG228" s="22">
        <v>0</v>
      </c>
      <c r="BH228" s="22">
        <v>0</v>
      </c>
      <c r="BI228" s="22">
        <v>0</v>
      </c>
      <c r="BJ228" s="22">
        <v>0</v>
      </c>
      <c r="BK228" s="22">
        <v>0</v>
      </c>
      <c r="BL228" s="22">
        <v>0</v>
      </c>
      <c r="BM228" s="22">
        <v>0</v>
      </c>
      <c r="BN228" s="22">
        <v>0</v>
      </c>
      <c r="BO228" s="22">
        <v>0</v>
      </c>
      <c r="BP228" s="22">
        <v>0</v>
      </c>
      <c r="BQ228" s="22">
        <v>0</v>
      </c>
    </row>
    <row r="229" spans="1:6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4</v>
      </c>
      <c r="F229" s="22">
        <v>195</v>
      </c>
      <c r="G229" s="22">
        <v>0</v>
      </c>
      <c r="H229" s="23">
        <v>18.5</v>
      </c>
      <c r="I229" s="24" t="s">
        <v>1457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4" t="s">
        <v>1457</v>
      </c>
      <c r="Q229" s="24" t="s">
        <v>1457</v>
      </c>
      <c r="R229" s="23">
        <v>0</v>
      </c>
      <c r="S229" s="22">
        <v>0</v>
      </c>
      <c r="T229" s="24"/>
      <c r="U229" s="23">
        <v>9.36</v>
      </c>
      <c r="V229" s="23">
        <v>0</v>
      </c>
      <c r="W229" s="23">
        <v>0</v>
      </c>
      <c r="X229" s="23">
        <v>0</v>
      </c>
      <c r="Y229" s="23">
        <v>0</v>
      </c>
      <c r="Z229" s="23">
        <v>9.36</v>
      </c>
      <c r="AA229" s="23">
        <v>7.72</v>
      </c>
      <c r="AB229" s="23">
        <v>0</v>
      </c>
      <c r="AC229" s="23">
        <v>0</v>
      </c>
      <c r="AD229" s="23">
        <v>0</v>
      </c>
      <c r="AE229" s="23">
        <v>0</v>
      </c>
      <c r="AF229" s="23">
        <v>7.72</v>
      </c>
      <c r="AG229" s="23">
        <v>0.67</v>
      </c>
      <c r="AH229" s="24" t="s">
        <v>1458</v>
      </c>
      <c r="AI229" s="22">
        <v>3</v>
      </c>
      <c r="AJ229" s="22">
        <v>3</v>
      </c>
      <c r="AK229" s="24" t="s">
        <v>1458</v>
      </c>
      <c r="AL229" s="24" t="s">
        <v>1458</v>
      </c>
      <c r="AM229" s="24" t="s">
        <v>1458</v>
      </c>
      <c r="AN229" s="22">
        <v>3</v>
      </c>
      <c r="AO229" s="22">
        <v>0</v>
      </c>
      <c r="AP229" s="22">
        <v>260</v>
      </c>
      <c r="AQ229" s="22">
        <v>15450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4" t="s">
        <v>1571</v>
      </c>
      <c r="BA229" s="22">
        <v>5</v>
      </c>
      <c r="BB229" s="22">
        <v>5</v>
      </c>
      <c r="BC229" s="22">
        <v>145000</v>
      </c>
      <c r="BD229" s="22">
        <v>0</v>
      </c>
      <c r="BE229" s="22">
        <v>5000</v>
      </c>
      <c r="BF229" s="22">
        <v>56000</v>
      </c>
      <c r="BG229" s="22">
        <v>206000</v>
      </c>
      <c r="BH229" s="22">
        <v>0</v>
      </c>
      <c r="BI229" s="22">
        <v>3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2">
        <v>0</v>
      </c>
      <c r="BP229" s="22">
        <v>0</v>
      </c>
      <c r="BQ229" s="22">
        <v>0</v>
      </c>
    </row>
    <row r="230" spans="1:6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8</v>
      </c>
      <c r="F230" s="22">
        <v>402</v>
      </c>
      <c r="G230" s="22">
        <v>0</v>
      </c>
      <c r="H230" s="23">
        <v>15.27</v>
      </c>
      <c r="I230" s="24" t="s">
        <v>1457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4" t="s">
        <v>1457</v>
      </c>
      <c r="Q230" s="24" t="s">
        <v>1457</v>
      </c>
      <c r="R230" s="23">
        <v>0</v>
      </c>
      <c r="S230" s="22">
        <v>0</v>
      </c>
      <c r="T230" s="24"/>
      <c r="U230" s="23">
        <v>12.73</v>
      </c>
      <c r="V230" s="23">
        <v>0</v>
      </c>
      <c r="W230" s="23">
        <v>0</v>
      </c>
      <c r="X230" s="23">
        <v>0</v>
      </c>
      <c r="Y230" s="23">
        <v>0</v>
      </c>
      <c r="Z230" s="23">
        <v>12.73</v>
      </c>
      <c r="AA230" s="23">
        <v>12.73</v>
      </c>
      <c r="AB230" s="23">
        <v>0</v>
      </c>
      <c r="AC230" s="23">
        <v>0</v>
      </c>
      <c r="AD230" s="23">
        <v>0</v>
      </c>
      <c r="AE230" s="23">
        <v>0</v>
      </c>
      <c r="AF230" s="23">
        <v>12.73</v>
      </c>
      <c r="AG230" s="23">
        <v>0</v>
      </c>
      <c r="AH230" s="24" t="s">
        <v>1458</v>
      </c>
      <c r="AI230" s="22">
        <v>3</v>
      </c>
      <c r="AJ230" s="22">
        <v>3</v>
      </c>
      <c r="AK230" s="24" t="s">
        <v>1457</v>
      </c>
      <c r="AL230" s="24" t="s">
        <v>1458</v>
      </c>
      <c r="AM230" s="24" t="s">
        <v>1458</v>
      </c>
      <c r="AN230" s="22">
        <v>0</v>
      </c>
      <c r="AO230" s="22">
        <v>0</v>
      </c>
      <c r="AP230" s="22">
        <v>457</v>
      </c>
      <c r="AQ230" s="22">
        <v>10946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4" t="s">
        <v>1679</v>
      </c>
      <c r="BA230" s="22">
        <v>20</v>
      </c>
      <c r="BB230" s="22">
        <v>20</v>
      </c>
      <c r="BC230" s="22">
        <v>199450</v>
      </c>
      <c r="BD230" s="22">
        <v>0</v>
      </c>
      <c r="BE230" s="22">
        <v>0</v>
      </c>
      <c r="BF230" s="22">
        <v>0</v>
      </c>
      <c r="BG230" s="22">
        <v>199450</v>
      </c>
      <c r="BH230" s="22">
        <v>4</v>
      </c>
      <c r="BI230" s="22">
        <v>2</v>
      </c>
      <c r="BJ230" s="22">
        <v>1</v>
      </c>
      <c r="BK230" s="22">
        <v>1</v>
      </c>
      <c r="BL230" s="22">
        <v>61</v>
      </c>
      <c r="BM230" s="22">
        <v>2</v>
      </c>
      <c r="BN230" s="22">
        <v>1</v>
      </c>
      <c r="BO230" s="22">
        <v>0</v>
      </c>
      <c r="BP230" s="22">
        <v>2</v>
      </c>
      <c r="BQ230" s="22">
        <v>0</v>
      </c>
    </row>
    <row r="231" spans="1:6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2</v>
      </c>
      <c r="F231" s="22">
        <v>85</v>
      </c>
      <c r="G231" s="22">
        <v>0</v>
      </c>
      <c r="H231" s="23">
        <v>3.4</v>
      </c>
      <c r="I231" s="24" t="s">
        <v>1457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4" t="s">
        <v>1457</v>
      </c>
      <c r="Q231" s="24" t="s">
        <v>1457</v>
      </c>
      <c r="R231" s="23">
        <v>0</v>
      </c>
      <c r="S231" s="22">
        <v>0</v>
      </c>
      <c r="T231" s="24"/>
      <c r="U231" s="23">
        <v>3.5</v>
      </c>
      <c r="V231" s="23">
        <v>0</v>
      </c>
      <c r="W231" s="23">
        <v>0</v>
      </c>
      <c r="X231" s="23">
        <v>0</v>
      </c>
      <c r="Y231" s="23">
        <v>0</v>
      </c>
      <c r="Z231" s="23">
        <v>3.5</v>
      </c>
      <c r="AA231" s="23">
        <v>3.1</v>
      </c>
      <c r="AB231" s="23">
        <v>0</v>
      </c>
      <c r="AC231" s="23">
        <v>0</v>
      </c>
      <c r="AD231" s="23">
        <v>0</v>
      </c>
      <c r="AE231" s="23">
        <v>0</v>
      </c>
      <c r="AF231" s="23">
        <v>3.1</v>
      </c>
      <c r="AG231" s="23">
        <v>1.4</v>
      </c>
      <c r="AH231" s="24" t="s">
        <v>1457</v>
      </c>
      <c r="AI231" s="22">
        <v>0</v>
      </c>
      <c r="AJ231" s="22">
        <v>0</v>
      </c>
      <c r="AK231" s="24" t="s">
        <v>1457</v>
      </c>
      <c r="AL231" s="24" t="s">
        <v>1457</v>
      </c>
      <c r="AM231" s="24" t="s">
        <v>1457</v>
      </c>
      <c r="AN231" s="22">
        <v>0</v>
      </c>
      <c r="AO231" s="22">
        <v>0</v>
      </c>
      <c r="AP231" s="22">
        <v>146</v>
      </c>
      <c r="AQ231" s="22">
        <v>5220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4" t="s">
        <v>1680</v>
      </c>
      <c r="BA231" s="22">
        <v>0</v>
      </c>
      <c r="BB231" s="22">
        <v>0</v>
      </c>
      <c r="BC231" s="22">
        <v>0</v>
      </c>
      <c r="BD231" s="22">
        <v>0</v>
      </c>
      <c r="BE231" s="22">
        <v>0</v>
      </c>
      <c r="BF231" s="22">
        <v>0</v>
      </c>
      <c r="BG231" s="22">
        <v>0</v>
      </c>
      <c r="BH231" s="22">
        <v>0</v>
      </c>
      <c r="BI231" s="22">
        <v>0</v>
      </c>
      <c r="BJ231" s="22">
        <v>0</v>
      </c>
      <c r="BK231" s="22">
        <v>0</v>
      </c>
      <c r="BL231" s="22">
        <v>0</v>
      </c>
      <c r="BM231" s="22">
        <v>0</v>
      </c>
      <c r="BN231" s="22">
        <v>0</v>
      </c>
      <c r="BO231" s="22">
        <v>0</v>
      </c>
      <c r="BP231" s="22">
        <v>0</v>
      </c>
      <c r="BQ231" s="22">
        <v>0</v>
      </c>
    </row>
    <row r="232" spans="1:6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4</v>
      </c>
      <c r="F232" s="22">
        <v>198</v>
      </c>
      <c r="G232" s="22">
        <v>0</v>
      </c>
      <c r="H232" s="23">
        <v>20</v>
      </c>
      <c r="I232" s="24" t="s">
        <v>1457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4" t="s">
        <v>1457</v>
      </c>
      <c r="Q232" s="24" t="s">
        <v>1457</v>
      </c>
      <c r="R232" s="23">
        <v>0</v>
      </c>
      <c r="S232" s="22">
        <v>0</v>
      </c>
      <c r="T232" s="24"/>
      <c r="U232" s="23">
        <v>5</v>
      </c>
      <c r="V232" s="23">
        <v>0</v>
      </c>
      <c r="W232" s="23">
        <v>0</v>
      </c>
      <c r="X232" s="23">
        <v>0</v>
      </c>
      <c r="Y232" s="23">
        <v>0</v>
      </c>
      <c r="Z232" s="23">
        <v>5</v>
      </c>
      <c r="AA232" s="23">
        <v>6</v>
      </c>
      <c r="AB232" s="23">
        <v>0</v>
      </c>
      <c r="AC232" s="23">
        <v>0</v>
      </c>
      <c r="AD232" s="23">
        <v>0</v>
      </c>
      <c r="AE232" s="23">
        <v>0</v>
      </c>
      <c r="AF232" s="23">
        <v>6</v>
      </c>
      <c r="AG232" s="23">
        <v>0</v>
      </c>
      <c r="AH232" s="24" t="s">
        <v>1457</v>
      </c>
      <c r="AI232" s="22">
        <v>0</v>
      </c>
      <c r="AJ232" s="22">
        <v>0</v>
      </c>
      <c r="AK232" s="24" t="s">
        <v>1457</v>
      </c>
      <c r="AL232" s="24" t="s">
        <v>1457</v>
      </c>
      <c r="AM232" s="24" t="s">
        <v>1457</v>
      </c>
      <c r="AN232" s="22">
        <v>0</v>
      </c>
      <c r="AO232" s="22">
        <v>0</v>
      </c>
      <c r="AP232" s="22">
        <v>256</v>
      </c>
      <c r="AQ232" s="22">
        <v>10468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4" t="s">
        <v>1681</v>
      </c>
      <c r="BA232" s="22">
        <v>0</v>
      </c>
      <c r="BB232" s="22">
        <v>0</v>
      </c>
      <c r="BC232" s="22">
        <v>0</v>
      </c>
      <c r="BD232" s="22">
        <v>0</v>
      </c>
      <c r="BE232" s="22">
        <v>0</v>
      </c>
      <c r="BF232" s="22">
        <v>0</v>
      </c>
      <c r="BG232" s="22">
        <v>0</v>
      </c>
      <c r="BH232" s="22">
        <v>2</v>
      </c>
      <c r="BI232" s="22">
        <v>30</v>
      </c>
      <c r="BJ232" s="22">
        <v>0</v>
      </c>
      <c r="BK232" s="22">
        <v>1</v>
      </c>
      <c r="BL232" s="22">
        <v>35</v>
      </c>
      <c r="BM232" s="22">
        <v>2</v>
      </c>
      <c r="BN232" s="22">
        <v>0</v>
      </c>
      <c r="BO232" s="22">
        <v>0</v>
      </c>
      <c r="BP232" s="22">
        <v>0</v>
      </c>
      <c r="BQ232" s="22">
        <v>0</v>
      </c>
    </row>
    <row r="233" spans="1:6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2</v>
      </c>
      <c r="F233" s="22">
        <v>136</v>
      </c>
      <c r="G233" s="22">
        <v>0</v>
      </c>
      <c r="H233" s="23">
        <v>11</v>
      </c>
      <c r="I233" s="24" t="s">
        <v>1457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4" t="s">
        <v>1457</v>
      </c>
      <c r="Q233" s="24" t="s">
        <v>1457</v>
      </c>
      <c r="R233" s="23">
        <v>0</v>
      </c>
      <c r="S233" s="22">
        <v>0</v>
      </c>
      <c r="T233" s="24"/>
      <c r="U233" s="23">
        <v>16.100000000000001</v>
      </c>
      <c r="V233" s="23">
        <v>0</v>
      </c>
      <c r="W233" s="23">
        <v>0</v>
      </c>
      <c r="X233" s="23">
        <v>0</v>
      </c>
      <c r="Y233" s="23">
        <v>0</v>
      </c>
      <c r="Z233" s="23">
        <v>16.100000000000001</v>
      </c>
      <c r="AA233" s="23">
        <v>9.2449999999999992</v>
      </c>
      <c r="AB233" s="23">
        <v>0</v>
      </c>
      <c r="AC233" s="23">
        <v>0</v>
      </c>
      <c r="AD233" s="23">
        <v>0</v>
      </c>
      <c r="AE233" s="23">
        <v>0</v>
      </c>
      <c r="AF233" s="23">
        <v>9.2449999999999992</v>
      </c>
      <c r="AG233" s="23">
        <v>0</v>
      </c>
      <c r="AH233" s="24" t="s">
        <v>1458</v>
      </c>
      <c r="AI233" s="22">
        <v>43</v>
      </c>
      <c r="AJ233" s="22">
        <v>35</v>
      </c>
      <c r="AK233" s="24" t="s">
        <v>1458</v>
      </c>
      <c r="AL233" s="24" t="s">
        <v>1458</v>
      </c>
      <c r="AM233" s="24" t="s">
        <v>1458</v>
      </c>
      <c r="AN233" s="22">
        <v>34</v>
      </c>
      <c r="AO233" s="22">
        <v>0</v>
      </c>
      <c r="AP233" s="22">
        <v>123</v>
      </c>
      <c r="AQ233" s="22">
        <v>9871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4" t="s">
        <v>1682</v>
      </c>
      <c r="BA233" s="22">
        <v>5</v>
      </c>
      <c r="BB233" s="22">
        <v>5</v>
      </c>
      <c r="BC233" s="22">
        <v>592500</v>
      </c>
      <c r="BD233" s="22">
        <v>0</v>
      </c>
      <c r="BE233" s="22">
        <v>0</v>
      </c>
      <c r="BF233" s="22">
        <v>0</v>
      </c>
      <c r="BG233" s="22">
        <v>592500</v>
      </c>
      <c r="BH233" s="22">
        <v>2</v>
      </c>
      <c r="BI233" s="22">
        <v>5</v>
      </c>
      <c r="BJ233" s="22">
        <v>0</v>
      </c>
      <c r="BK233" s="22">
        <v>1</v>
      </c>
      <c r="BL233" s="22">
        <v>9</v>
      </c>
      <c r="BM233" s="22">
        <v>1</v>
      </c>
      <c r="BN233" s="22">
        <v>0</v>
      </c>
      <c r="BO233" s="22">
        <v>0</v>
      </c>
      <c r="BP233" s="22">
        <v>0</v>
      </c>
      <c r="BQ233" s="22">
        <v>0</v>
      </c>
    </row>
    <row r="234" spans="1:6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2</v>
      </c>
      <c r="F234" s="22">
        <v>70</v>
      </c>
      <c r="G234" s="22">
        <v>0</v>
      </c>
      <c r="H234" s="23">
        <v>2.91</v>
      </c>
      <c r="I234" s="24" t="s">
        <v>1457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4" t="s">
        <v>1457</v>
      </c>
      <c r="Q234" s="24" t="s">
        <v>1457</v>
      </c>
      <c r="R234" s="23">
        <v>0</v>
      </c>
      <c r="S234" s="22">
        <v>0</v>
      </c>
      <c r="T234" s="24"/>
      <c r="U234" s="23">
        <v>2.8</v>
      </c>
      <c r="V234" s="23">
        <v>0</v>
      </c>
      <c r="W234" s="23">
        <v>0</v>
      </c>
      <c r="X234" s="23">
        <v>0</v>
      </c>
      <c r="Y234" s="23">
        <v>0</v>
      </c>
      <c r="Z234" s="23">
        <v>2.8</v>
      </c>
      <c r="AA234" s="23">
        <v>2.0699999999999998</v>
      </c>
      <c r="AB234" s="23">
        <v>0</v>
      </c>
      <c r="AC234" s="23">
        <v>0</v>
      </c>
      <c r="AD234" s="23">
        <v>0</v>
      </c>
      <c r="AE234" s="23">
        <v>0</v>
      </c>
      <c r="AF234" s="23">
        <v>2.0699999999999998</v>
      </c>
      <c r="AG234" s="23">
        <v>0</v>
      </c>
      <c r="AH234" s="24" t="s">
        <v>1457</v>
      </c>
      <c r="AI234" s="22">
        <v>0</v>
      </c>
      <c r="AJ234" s="22">
        <v>0</v>
      </c>
      <c r="AK234" s="24" t="s">
        <v>1457</v>
      </c>
      <c r="AL234" s="24" t="s">
        <v>1457</v>
      </c>
      <c r="AM234" s="24" t="s">
        <v>1457</v>
      </c>
      <c r="AN234" s="22">
        <v>0</v>
      </c>
      <c r="AO234" s="22">
        <v>0</v>
      </c>
      <c r="AP234" s="22">
        <v>62</v>
      </c>
      <c r="AQ234" s="22">
        <v>5000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v>0</v>
      </c>
      <c r="AX234" s="22">
        <v>0</v>
      </c>
      <c r="AY234" s="22">
        <v>0</v>
      </c>
      <c r="AZ234" s="24" t="s">
        <v>1683</v>
      </c>
      <c r="BA234" s="22">
        <v>0</v>
      </c>
      <c r="BB234" s="22">
        <v>0</v>
      </c>
      <c r="BC234" s="22">
        <v>0</v>
      </c>
      <c r="BD234" s="22">
        <v>0</v>
      </c>
      <c r="BE234" s="22">
        <v>0</v>
      </c>
      <c r="BF234" s="22">
        <v>0</v>
      </c>
      <c r="BG234" s="22">
        <v>0</v>
      </c>
      <c r="BH234" s="22">
        <v>0</v>
      </c>
      <c r="BI234" s="22">
        <v>0</v>
      </c>
      <c r="BJ234" s="22">
        <v>0</v>
      </c>
      <c r="BK234" s="22">
        <v>1</v>
      </c>
      <c r="BL234" s="22">
        <v>0</v>
      </c>
      <c r="BM234" s="22">
        <v>0</v>
      </c>
      <c r="BN234" s="22">
        <v>0</v>
      </c>
      <c r="BO234" s="22">
        <v>0</v>
      </c>
      <c r="BP234" s="22">
        <v>0</v>
      </c>
      <c r="BQ234" s="22">
        <v>0</v>
      </c>
    </row>
    <row r="235" spans="1:6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4</v>
      </c>
      <c r="F235" s="22">
        <v>63</v>
      </c>
      <c r="G235" s="22">
        <v>0</v>
      </c>
      <c r="H235" s="23">
        <v>7.29</v>
      </c>
      <c r="I235" s="24" t="s">
        <v>1457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4" t="s">
        <v>1457</v>
      </c>
      <c r="Q235" s="24" t="s">
        <v>1457</v>
      </c>
      <c r="R235" s="23">
        <v>0</v>
      </c>
      <c r="S235" s="22">
        <v>0</v>
      </c>
      <c r="T235" s="24"/>
      <c r="U235" s="23">
        <v>6.1</v>
      </c>
      <c r="V235" s="23">
        <v>0</v>
      </c>
      <c r="W235" s="23">
        <v>0</v>
      </c>
      <c r="X235" s="23">
        <v>0</v>
      </c>
      <c r="Y235" s="23">
        <v>0</v>
      </c>
      <c r="Z235" s="23">
        <v>6.1</v>
      </c>
      <c r="AA235" s="23">
        <v>4.72</v>
      </c>
      <c r="AB235" s="23">
        <v>0</v>
      </c>
      <c r="AC235" s="23">
        <v>0</v>
      </c>
      <c r="AD235" s="23">
        <v>0</v>
      </c>
      <c r="AE235" s="23">
        <v>0</v>
      </c>
      <c r="AF235" s="23">
        <v>4.72</v>
      </c>
      <c r="AG235" s="23">
        <v>0.16</v>
      </c>
      <c r="AH235" s="24" t="s">
        <v>1458</v>
      </c>
      <c r="AI235" s="22">
        <v>2</v>
      </c>
      <c r="AJ235" s="22">
        <v>2</v>
      </c>
      <c r="AK235" s="24" t="s">
        <v>1458</v>
      </c>
      <c r="AL235" s="24" t="s">
        <v>1458</v>
      </c>
      <c r="AM235" s="24" t="s">
        <v>1458</v>
      </c>
      <c r="AN235" s="22">
        <v>7</v>
      </c>
      <c r="AO235" s="22">
        <v>0</v>
      </c>
      <c r="AP235" s="22">
        <v>210</v>
      </c>
      <c r="AQ235" s="22">
        <v>5704.16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4" t="s">
        <v>1684</v>
      </c>
      <c r="BA235" s="22">
        <v>3</v>
      </c>
      <c r="BB235" s="22">
        <v>3</v>
      </c>
      <c r="BC235" s="22">
        <v>15000</v>
      </c>
      <c r="BD235" s="22">
        <v>0</v>
      </c>
      <c r="BE235" s="22">
        <v>0</v>
      </c>
      <c r="BF235" s="22">
        <v>0</v>
      </c>
      <c r="BG235" s="22">
        <v>15000</v>
      </c>
      <c r="BH235" s="22">
        <v>0</v>
      </c>
      <c r="BI235" s="22">
        <v>2</v>
      </c>
      <c r="BJ235" s="22">
        <v>0</v>
      </c>
      <c r="BK235" s="22">
        <v>1</v>
      </c>
      <c r="BL235" s="22">
        <v>11</v>
      </c>
      <c r="BM235" s="22">
        <v>1</v>
      </c>
      <c r="BN235" s="22">
        <v>0</v>
      </c>
      <c r="BO235" s="22">
        <v>0</v>
      </c>
      <c r="BP235" s="22">
        <v>0</v>
      </c>
      <c r="BQ235" s="22">
        <v>0</v>
      </c>
    </row>
    <row r="236" spans="1:6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2</v>
      </c>
      <c r="F236" s="22">
        <v>54</v>
      </c>
      <c r="G236" s="22">
        <v>0</v>
      </c>
      <c r="H236" s="23">
        <v>5</v>
      </c>
      <c r="I236" s="24" t="s">
        <v>1457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4" t="s">
        <v>1457</v>
      </c>
      <c r="Q236" s="24" t="s">
        <v>1457</v>
      </c>
      <c r="R236" s="23">
        <v>0</v>
      </c>
      <c r="S236" s="22">
        <v>0</v>
      </c>
      <c r="T236" s="24"/>
      <c r="U236" s="23">
        <v>3.49</v>
      </c>
      <c r="V236" s="23">
        <v>0</v>
      </c>
      <c r="W236" s="23">
        <v>0</v>
      </c>
      <c r="X236" s="23">
        <v>0</v>
      </c>
      <c r="Y236" s="23">
        <v>0</v>
      </c>
      <c r="Z236" s="23">
        <v>3.49</v>
      </c>
      <c r="AA236" s="23">
        <v>3.49</v>
      </c>
      <c r="AB236" s="23">
        <v>0</v>
      </c>
      <c r="AC236" s="23">
        <v>0</v>
      </c>
      <c r="AD236" s="23">
        <v>0</v>
      </c>
      <c r="AE236" s="23">
        <v>0</v>
      </c>
      <c r="AF236" s="23">
        <v>3.49</v>
      </c>
      <c r="AG236" s="23">
        <v>0</v>
      </c>
      <c r="AH236" s="24" t="s">
        <v>1458</v>
      </c>
      <c r="AI236" s="22">
        <v>3</v>
      </c>
      <c r="AJ236" s="22">
        <v>3</v>
      </c>
      <c r="AK236" s="24" t="s">
        <v>1457</v>
      </c>
      <c r="AL236" s="24" t="s">
        <v>1458</v>
      </c>
      <c r="AM236" s="24" t="s">
        <v>1458</v>
      </c>
      <c r="AN236" s="22">
        <v>9</v>
      </c>
      <c r="AO236" s="22">
        <v>0</v>
      </c>
      <c r="AP236" s="22">
        <v>85</v>
      </c>
      <c r="AQ236" s="22">
        <v>3840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4" t="s">
        <v>1685</v>
      </c>
      <c r="BA236" s="22">
        <v>2</v>
      </c>
      <c r="BB236" s="22">
        <v>2</v>
      </c>
      <c r="BC236" s="22">
        <v>18504</v>
      </c>
      <c r="BD236" s="22">
        <v>0</v>
      </c>
      <c r="BE236" s="22">
        <v>0</v>
      </c>
      <c r="BF236" s="22">
        <v>0</v>
      </c>
      <c r="BG236" s="22">
        <v>18504</v>
      </c>
      <c r="BH236" s="22">
        <v>0</v>
      </c>
      <c r="BI236" s="22">
        <v>15</v>
      </c>
      <c r="BJ236" s="22">
        <v>0</v>
      </c>
      <c r="BK236" s="22">
        <v>0</v>
      </c>
      <c r="BL236" s="22">
        <v>0</v>
      </c>
      <c r="BM236" s="22">
        <v>0</v>
      </c>
      <c r="BN236" s="22">
        <v>0</v>
      </c>
      <c r="BO236" s="22">
        <v>0</v>
      </c>
      <c r="BP236" s="22">
        <v>0</v>
      </c>
      <c r="BQ236" s="22">
        <v>0</v>
      </c>
    </row>
    <row r="237" spans="1:6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1</v>
      </c>
      <c r="F237" s="22">
        <v>84</v>
      </c>
      <c r="G237" s="22">
        <v>0</v>
      </c>
      <c r="H237" s="23">
        <v>5</v>
      </c>
      <c r="I237" s="24" t="s">
        <v>1457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4" t="s">
        <v>1457</v>
      </c>
      <c r="Q237" s="24" t="s">
        <v>1457</v>
      </c>
      <c r="R237" s="23">
        <v>0</v>
      </c>
      <c r="S237" s="22">
        <v>0</v>
      </c>
      <c r="T237" s="24"/>
      <c r="U237" s="23">
        <v>6.5</v>
      </c>
      <c r="V237" s="23">
        <v>0</v>
      </c>
      <c r="W237" s="23">
        <v>0</v>
      </c>
      <c r="X237" s="23">
        <v>0</v>
      </c>
      <c r="Y237" s="23">
        <v>0</v>
      </c>
      <c r="Z237" s="23">
        <v>6.5</v>
      </c>
      <c r="AA237" s="23">
        <v>7.7</v>
      </c>
      <c r="AB237" s="23">
        <v>0</v>
      </c>
      <c r="AC237" s="23">
        <v>0</v>
      </c>
      <c r="AD237" s="23">
        <v>0</v>
      </c>
      <c r="AE237" s="23">
        <v>0</v>
      </c>
      <c r="AF237" s="23">
        <v>7.7</v>
      </c>
      <c r="AG237" s="23">
        <v>1</v>
      </c>
      <c r="AH237" s="24" t="s">
        <v>1458</v>
      </c>
      <c r="AI237" s="22">
        <v>43</v>
      </c>
      <c r="AJ237" s="22">
        <v>35</v>
      </c>
      <c r="AK237" s="24" t="s">
        <v>1458</v>
      </c>
      <c r="AL237" s="24" t="s">
        <v>1458</v>
      </c>
      <c r="AM237" s="24" t="s">
        <v>1458</v>
      </c>
      <c r="AN237" s="22">
        <v>34</v>
      </c>
      <c r="AO237" s="22">
        <v>0</v>
      </c>
      <c r="AP237" s="22">
        <v>86</v>
      </c>
      <c r="AQ237" s="22">
        <v>4974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4" t="s">
        <v>1686</v>
      </c>
      <c r="BA237" s="22">
        <v>9</v>
      </c>
      <c r="BB237" s="22">
        <v>8</v>
      </c>
      <c r="BC237" s="22">
        <v>444700</v>
      </c>
      <c r="BD237" s="22">
        <v>64000</v>
      </c>
      <c r="BE237" s="22">
        <v>0</v>
      </c>
      <c r="BF237" s="22">
        <v>0</v>
      </c>
      <c r="BG237" s="22">
        <v>508700</v>
      </c>
      <c r="BH237" s="22">
        <v>0</v>
      </c>
      <c r="BI237" s="22">
        <v>27</v>
      </c>
      <c r="BJ237" s="22">
        <v>1</v>
      </c>
      <c r="BK237" s="22">
        <v>1</v>
      </c>
      <c r="BL237" s="22">
        <v>0</v>
      </c>
      <c r="BM237" s="22">
        <v>0</v>
      </c>
      <c r="BN237" s="22">
        <v>1</v>
      </c>
      <c r="BO237" s="22">
        <v>0</v>
      </c>
      <c r="BP237" s="22">
        <v>0</v>
      </c>
      <c r="BQ237" s="22">
        <v>0</v>
      </c>
    </row>
    <row r="238" spans="1:6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5</v>
      </c>
      <c r="F238" s="22">
        <v>300</v>
      </c>
      <c r="G238" s="22">
        <v>0</v>
      </c>
      <c r="H238" s="23">
        <v>12.5</v>
      </c>
      <c r="I238" s="24" t="s">
        <v>1457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4" t="s">
        <v>1457</v>
      </c>
      <c r="Q238" s="24" t="s">
        <v>1457</v>
      </c>
      <c r="R238" s="23">
        <v>0</v>
      </c>
      <c r="S238" s="22">
        <v>0</v>
      </c>
      <c r="T238" s="24"/>
      <c r="U238" s="23">
        <v>5</v>
      </c>
      <c r="V238" s="23">
        <v>0</v>
      </c>
      <c r="W238" s="23">
        <v>0</v>
      </c>
      <c r="X238" s="23">
        <v>0</v>
      </c>
      <c r="Y238" s="23">
        <v>0</v>
      </c>
      <c r="Z238" s="23">
        <v>5</v>
      </c>
      <c r="AA238" s="23">
        <v>5</v>
      </c>
      <c r="AB238" s="23">
        <v>0</v>
      </c>
      <c r="AC238" s="23">
        <v>0</v>
      </c>
      <c r="AD238" s="23">
        <v>0</v>
      </c>
      <c r="AE238" s="23">
        <v>0</v>
      </c>
      <c r="AF238" s="23">
        <v>5</v>
      </c>
      <c r="AG238" s="23">
        <v>0.49</v>
      </c>
      <c r="AH238" s="24" t="s">
        <v>1458</v>
      </c>
      <c r="AI238" s="22">
        <v>2</v>
      </c>
      <c r="AJ238" s="22">
        <v>2</v>
      </c>
      <c r="AK238" s="24" t="s">
        <v>1458</v>
      </c>
      <c r="AL238" s="24" t="s">
        <v>1458</v>
      </c>
      <c r="AM238" s="24" t="s">
        <v>1458</v>
      </c>
      <c r="AN238" s="22">
        <v>16</v>
      </c>
      <c r="AO238" s="22">
        <v>0</v>
      </c>
      <c r="AP238" s="22">
        <v>181</v>
      </c>
      <c r="AQ238" s="22">
        <v>8800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4" t="s">
        <v>1687</v>
      </c>
      <c r="BA238" s="22">
        <v>7</v>
      </c>
      <c r="BB238" s="22">
        <v>7</v>
      </c>
      <c r="BC238" s="22">
        <v>10000</v>
      </c>
      <c r="BD238" s="22">
        <v>10000</v>
      </c>
      <c r="BE238" s="22">
        <v>0</v>
      </c>
      <c r="BF238" s="22">
        <v>0</v>
      </c>
      <c r="BG238" s="22">
        <v>20000</v>
      </c>
      <c r="BH238" s="22">
        <v>0</v>
      </c>
      <c r="BI238" s="22">
        <v>17</v>
      </c>
      <c r="BJ238" s="22">
        <v>0</v>
      </c>
      <c r="BK238" s="22">
        <v>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</row>
    <row r="239" spans="1:6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3</v>
      </c>
      <c r="F239" s="22">
        <v>167</v>
      </c>
      <c r="G239" s="22">
        <v>0</v>
      </c>
      <c r="H239" s="23">
        <v>12.01</v>
      </c>
      <c r="I239" s="24" t="s">
        <v>1457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4" t="s">
        <v>1457</v>
      </c>
      <c r="Q239" s="24" t="s">
        <v>1457</v>
      </c>
      <c r="R239" s="23">
        <v>0</v>
      </c>
      <c r="S239" s="22">
        <v>0</v>
      </c>
      <c r="T239" s="24"/>
      <c r="U239" s="23">
        <v>0</v>
      </c>
      <c r="V239" s="23">
        <v>0</v>
      </c>
      <c r="W239" s="23">
        <v>0</v>
      </c>
      <c r="X239" s="23">
        <v>6.51</v>
      </c>
      <c r="Y239" s="23">
        <v>0</v>
      </c>
      <c r="Z239" s="23">
        <v>6.51</v>
      </c>
      <c r="AA239" s="23">
        <v>5.15</v>
      </c>
      <c r="AB239" s="23">
        <v>0</v>
      </c>
      <c r="AC239" s="23">
        <v>0</v>
      </c>
      <c r="AD239" s="23">
        <v>0</v>
      </c>
      <c r="AE239" s="23">
        <v>0</v>
      </c>
      <c r="AF239" s="23">
        <v>5.15</v>
      </c>
      <c r="AG239" s="23">
        <v>0</v>
      </c>
      <c r="AH239" s="24" t="s">
        <v>1458</v>
      </c>
      <c r="AI239" s="22">
        <v>5</v>
      </c>
      <c r="AJ239" s="22">
        <v>5</v>
      </c>
      <c r="AK239" s="24" t="s">
        <v>1458</v>
      </c>
      <c r="AL239" s="24" t="s">
        <v>1458</v>
      </c>
      <c r="AM239" s="24" t="s">
        <v>1458</v>
      </c>
      <c r="AN239" s="22">
        <v>0</v>
      </c>
      <c r="AO239" s="22">
        <v>0</v>
      </c>
      <c r="AP239" s="22">
        <v>215</v>
      </c>
      <c r="AQ239" s="22">
        <v>5156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2">
        <v>0</v>
      </c>
      <c r="AY239" s="22">
        <v>0</v>
      </c>
      <c r="AZ239" s="24" t="s">
        <v>1688</v>
      </c>
      <c r="BA239" s="22">
        <v>3</v>
      </c>
      <c r="BB239" s="22">
        <v>3</v>
      </c>
      <c r="BC239" s="22">
        <v>20000</v>
      </c>
      <c r="BD239" s="22">
        <v>0</v>
      </c>
      <c r="BE239" s="22">
        <v>0</v>
      </c>
      <c r="BF239" s="22">
        <v>0</v>
      </c>
      <c r="BG239" s="22">
        <v>20000</v>
      </c>
      <c r="BH239" s="22">
        <v>0</v>
      </c>
      <c r="BI239" s="22">
        <v>14</v>
      </c>
      <c r="BJ239" s="22">
        <v>0</v>
      </c>
      <c r="BK239" s="22">
        <v>0</v>
      </c>
      <c r="BL239" s="22">
        <v>0</v>
      </c>
      <c r="BM239" s="22">
        <v>0</v>
      </c>
      <c r="BN239" s="22">
        <v>0</v>
      </c>
      <c r="BO239" s="22">
        <v>0</v>
      </c>
      <c r="BP239" s="22">
        <v>0</v>
      </c>
      <c r="BQ239" s="22">
        <v>0</v>
      </c>
    </row>
    <row r="240" spans="1:6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2</v>
      </c>
      <c r="F240" s="22">
        <v>78</v>
      </c>
      <c r="G240" s="22">
        <v>0</v>
      </c>
      <c r="H240" s="23">
        <v>6.8</v>
      </c>
      <c r="I240" s="24" t="s">
        <v>1457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4" t="s">
        <v>1457</v>
      </c>
      <c r="Q240" s="24" t="s">
        <v>1457</v>
      </c>
      <c r="R240" s="23">
        <v>0</v>
      </c>
      <c r="S240" s="22">
        <v>0</v>
      </c>
      <c r="T240" s="24"/>
      <c r="U240" s="23">
        <v>5.2</v>
      </c>
      <c r="V240" s="23">
        <v>0</v>
      </c>
      <c r="W240" s="23">
        <v>0</v>
      </c>
      <c r="X240" s="23">
        <v>0</v>
      </c>
      <c r="Y240" s="23">
        <v>0</v>
      </c>
      <c r="Z240" s="23">
        <v>5.2</v>
      </c>
      <c r="AA240" s="23">
        <v>0</v>
      </c>
      <c r="AB240" s="23">
        <v>6.4</v>
      </c>
      <c r="AC240" s="23">
        <v>0</v>
      </c>
      <c r="AD240" s="23">
        <v>0</v>
      </c>
      <c r="AE240" s="23">
        <v>0</v>
      </c>
      <c r="AF240" s="23">
        <v>6.4</v>
      </c>
      <c r="AG240" s="23">
        <v>0</v>
      </c>
      <c r="AH240" s="24" t="s">
        <v>1457</v>
      </c>
      <c r="AI240" s="22">
        <v>0</v>
      </c>
      <c r="AJ240" s="22">
        <v>0</v>
      </c>
      <c r="AK240" s="24" t="s">
        <v>1457</v>
      </c>
      <c r="AL240" s="24" t="s">
        <v>1457</v>
      </c>
      <c r="AM240" s="24" t="s">
        <v>1457</v>
      </c>
      <c r="AN240" s="22">
        <v>0</v>
      </c>
      <c r="AO240" s="22">
        <v>0</v>
      </c>
      <c r="AP240" s="22">
        <v>125</v>
      </c>
      <c r="AQ240" s="22">
        <v>4426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4" t="s">
        <v>1689</v>
      </c>
      <c r="BA240" s="22">
        <v>0</v>
      </c>
      <c r="BB240" s="22">
        <v>0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2">
        <v>0</v>
      </c>
      <c r="BP240" s="22">
        <v>0</v>
      </c>
      <c r="BQ240" s="22">
        <v>0</v>
      </c>
    </row>
    <row r="241" spans="1:6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2</v>
      </c>
      <c r="F241" s="22">
        <v>54</v>
      </c>
      <c r="G241" s="22">
        <v>0</v>
      </c>
      <c r="H241" s="23">
        <v>4.4000000000000004</v>
      </c>
      <c r="I241" s="24" t="s">
        <v>1457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4" t="s">
        <v>1457</v>
      </c>
      <c r="Q241" s="24" t="s">
        <v>1457</v>
      </c>
      <c r="R241" s="23">
        <v>0</v>
      </c>
      <c r="S241" s="22">
        <v>0</v>
      </c>
      <c r="T241" s="24"/>
      <c r="U241" s="23">
        <v>3</v>
      </c>
      <c r="V241" s="23">
        <v>0</v>
      </c>
      <c r="W241" s="23">
        <v>0</v>
      </c>
      <c r="X241" s="23">
        <v>0</v>
      </c>
      <c r="Y241" s="23">
        <v>0</v>
      </c>
      <c r="Z241" s="23">
        <v>3</v>
      </c>
      <c r="AA241" s="23">
        <v>3</v>
      </c>
      <c r="AB241" s="23">
        <v>0</v>
      </c>
      <c r="AC241" s="23">
        <v>0</v>
      </c>
      <c r="AD241" s="23">
        <v>0</v>
      </c>
      <c r="AE241" s="23">
        <v>0</v>
      </c>
      <c r="AF241" s="23">
        <v>3</v>
      </c>
      <c r="AG241" s="23">
        <v>0</v>
      </c>
      <c r="AH241" s="24" t="s">
        <v>1457</v>
      </c>
      <c r="AI241" s="22">
        <v>0</v>
      </c>
      <c r="AJ241" s="22">
        <v>0</v>
      </c>
      <c r="AK241" s="24" t="s">
        <v>1457</v>
      </c>
      <c r="AL241" s="24" t="s">
        <v>1457</v>
      </c>
      <c r="AM241" s="24" t="s">
        <v>1457</v>
      </c>
      <c r="AN241" s="22">
        <v>0</v>
      </c>
      <c r="AO241" s="22">
        <v>0</v>
      </c>
      <c r="AP241" s="22">
        <v>85</v>
      </c>
      <c r="AQ241" s="22">
        <v>5575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v>0</v>
      </c>
      <c r="AX241" s="22">
        <v>0</v>
      </c>
      <c r="AY241" s="22">
        <v>0</v>
      </c>
      <c r="AZ241" s="24" t="s">
        <v>1682</v>
      </c>
      <c r="BA241" s="22">
        <v>0</v>
      </c>
      <c r="BB241" s="22">
        <v>0</v>
      </c>
      <c r="BC241" s="22">
        <v>0</v>
      </c>
      <c r="BD241" s="22">
        <v>0</v>
      </c>
      <c r="BE241" s="22">
        <v>0</v>
      </c>
      <c r="BF241" s="22">
        <v>0</v>
      </c>
      <c r="BG241" s="22">
        <v>0</v>
      </c>
      <c r="BH241" s="22">
        <v>0</v>
      </c>
      <c r="BI241" s="22">
        <v>0</v>
      </c>
      <c r="BJ241" s="22">
        <v>0</v>
      </c>
      <c r="BK241" s="22">
        <v>0</v>
      </c>
      <c r="BL241" s="22">
        <v>0</v>
      </c>
      <c r="BM241" s="22">
        <v>0</v>
      </c>
      <c r="BN241" s="22">
        <v>0</v>
      </c>
      <c r="BO241" s="22">
        <v>0</v>
      </c>
      <c r="BP241" s="22">
        <v>0</v>
      </c>
      <c r="BQ241" s="22">
        <v>0</v>
      </c>
    </row>
    <row r="242" spans="1:6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2.5</v>
      </c>
      <c r="F242" s="22">
        <v>94</v>
      </c>
      <c r="G242" s="22">
        <v>0</v>
      </c>
      <c r="H242" s="23">
        <v>5.8</v>
      </c>
      <c r="I242" s="24" t="s">
        <v>1457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4" t="s">
        <v>1457</v>
      </c>
      <c r="Q242" s="24" t="s">
        <v>1457</v>
      </c>
      <c r="R242" s="23">
        <v>0</v>
      </c>
      <c r="S242" s="22">
        <v>0</v>
      </c>
      <c r="T242" s="24"/>
      <c r="U242" s="23">
        <v>4</v>
      </c>
      <c r="V242" s="23">
        <v>0</v>
      </c>
      <c r="W242" s="23">
        <v>0</v>
      </c>
      <c r="X242" s="23">
        <v>0</v>
      </c>
      <c r="Y242" s="23">
        <v>0</v>
      </c>
      <c r="Z242" s="23">
        <v>4</v>
      </c>
      <c r="AA242" s="23">
        <v>4</v>
      </c>
      <c r="AB242" s="23">
        <v>0</v>
      </c>
      <c r="AC242" s="23">
        <v>0</v>
      </c>
      <c r="AD242" s="23">
        <v>0</v>
      </c>
      <c r="AE242" s="23">
        <v>0</v>
      </c>
      <c r="AF242" s="23">
        <v>4</v>
      </c>
      <c r="AG242" s="23">
        <v>1</v>
      </c>
      <c r="AH242" s="24" t="s">
        <v>1458</v>
      </c>
      <c r="AI242" s="22">
        <v>1</v>
      </c>
      <c r="AJ242" s="22">
        <v>1</v>
      </c>
      <c r="AK242" s="24" t="s">
        <v>1458</v>
      </c>
      <c r="AL242" s="24" t="s">
        <v>1458</v>
      </c>
      <c r="AM242" s="24" t="s">
        <v>1457</v>
      </c>
      <c r="AN242" s="22">
        <v>0</v>
      </c>
      <c r="AO242" s="22">
        <v>0</v>
      </c>
      <c r="AP242" s="22">
        <v>124</v>
      </c>
      <c r="AQ242" s="22">
        <v>4600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v>0</v>
      </c>
      <c r="AX242" s="22">
        <v>0</v>
      </c>
      <c r="AY242" s="22">
        <v>0</v>
      </c>
      <c r="AZ242" s="24" t="s">
        <v>1690</v>
      </c>
      <c r="BA242" s="22">
        <v>5</v>
      </c>
      <c r="BB242" s="22">
        <v>5</v>
      </c>
      <c r="BC242" s="22">
        <v>18000</v>
      </c>
      <c r="BD242" s="22">
        <v>15000</v>
      </c>
      <c r="BE242" s="22">
        <v>0</v>
      </c>
      <c r="BF242" s="22">
        <v>185000</v>
      </c>
      <c r="BG242" s="22">
        <v>218000</v>
      </c>
      <c r="BH242" s="22">
        <v>0</v>
      </c>
      <c r="BI242" s="22">
        <v>10</v>
      </c>
      <c r="BJ242" s="22">
        <v>0</v>
      </c>
      <c r="BK242" s="22">
        <v>1</v>
      </c>
      <c r="BL242" s="22">
        <v>15</v>
      </c>
      <c r="BM242" s="22">
        <v>2</v>
      </c>
      <c r="BN242" s="22">
        <v>0</v>
      </c>
      <c r="BO242" s="22">
        <v>0</v>
      </c>
      <c r="BP242" s="22">
        <v>0</v>
      </c>
      <c r="BQ242" s="22">
        <v>0</v>
      </c>
    </row>
    <row r="243" spans="1:6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3</v>
      </c>
      <c r="F243" s="22">
        <v>125</v>
      </c>
      <c r="G243" s="22">
        <v>0</v>
      </c>
      <c r="H243" s="23">
        <v>7.32</v>
      </c>
      <c r="I243" s="24" t="s">
        <v>1457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4" t="s">
        <v>1457</v>
      </c>
      <c r="Q243" s="24" t="s">
        <v>1457</v>
      </c>
      <c r="R243" s="23">
        <v>0</v>
      </c>
      <c r="S243" s="22">
        <v>0</v>
      </c>
      <c r="T243" s="24"/>
      <c r="U243" s="23">
        <v>7.25</v>
      </c>
      <c r="V243" s="23">
        <v>0</v>
      </c>
      <c r="W243" s="23">
        <v>0</v>
      </c>
      <c r="X243" s="23">
        <v>0</v>
      </c>
      <c r="Y243" s="23">
        <v>0</v>
      </c>
      <c r="Z243" s="23">
        <v>7.25</v>
      </c>
      <c r="AA243" s="23">
        <v>7.03</v>
      </c>
      <c r="AB243" s="23">
        <v>0</v>
      </c>
      <c r="AC243" s="23">
        <v>0</v>
      </c>
      <c r="AD243" s="23">
        <v>0</v>
      </c>
      <c r="AE243" s="23">
        <v>0</v>
      </c>
      <c r="AF243" s="23">
        <v>7.03</v>
      </c>
      <c r="AG243" s="23">
        <v>1.5</v>
      </c>
      <c r="AH243" s="24" t="s">
        <v>1458</v>
      </c>
      <c r="AI243" s="22">
        <v>6</v>
      </c>
      <c r="AJ243" s="22">
        <v>6</v>
      </c>
      <c r="AK243" s="24" t="s">
        <v>1457</v>
      </c>
      <c r="AL243" s="24" t="s">
        <v>1458</v>
      </c>
      <c r="AM243" s="24" t="s">
        <v>1458</v>
      </c>
      <c r="AN243" s="22">
        <v>5</v>
      </c>
      <c r="AO243" s="22">
        <v>0</v>
      </c>
      <c r="AP243" s="22">
        <v>244</v>
      </c>
      <c r="AQ243" s="22">
        <v>8712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4" t="s">
        <v>1691</v>
      </c>
      <c r="BA243" s="22">
        <v>4</v>
      </c>
      <c r="BB243" s="22">
        <v>4</v>
      </c>
      <c r="BC243" s="22">
        <v>153000</v>
      </c>
      <c r="BD243" s="22">
        <v>0</v>
      </c>
      <c r="BE243" s="22">
        <v>30000</v>
      </c>
      <c r="BF243" s="22">
        <v>0</v>
      </c>
      <c r="BG243" s="22">
        <v>183000</v>
      </c>
      <c r="BH243" s="22">
        <v>1</v>
      </c>
      <c r="BI243" s="22">
        <v>14</v>
      </c>
      <c r="BJ243" s="22">
        <v>0</v>
      </c>
      <c r="BK243" s="22">
        <v>0</v>
      </c>
      <c r="BL243" s="22">
        <v>0</v>
      </c>
      <c r="BM243" s="22">
        <v>0</v>
      </c>
      <c r="BN243" s="22">
        <v>0</v>
      </c>
      <c r="BO243" s="22">
        <v>0</v>
      </c>
      <c r="BP243" s="22">
        <v>0</v>
      </c>
      <c r="BQ243" s="22">
        <v>0</v>
      </c>
    </row>
    <row r="244" spans="1:6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4</v>
      </c>
      <c r="F244" s="22">
        <v>156</v>
      </c>
      <c r="G244" s="22">
        <v>0</v>
      </c>
      <c r="H244" s="23">
        <v>13.14</v>
      </c>
      <c r="I244" s="24" t="s">
        <v>1457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4" t="s">
        <v>1457</v>
      </c>
      <c r="Q244" s="24" t="s">
        <v>1457</v>
      </c>
      <c r="R244" s="23">
        <v>0</v>
      </c>
      <c r="S244" s="22">
        <v>0</v>
      </c>
      <c r="T244" s="24"/>
      <c r="U244" s="23">
        <v>9.17</v>
      </c>
      <c r="V244" s="23">
        <v>0</v>
      </c>
      <c r="W244" s="23">
        <v>0</v>
      </c>
      <c r="X244" s="23">
        <v>0.42499999999999999</v>
      </c>
      <c r="Y244" s="23">
        <v>0</v>
      </c>
      <c r="Z244" s="23">
        <v>9.5950000000000006</v>
      </c>
      <c r="AA244" s="23">
        <v>8.4</v>
      </c>
      <c r="AB244" s="23">
        <v>0</v>
      </c>
      <c r="AC244" s="23">
        <v>0</v>
      </c>
      <c r="AD244" s="23">
        <v>0</v>
      </c>
      <c r="AE244" s="23">
        <v>0</v>
      </c>
      <c r="AF244" s="23">
        <v>8.4</v>
      </c>
      <c r="AG244" s="23">
        <v>3.32</v>
      </c>
      <c r="AH244" s="24" t="s">
        <v>1458</v>
      </c>
      <c r="AI244" s="22">
        <v>22</v>
      </c>
      <c r="AJ244" s="22">
        <v>22</v>
      </c>
      <c r="AK244" s="24" t="s">
        <v>1457</v>
      </c>
      <c r="AL244" s="24" t="s">
        <v>1458</v>
      </c>
      <c r="AM244" s="24" t="s">
        <v>1458</v>
      </c>
      <c r="AN244" s="22">
        <v>7</v>
      </c>
      <c r="AO244" s="22">
        <v>0</v>
      </c>
      <c r="AP244" s="22">
        <v>356</v>
      </c>
      <c r="AQ244" s="22">
        <v>10284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0</v>
      </c>
      <c r="AZ244" s="24" t="s">
        <v>1692</v>
      </c>
      <c r="BA244" s="22">
        <v>4</v>
      </c>
      <c r="BB244" s="22">
        <v>3</v>
      </c>
      <c r="BC244" s="22">
        <v>79648</v>
      </c>
      <c r="BD244" s="22">
        <v>10000</v>
      </c>
      <c r="BE244" s="22">
        <v>0</v>
      </c>
      <c r="BF244" s="22">
        <v>0</v>
      </c>
      <c r="BG244" s="22">
        <v>89648</v>
      </c>
      <c r="BH244" s="22">
        <v>4</v>
      </c>
      <c r="BI244" s="22">
        <v>7</v>
      </c>
      <c r="BJ244" s="22">
        <v>1</v>
      </c>
      <c r="BK244" s="22">
        <v>0</v>
      </c>
      <c r="BL244" s="22">
        <v>0</v>
      </c>
      <c r="BM244" s="22">
        <v>0</v>
      </c>
      <c r="BN244" s="22">
        <v>1</v>
      </c>
      <c r="BO244" s="22">
        <v>30</v>
      </c>
      <c r="BP244" s="22">
        <v>0</v>
      </c>
      <c r="BQ244" s="22">
        <v>0</v>
      </c>
    </row>
    <row r="245" spans="1:6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5</v>
      </c>
      <c r="F245" s="22">
        <v>254</v>
      </c>
      <c r="G245" s="22">
        <v>0</v>
      </c>
      <c r="H245" s="23">
        <v>7.5</v>
      </c>
      <c r="I245" s="24" t="s">
        <v>1457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4" t="s">
        <v>1457</v>
      </c>
      <c r="Q245" s="24" t="s">
        <v>1457</v>
      </c>
      <c r="R245" s="23">
        <v>0</v>
      </c>
      <c r="S245" s="22">
        <v>0</v>
      </c>
      <c r="T245" s="24"/>
      <c r="U245" s="23">
        <v>8.7200000000000006</v>
      </c>
      <c r="V245" s="23">
        <v>0</v>
      </c>
      <c r="W245" s="23">
        <v>0</v>
      </c>
      <c r="X245" s="23">
        <v>0</v>
      </c>
      <c r="Y245" s="23">
        <v>0</v>
      </c>
      <c r="Z245" s="23">
        <v>8.7200000000000006</v>
      </c>
      <c r="AA245" s="23">
        <v>8.48</v>
      </c>
      <c r="AB245" s="23">
        <v>0</v>
      </c>
      <c r="AC245" s="23">
        <v>0</v>
      </c>
      <c r="AD245" s="23">
        <v>0</v>
      </c>
      <c r="AE245" s="23">
        <v>0</v>
      </c>
      <c r="AF245" s="23">
        <v>8.48</v>
      </c>
      <c r="AG245" s="23">
        <v>2.2400000000000002</v>
      </c>
      <c r="AH245" s="24" t="s">
        <v>1458</v>
      </c>
      <c r="AI245" s="22">
        <v>12</v>
      </c>
      <c r="AJ245" s="22">
        <v>12</v>
      </c>
      <c r="AK245" s="24" t="s">
        <v>1458</v>
      </c>
      <c r="AL245" s="24" t="s">
        <v>1458</v>
      </c>
      <c r="AM245" s="24" t="s">
        <v>1458</v>
      </c>
      <c r="AN245" s="22">
        <v>26</v>
      </c>
      <c r="AO245" s="22">
        <v>0</v>
      </c>
      <c r="AP245" s="22">
        <v>360</v>
      </c>
      <c r="AQ245" s="22">
        <v>10790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</v>
      </c>
      <c r="AY245" s="22">
        <v>0</v>
      </c>
      <c r="AZ245" s="24" t="s">
        <v>1693</v>
      </c>
      <c r="BA245" s="22">
        <v>11</v>
      </c>
      <c r="BB245" s="22">
        <v>11</v>
      </c>
      <c r="BC245" s="22">
        <v>134500</v>
      </c>
      <c r="BD245" s="22">
        <v>74000</v>
      </c>
      <c r="BE245" s="22">
        <v>14000</v>
      </c>
      <c r="BF245" s="22">
        <v>0</v>
      </c>
      <c r="BG245" s="22">
        <v>222500</v>
      </c>
      <c r="BH245" s="22">
        <v>7</v>
      </c>
      <c r="BI245" s="22">
        <v>5.6</v>
      </c>
      <c r="BJ245" s="22">
        <v>0</v>
      </c>
      <c r="BK245" s="22">
        <v>1</v>
      </c>
      <c r="BL245" s="22">
        <v>9</v>
      </c>
      <c r="BM245" s="22">
        <v>5.4</v>
      </c>
      <c r="BN245" s="22">
        <v>0</v>
      </c>
      <c r="BO245" s="22">
        <v>0</v>
      </c>
      <c r="BP245" s="22">
        <v>0</v>
      </c>
      <c r="BQ245" s="22">
        <v>0</v>
      </c>
    </row>
    <row r="246" spans="1:6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2</v>
      </c>
      <c r="F246" s="22">
        <v>90</v>
      </c>
      <c r="G246" s="22">
        <v>0</v>
      </c>
      <c r="H246" s="23">
        <v>2.9</v>
      </c>
      <c r="I246" s="24" t="s">
        <v>1457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4" t="s">
        <v>1457</v>
      </c>
      <c r="Q246" s="24" t="s">
        <v>1457</v>
      </c>
      <c r="R246" s="23">
        <v>0</v>
      </c>
      <c r="S246" s="22">
        <v>0</v>
      </c>
      <c r="T246" s="24"/>
      <c r="U246" s="23">
        <v>2.8</v>
      </c>
      <c r="V246" s="23">
        <v>0</v>
      </c>
      <c r="W246" s="23">
        <v>0</v>
      </c>
      <c r="X246" s="23">
        <v>0</v>
      </c>
      <c r="Y246" s="23">
        <v>0</v>
      </c>
      <c r="Z246" s="23">
        <v>2.8</v>
      </c>
      <c r="AA246" s="23">
        <v>2.6</v>
      </c>
      <c r="AB246" s="23">
        <v>0</v>
      </c>
      <c r="AC246" s="23">
        <v>0</v>
      </c>
      <c r="AD246" s="23">
        <v>0</v>
      </c>
      <c r="AE246" s="23">
        <v>0</v>
      </c>
      <c r="AF246" s="23">
        <v>2.6</v>
      </c>
      <c r="AG246" s="23">
        <v>0</v>
      </c>
      <c r="AH246" s="24" t="s">
        <v>1458</v>
      </c>
      <c r="AI246" s="22">
        <v>43</v>
      </c>
      <c r="AJ246" s="22">
        <v>35</v>
      </c>
      <c r="AK246" s="24" t="s">
        <v>1458</v>
      </c>
      <c r="AL246" s="24" t="s">
        <v>1458</v>
      </c>
      <c r="AM246" s="24" t="s">
        <v>1458</v>
      </c>
      <c r="AN246" s="22">
        <v>34</v>
      </c>
      <c r="AO246" s="22">
        <v>0</v>
      </c>
      <c r="AP246" s="22">
        <v>91</v>
      </c>
      <c r="AQ246" s="22">
        <v>4868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4" t="s">
        <v>1694</v>
      </c>
      <c r="BA246" s="22">
        <v>1</v>
      </c>
      <c r="BB246" s="22">
        <v>1</v>
      </c>
      <c r="BC246" s="22">
        <v>0</v>
      </c>
      <c r="BD246" s="22">
        <v>0</v>
      </c>
      <c r="BE246" s="22">
        <v>0</v>
      </c>
      <c r="BF246" s="22">
        <v>0</v>
      </c>
      <c r="BG246" s="22">
        <v>0</v>
      </c>
      <c r="BH246" s="22">
        <v>1</v>
      </c>
      <c r="BI246" s="22">
        <v>14</v>
      </c>
      <c r="BJ246" s="22">
        <v>0</v>
      </c>
      <c r="BK246" s="22">
        <v>0</v>
      </c>
      <c r="BL246" s="22">
        <v>0</v>
      </c>
      <c r="BM246" s="22">
        <v>0</v>
      </c>
      <c r="BN246" s="22">
        <v>0</v>
      </c>
      <c r="BO246" s="22">
        <v>0</v>
      </c>
      <c r="BP246" s="22">
        <v>0</v>
      </c>
      <c r="BQ246" s="22">
        <v>0</v>
      </c>
    </row>
    <row r="247" spans="1:6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3</v>
      </c>
      <c r="F247" s="22">
        <v>101</v>
      </c>
      <c r="G247" s="22">
        <v>0</v>
      </c>
      <c r="H247" s="23">
        <v>2</v>
      </c>
      <c r="I247" s="24" t="s">
        <v>1457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4" t="s">
        <v>1457</v>
      </c>
      <c r="Q247" s="24" t="s">
        <v>1457</v>
      </c>
      <c r="R247" s="23">
        <v>0</v>
      </c>
      <c r="S247" s="22">
        <v>0</v>
      </c>
      <c r="T247" s="24"/>
      <c r="U247" s="23">
        <v>6.2</v>
      </c>
      <c r="V247" s="23">
        <v>0</v>
      </c>
      <c r="W247" s="23">
        <v>0</v>
      </c>
      <c r="X247" s="23">
        <v>0</v>
      </c>
      <c r="Y247" s="23">
        <v>0</v>
      </c>
      <c r="Z247" s="23">
        <v>6.2</v>
      </c>
      <c r="AA247" s="23">
        <v>6.9</v>
      </c>
      <c r="AB247" s="23">
        <v>0</v>
      </c>
      <c r="AC247" s="23">
        <v>0</v>
      </c>
      <c r="AD247" s="23">
        <v>0</v>
      </c>
      <c r="AE247" s="23">
        <v>0</v>
      </c>
      <c r="AF247" s="23">
        <v>6.9</v>
      </c>
      <c r="AG247" s="23">
        <v>2.5</v>
      </c>
      <c r="AH247" s="24" t="s">
        <v>1458</v>
      </c>
      <c r="AI247" s="22">
        <v>1</v>
      </c>
      <c r="AJ247" s="22">
        <v>1</v>
      </c>
      <c r="AK247" s="24" t="s">
        <v>1457</v>
      </c>
      <c r="AL247" s="24" t="s">
        <v>1457</v>
      </c>
      <c r="AM247" s="24" t="s">
        <v>1458</v>
      </c>
      <c r="AN247" s="22">
        <v>3</v>
      </c>
      <c r="AO247" s="22">
        <v>0</v>
      </c>
      <c r="AP247" s="22">
        <v>155</v>
      </c>
      <c r="AQ247" s="22">
        <v>5384</v>
      </c>
      <c r="AR247" s="22">
        <v>0</v>
      </c>
      <c r="AS247" s="22">
        <v>0</v>
      </c>
      <c r="AT247" s="22">
        <v>0</v>
      </c>
      <c r="AU247" s="22">
        <v>0</v>
      </c>
      <c r="AV247" s="22">
        <v>2</v>
      </c>
      <c r="AW247" s="22">
        <v>0</v>
      </c>
      <c r="AX247" s="22">
        <v>2</v>
      </c>
      <c r="AY247" s="22">
        <v>0</v>
      </c>
      <c r="AZ247" s="24" t="s">
        <v>1695</v>
      </c>
      <c r="BA247" s="22">
        <v>9</v>
      </c>
      <c r="BB247" s="22">
        <v>8</v>
      </c>
      <c r="BC247" s="22">
        <v>1847350</v>
      </c>
      <c r="BD247" s="22">
        <v>55000</v>
      </c>
      <c r="BE247" s="22">
        <v>0</v>
      </c>
      <c r="BF247" s="22">
        <v>0</v>
      </c>
      <c r="BG247" s="22">
        <v>1902350</v>
      </c>
      <c r="BH247" s="22">
        <v>8</v>
      </c>
      <c r="BI247" s="22">
        <v>5</v>
      </c>
      <c r="BJ247" s="22">
        <v>0</v>
      </c>
      <c r="BK247" s="22">
        <v>1</v>
      </c>
      <c r="BL247" s="22">
        <v>27</v>
      </c>
      <c r="BM247" s="22">
        <v>1</v>
      </c>
      <c r="BN247" s="22">
        <v>0</v>
      </c>
      <c r="BO247" s="22">
        <v>0</v>
      </c>
      <c r="BP247" s="22">
        <v>0</v>
      </c>
      <c r="BQ247" s="22">
        <v>0</v>
      </c>
    </row>
    <row r="248" spans="1:6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2</v>
      </c>
      <c r="F248" s="22">
        <v>211</v>
      </c>
      <c r="G248" s="22">
        <v>0</v>
      </c>
      <c r="H248" s="23">
        <v>9</v>
      </c>
      <c r="I248" s="24" t="s">
        <v>1457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4" t="s">
        <v>1457</v>
      </c>
      <c r="Q248" s="24" t="s">
        <v>1457</v>
      </c>
      <c r="R248" s="23">
        <v>0</v>
      </c>
      <c r="S248" s="22">
        <v>0</v>
      </c>
      <c r="T248" s="24"/>
      <c r="U248" s="23">
        <v>6</v>
      </c>
      <c r="V248" s="23">
        <v>0</v>
      </c>
      <c r="W248" s="23">
        <v>0</v>
      </c>
      <c r="X248" s="23">
        <v>0</v>
      </c>
      <c r="Y248" s="23">
        <v>0</v>
      </c>
      <c r="Z248" s="23">
        <v>6</v>
      </c>
      <c r="AA248" s="23">
        <v>6</v>
      </c>
      <c r="AB248" s="23">
        <v>0</v>
      </c>
      <c r="AC248" s="23">
        <v>0</v>
      </c>
      <c r="AD248" s="23">
        <v>0</v>
      </c>
      <c r="AE248" s="23">
        <v>0</v>
      </c>
      <c r="AF248" s="23">
        <v>6</v>
      </c>
      <c r="AG248" s="23">
        <v>0</v>
      </c>
      <c r="AH248" s="24" t="s">
        <v>1458</v>
      </c>
      <c r="AI248" s="22">
        <v>3</v>
      </c>
      <c r="AJ248" s="22">
        <v>3</v>
      </c>
      <c r="AK248" s="24" t="s">
        <v>1457</v>
      </c>
      <c r="AL248" s="24" t="s">
        <v>1458</v>
      </c>
      <c r="AM248" s="24" t="s">
        <v>1458</v>
      </c>
      <c r="AN248" s="22">
        <v>9</v>
      </c>
      <c r="AO248" s="22">
        <v>0</v>
      </c>
      <c r="AP248" s="22">
        <v>131</v>
      </c>
      <c r="AQ248" s="22">
        <v>7556</v>
      </c>
      <c r="AR248" s="22">
        <v>0</v>
      </c>
      <c r="AS248" s="22">
        <v>0</v>
      </c>
      <c r="AT248" s="22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4" t="s">
        <v>1696</v>
      </c>
      <c r="BA248" s="22">
        <v>0</v>
      </c>
      <c r="BB248" s="22">
        <v>0</v>
      </c>
      <c r="BC248" s="22">
        <v>0</v>
      </c>
      <c r="BD248" s="22">
        <v>0</v>
      </c>
      <c r="BE248" s="22">
        <v>0</v>
      </c>
      <c r="BF248" s="22">
        <v>0</v>
      </c>
      <c r="BG248" s="22">
        <v>0</v>
      </c>
      <c r="BH248" s="22">
        <v>0</v>
      </c>
      <c r="BI248" s="22">
        <v>0</v>
      </c>
      <c r="BJ248" s="22">
        <v>0</v>
      </c>
      <c r="BK248" s="22">
        <v>0</v>
      </c>
      <c r="BL248" s="22">
        <v>0</v>
      </c>
      <c r="BM248" s="22">
        <v>0</v>
      </c>
      <c r="BN248" s="22">
        <v>0</v>
      </c>
      <c r="BO248" s="22">
        <v>0</v>
      </c>
      <c r="BP248" s="22">
        <v>0</v>
      </c>
      <c r="BQ248" s="22">
        <v>0</v>
      </c>
    </row>
    <row r="249" spans="1:6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5</v>
      </c>
      <c r="F249" s="22">
        <v>157</v>
      </c>
      <c r="G249" s="22">
        <v>0</v>
      </c>
      <c r="H249" s="23">
        <v>18</v>
      </c>
      <c r="I249" s="24" t="s">
        <v>1457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4" t="s">
        <v>1457</v>
      </c>
      <c r="Q249" s="24" t="s">
        <v>1457</v>
      </c>
      <c r="R249" s="23">
        <v>0</v>
      </c>
      <c r="S249" s="22">
        <v>0</v>
      </c>
      <c r="T249" s="24"/>
      <c r="U249" s="23">
        <v>10</v>
      </c>
      <c r="V249" s="23">
        <v>0</v>
      </c>
      <c r="W249" s="23">
        <v>0</v>
      </c>
      <c r="X249" s="23">
        <v>0.93</v>
      </c>
      <c r="Y249" s="23">
        <v>0</v>
      </c>
      <c r="Z249" s="23">
        <v>10.93</v>
      </c>
      <c r="AA249" s="23">
        <v>12</v>
      </c>
      <c r="AB249" s="23">
        <v>0</v>
      </c>
      <c r="AC249" s="23">
        <v>0</v>
      </c>
      <c r="AD249" s="23">
        <v>0</v>
      </c>
      <c r="AE249" s="23">
        <v>0</v>
      </c>
      <c r="AF249" s="23">
        <v>12</v>
      </c>
      <c r="AG249" s="23">
        <v>0</v>
      </c>
      <c r="AH249" s="24" t="s">
        <v>1458</v>
      </c>
      <c r="AI249" s="22">
        <v>3</v>
      </c>
      <c r="AJ249" s="22">
        <v>3</v>
      </c>
      <c r="AK249" s="24" t="s">
        <v>1458</v>
      </c>
      <c r="AL249" s="24" t="s">
        <v>1457</v>
      </c>
      <c r="AM249" s="24" t="s">
        <v>1458</v>
      </c>
      <c r="AN249" s="22">
        <v>6</v>
      </c>
      <c r="AO249" s="22">
        <v>0</v>
      </c>
      <c r="AP249" s="22">
        <v>482</v>
      </c>
      <c r="AQ249" s="22">
        <v>12168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4" t="s">
        <v>1697</v>
      </c>
      <c r="BA249" s="22">
        <v>4</v>
      </c>
      <c r="BB249" s="22">
        <v>4</v>
      </c>
      <c r="BC249" s="22">
        <v>60000</v>
      </c>
      <c r="BD249" s="22">
        <v>57250</v>
      </c>
      <c r="BE249" s="22">
        <v>0</v>
      </c>
      <c r="BF249" s="22">
        <v>0</v>
      </c>
      <c r="BG249" s="22">
        <v>117250</v>
      </c>
      <c r="BH249" s="22">
        <v>0</v>
      </c>
      <c r="BI249" s="22">
        <v>3</v>
      </c>
      <c r="BJ249" s="22">
        <v>0</v>
      </c>
      <c r="BK249" s="22">
        <v>1</v>
      </c>
      <c r="BL249" s="22">
        <v>70</v>
      </c>
      <c r="BM249" s="22">
        <v>2</v>
      </c>
      <c r="BN249" s="22">
        <v>0</v>
      </c>
      <c r="BO249" s="22">
        <v>0</v>
      </c>
      <c r="BP249" s="22">
        <v>0</v>
      </c>
      <c r="BQ249" s="22">
        <v>0</v>
      </c>
    </row>
    <row r="250" spans="1:6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5</v>
      </c>
      <c r="F250" s="22">
        <v>176</v>
      </c>
      <c r="G250" s="22">
        <v>0</v>
      </c>
      <c r="H250" s="23">
        <v>17.12</v>
      </c>
      <c r="I250" s="24" t="s">
        <v>1457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4" t="s">
        <v>1457</v>
      </c>
      <c r="Q250" s="24" t="s">
        <v>1457</v>
      </c>
      <c r="R250" s="23">
        <v>0</v>
      </c>
      <c r="S250" s="22">
        <v>0</v>
      </c>
      <c r="T250" s="24"/>
      <c r="U250" s="23">
        <v>11.21</v>
      </c>
      <c r="V250" s="23">
        <v>0</v>
      </c>
      <c r="W250" s="23">
        <v>0</v>
      </c>
      <c r="X250" s="23">
        <v>0</v>
      </c>
      <c r="Y250" s="23">
        <v>0</v>
      </c>
      <c r="Z250" s="23">
        <v>11.21</v>
      </c>
      <c r="AA250" s="23">
        <v>7.4</v>
      </c>
      <c r="AB250" s="23">
        <v>0</v>
      </c>
      <c r="AC250" s="23">
        <v>0</v>
      </c>
      <c r="AD250" s="23">
        <v>0</v>
      </c>
      <c r="AE250" s="23">
        <v>0</v>
      </c>
      <c r="AF250" s="23">
        <v>7.4</v>
      </c>
      <c r="AG250" s="23">
        <v>1.419</v>
      </c>
      <c r="AH250" s="24" t="s">
        <v>1458</v>
      </c>
      <c r="AI250" s="22">
        <v>2</v>
      </c>
      <c r="AJ250" s="22">
        <v>2</v>
      </c>
      <c r="AK250" s="24" t="s">
        <v>1457</v>
      </c>
      <c r="AL250" s="24" t="s">
        <v>1458</v>
      </c>
      <c r="AM250" s="24" t="s">
        <v>1458</v>
      </c>
      <c r="AN250" s="22">
        <v>5</v>
      </c>
      <c r="AO250" s="22">
        <v>0</v>
      </c>
      <c r="AP250" s="22">
        <v>256</v>
      </c>
      <c r="AQ250" s="22">
        <v>8340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4" t="s">
        <v>1628</v>
      </c>
      <c r="BA250" s="22">
        <v>0</v>
      </c>
      <c r="BB250" s="22">
        <v>0</v>
      </c>
      <c r="BC250" s="22">
        <v>0</v>
      </c>
      <c r="BD250" s="22">
        <v>0</v>
      </c>
      <c r="BE250" s="22">
        <v>0</v>
      </c>
      <c r="BF250" s="22">
        <v>0</v>
      </c>
      <c r="BG250" s="22">
        <v>0</v>
      </c>
      <c r="BH250" s="22">
        <v>0</v>
      </c>
      <c r="BI250" s="22">
        <v>0</v>
      </c>
      <c r="BJ250" s="22">
        <v>1</v>
      </c>
      <c r="BK250" s="22">
        <v>1</v>
      </c>
      <c r="BL250" s="22">
        <v>32</v>
      </c>
      <c r="BM250" s="22">
        <v>3</v>
      </c>
      <c r="BN250" s="22">
        <v>1</v>
      </c>
      <c r="BO250" s="22">
        <v>10</v>
      </c>
      <c r="BP250" s="22">
        <v>0</v>
      </c>
      <c r="BQ250" s="22">
        <v>0</v>
      </c>
    </row>
    <row r="251" spans="1:6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</v>
      </c>
      <c r="F251" s="22">
        <v>85</v>
      </c>
      <c r="G251" s="22">
        <v>0</v>
      </c>
      <c r="H251" s="23">
        <v>4.2</v>
      </c>
      <c r="I251" s="24" t="s">
        <v>1457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4" t="s">
        <v>1457</v>
      </c>
      <c r="Q251" s="24" t="s">
        <v>1457</v>
      </c>
      <c r="R251" s="23">
        <v>0</v>
      </c>
      <c r="S251" s="22">
        <v>0</v>
      </c>
      <c r="T251" s="24"/>
      <c r="U251" s="23">
        <v>3.2</v>
      </c>
      <c r="V251" s="23">
        <v>0</v>
      </c>
      <c r="W251" s="23">
        <v>0</v>
      </c>
      <c r="X251" s="23">
        <v>0</v>
      </c>
      <c r="Y251" s="23">
        <v>0</v>
      </c>
      <c r="Z251" s="23">
        <v>3.2</v>
      </c>
      <c r="AA251" s="23">
        <v>3.2</v>
      </c>
      <c r="AB251" s="23">
        <v>0</v>
      </c>
      <c r="AC251" s="23">
        <v>0</v>
      </c>
      <c r="AD251" s="23">
        <v>0</v>
      </c>
      <c r="AE251" s="23">
        <v>0</v>
      </c>
      <c r="AF251" s="23">
        <v>3.2</v>
      </c>
      <c r="AG251" s="23">
        <v>0</v>
      </c>
      <c r="AH251" s="24" t="s">
        <v>1458</v>
      </c>
      <c r="AI251" s="22">
        <v>43</v>
      </c>
      <c r="AJ251" s="22">
        <v>35</v>
      </c>
      <c r="AK251" s="24" t="s">
        <v>1458</v>
      </c>
      <c r="AL251" s="24" t="s">
        <v>1458</v>
      </c>
      <c r="AM251" s="24" t="s">
        <v>1458</v>
      </c>
      <c r="AN251" s="22">
        <v>34</v>
      </c>
      <c r="AO251" s="22">
        <v>0</v>
      </c>
      <c r="AP251" s="22">
        <v>86</v>
      </c>
      <c r="AQ251" s="22">
        <v>5775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4" t="s">
        <v>1698</v>
      </c>
      <c r="BA251" s="22">
        <v>3</v>
      </c>
      <c r="BB251" s="22">
        <v>3</v>
      </c>
      <c r="BC251" s="22">
        <v>0</v>
      </c>
      <c r="BD251" s="22">
        <v>0</v>
      </c>
      <c r="BE251" s="22">
        <v>0</v>
      </c>
      <c r="BF251" s="22">
        <v>16000</v>
      </c>
      <c r="BG251" s="22">
        <v>16000</v>
      </c>
      <c r="BH251" s="22">
        <v>0</v>
      </c>
      <c r="BI251" s="22">
        <v>5</v>
      </c>
      <c r="BJ251" s="22">
        <v>0</v>
      </c>
      <c r="BK251" s="22">
        <v>0</v>
      </c>
      <c r="BL251" s="22">
        <v>0</v>
      </c>
      <c r="BM251" s="22">
        <v>0</v>
      </c>
      <c r="BN251" s="22">
        <v>0</v>
      </c>
      <c r="BO251" s="22">
        <v>0</v>
      </c>
      <c r="BP251" s="22">
        <v>0</v>
      </c>
      <c r="BQ251" s="22">
        <v>0</v>
      </c>
    </row>
    <row r="252" spans="1:6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2</v>
      </c>
      <c r="F252" s="22">
        <v>66</v>
      </c>
      <c r="G252" s="22">
        <v>0</v>
      </c>
      <c r="H252" s="23">
        <v>5.31</v>
      </c>
      <c r="I252" s="24" t="s">
        <v>1457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4" t="s">
        <v>1457</v>
      </c>
      <c r="Q252" s="24" t="s">
        <v>1457</v>
      </c>
      <c r="R252" s="23">
        <v>0</v>
      </c>
      <c r="S252" s="22">
        <v>0</v>
      </c>
      <c r="T252" s="24"/>
      <c r="U252" s="23">
        <v>16.010000000000002</v>
      </c>
      <c r="V252" s="23">
        <v>0</v>
      </c>
      <c r="W252" s="23">
        <v>0</v>
      </c>
      <c r="X252" s="23">
        <v>0</v>
      </c>
      <c r="Y252" s="23">
        <v>0</v>
      </c>
      <c r="Z252" s="23">
        <v>16.010000000000002</v>
      </c>
      <c r="AA252" s="23">
        <v>3.27</v>
      </c>
      <c r="AB252" s="23">
        <v>0</v>
      </c>
      <c r="AC252" s="23">
        <v>0</v>
      </c>
      <c r="AD252" s="23">
        <v>0</v>
      </c>
      <c r="AE252" s="23">
        <v>0</v>
      </c>
      <c r="AF252" s="23">
        <v>3.27</v>
      </c>
      <c r="AG252" s="23">
        <v>0</v>
      </c>
      <c r="AH252" s="24" t="s">
        <v>1457</v>
      </c>
      <c r="AI252" s="22">
        <v>0</v>
      </c>
      <c r="AJ252" s="22">
        <v>0</v>
      </c>
      <c r="AK252" s="24" t="s">
        <v>1457</v>
      </c>
      <c r="AL252" s="24" t="s">
        <v>1457</v>
      </c>
      <c r="AM252" s="24" t="s">
        <v>1457</v>
      </c>
      <c r="AN252" s="22">
        <v>0</v>
      </c>
      <c r="AO252" s="22">
        <v>0</v>
      </c>
      <c r="AP252" s="22">
        <v>137</v>
      </c>
      <c r="AQ252" s="22">
        <v>5716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4" t="s">
        <v>1699</v>
      </c>
      <c r="BA252" s="22">
        <v>0</v>
      </c>
      <c r="BB252" s="22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0</v>
      </c>
      <c r="BK252" s="22">
        <v>0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0</v>
      </c>
    </row>
    <row r="253" spans="1:6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1</v>
      </c>
      <c r="F253" s="22">
        <v>265</v>
      </c>
      <c r="G253" s="22">
        <v>0</v>
      </c>
      <c r="H253" s="23">
        <v>10.46</v>
      </c>
      <c r="I253" s="24" t="s">
        <v>1457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4" t="s">
        <v>1457</v>
      </c>
      <c r="Q253" s="24" t="s">
        <v>1457</v>
      </c>
      <c r="R253" s="23">
        <v>0</v>
      </c>
      <c r="S253" s="22">
        <v>0</v>
      </c>
      <c r="T253" s="24"/>
      <c r="U253" s="23">
        <v>15</v>
      </c>
      <c r="V253" s="23">
        <v>0</v>
      </c>
      <c r="W253" s="23">
        <v>16</v>
      </c>
      <c r="X253" s="23">
        <v>54</v>
      </c>
      <c r="Y253" s="23">
        <v>0</v>
      </c>
      <c r="Z253" s="23">
        <v>85</v>
      </c>
      <c r="AA253" s="23">
        <v>3.5</v>
      </c>
      <c r="AB253" s="23">
        <v>0</v>
      </c>
      <c r="AC253" s="23">
        <v>0</v>
      </c>
      <c r="AD253" s="23">
        <v>0</v>
      </c>
      <c r="AE253" s="23">
        <v>0</v>
      </c>
      <c r="AF253" s="23">
        <v>3.5</v>
      </c>
      <c r="AG253" s="23">
        <v>0</v>
      </c>
      <c r="AH253" s="24" t="s">
        <v>1458</v>
      </c>
      <c r="AI253" s="22">
        <v>2</v>
      </c>
      <c r="AJ253" s="22">
        <v>2</v>
      </c>
      <c r="AK253" s="24" t="s">
        <v>1458</v>
      </c>
      <c r="AL253" s="24" t="s">
        <v>1457</v>
      </c>
      <c r="AM253" s="24" t="s">
        <v>1457</v>
      </c>
      <c r="AN253" s="22">
        <v>0</v>
      </c>
      <c r="AO253" s="22">
        <v>0</v>
      </c>
      <c r="AP253" s="22">
        <v>89</v>
      </c>
      <c r="AQ253" s="22">
        <v>4526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4" t="s">
        <v>1700</v>
      </c>
      <c r="BA253" s="22">
        <v>0</v>
      </c>
      <c r="BB253" s="22">
        <v>0</v>
      </c>
      <c r="BC253" s="22">
        <v>0</v>
      </c>
      <c r="BD253" s="22">
        <v>0</v>
      </c>
      <c r="BE253" s="22">
        <v>0</v>
      </c>
      <c r="BF253" s="22">
        <v>0</v>
      </c>
      <c r="BG253" s="22">
        <v>0</v>
      </c>
      <c r="BH253" s="22">
        <v>0</v>
      </c>
      <c r="BI253" s="22">
        <v>0</v>
      </c>
      <c r="BJ253" s="22">
        <v>0</v>
      </c>
      <c r="BK253" s="22">
        <v>1</v>
      </c>
      <c r="BL253" s="22">
        <v>4</v>
      </c>
      <c r="BM253" s="22">
        <v>1</v>
      </c>
      <c r="BN253" s="22">
        <v>0</v>
      </c>
      <c r="BO253" s="22">
        <v>0</v>
      </c>
      <c r="BP253" s="22">
        <v>0</v>
      </c>
      <c r="BQ253" s="22">
        <v>0</v>
      </c>
    </row>
    <row r="254" spans="1:6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3.5</v>
      </c>
      <c r="F254" s="22">
        <v>239</v>
      </c>
      <c r="G254" s="22">
        <v>0</v>
      </c>
      <c r="H254" s="23">
        <v>8</v>
      </c>
      <c r="I254" s="24" t="s">
        <v>1457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4" t="s">
        <v>1457</v>
      </c>
      <c r="Q254" s="24" t="s">
        <v>1457</v>
      </c>
      <c r="R254" s="23">
        <v>0</v>
      </c>
      <c r="S254" s="22">
        <v>0</v>
      </c>
      <c r="T254" s="24"/>
      <c r="U254" s="23">
        <v>6.5</v>
      </c>
      <c r="V254" s="23">
        <v>0</v>
      </c>
      <c r="W254" s="23">
        <v>0</v>
      </c>
      <c r="X254" s="23">
        <v>0</v>
      </c>
      <c r="Y254" s="23">
        <v>0</v>
      </c>
      <c r="Z254" s="23">
        <v>6.5</v>
      </c>
      <c r="AA254" s="23">
        <v>5.5</v>
      </c>
      <c r="AB254" s="23">
        <v>0</v>
      </c>
      <c r="AC254" s="23">
        <v>0</v>
      </c>
      <c r="AD254" s="23">
        <v>0</v>
      </c>
      <c r="AE254" s="23">
        <v>0</v>
      </c>
      <c r="AF254" s="23">
        <v>5.5</v>
      </c>
      <c r="AG254" s="23">
        <v>0</v>
      </c>
      <c r="AH254" s="24" t="s">
        <v>1457</v>
      </c>
      <c r="AI254" s="22">
        <v>0</v>
      </c>
      <c r="AJ254" s="22">
        <v>0</v>
      </c>
      <c r="AK254" s="24" t="s">
        <v>1457</v>
      </c>
      <c r="AL254" s="24" t="s">
        <v>1457</v>
      </c>
      <c r="AM254" s="24" t="s">
        <v>1457</v>
      </c>
      <c r="AN254" s="22">
        <v>0</v>
      </c>
      <c r="AO254" s="22">
        <v>0</v>
      </c>
      <c r="AP254" s="22">
        <v>176</v>
      </c>
      <c r="AQ254" s="22">
        <v>6120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4" t="s">
        <v>1701</v>
      </c>
      <c r="BA254" s="22">
        <v>0</v>
      </c>
      <c r="BB254" s="22">
        <v>0</v>
      </c>
      <c r="BC254" s="22">
        <v>0</v>
      </c>
      <c r="BD254" s="22">
        <v>0</v>
      </c>
      <c r="BE254" s="22">
        <v>0</v>
      </c>
      <c r="BF254" s="22">
        <v>0</v>
      </c>
      <c r="BG254" s="22">
        <v>0</v>
      </c>
      <c r="BH254" s="22">
        <v>0</v>
      </c>
      <c r="BI254" s="22">
        <v>0</v>
      </c>
      <c r="BJ254" s="22">
        <v>0</v>
      </c>
      <c r="BK254" s="22">
        <v>0</v>
      </c>
      <c r="BL254" s="22">
        <v>0</v>
      </c>
      <c r="BM254" s="22">
        <v>0</v>
      </c>
      <c r="BN254" s="22">
        <v>0</v>
      </c>
      <c r="BO254" s="22">
        <v>0</v>
      </c>
      <c r="BP254" s="22">
        <v>0</v>
      </c>
      <c r="BQ254" s="22">
        <v>0</v>
      </c>
    </row>
    <row r="255" spans="1:6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3</v>
      </c>
      <c r="F255" s="22">
        <v>177</v>
      </c>
      <c r="G255" s="22">
        <v>0</v>
      </c>
      <c r="H255" s="23">
        <v>8</v>
      </c>
      <c r="I255" s="24" t="s">
        <v>1457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4" t="s">
        <v>1457</v>
      </c>
      <c r="Q255" s="24" t="s">
        <v>1457</v>
      </c>
      <c r="R255" s="23">
        <v>0</v>
      </c>
      <c r="S255" s="22">
        <v>0</v>
      </c>
      <c r="T255" s="24"/>
      <c r="U255" s="23">
        <v>6</v>
      </c>
      <c r="V255" s="23">
        <v>0</v>
      </c>
      <c r="W255" s="23">
        <v>0</v>
      </c>
      <c r="X255" s="23">
        <v>0</v>
      </c>
      <c r="Y255" s="23">
        <v>0</v>
      </c>
      <c r="Z255" s="23">
        <v>6</v>
      </c>
      <c r="AA255" s="23">
        <v>8</v>
      </c>
      <c r="AB255" s="23">
        <v>0</v>
      </c>
      <c r="AC255" s="23">
        <v>0</v>
      </c>
      <c r="AD255" s="23">
        <v>0</v>
      </c>
      <c r="AE255" s="23">
        <v>0</v>
      </c>
      <c r="AF255" s="23">
        <v>8</v>
      </c>
      <c r="AG255" s="23">
        <v>0</v>
      </c>
      <c r="AH255" s="24" t="s">
        <v>1458</v>
      </c>
      <c r="AI255" s="22">
        <v>1</v>
      </c>
      <c r="AJ255" s="22">
        <v>2</v>
      </c>
      <c r="AK255" s="24" t="s">
        <v>1458</v>
      </c>
      <c r="AL255" s="24" t="s">
        <v>1458</v>
      </c>
      <c r="AM255" s="24" t="s">
        <v>1458</v>
      </c>
      <c r="AN255" s="22">
        <v>15</v>
      </c>
      <c r="AO255" s="22">
        <v>0</v>
      </c>
      <c r="AP255" s="22">
        <v>182</v>
      </c>
      <c r="AQ255" s="22">
        <v>7708.42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4" t="s">
        <v>1702</v>
      </c>
      <c r="BA255" s="22">
        <v>0</v>
      </c>
      <c r="BB255" s="22">
        <v>0</v>
      </c>
      <c r="BC255" s="22">
        <v>0</v>
      </c>
      <c r="BD255" s="22">
        <v>0</v>
      </c>
      <c r="BE255" s="22">
        <v>0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1</v>
      </c>
      <c r="BL255" s="22">
        <v>3</v>
      </c>
      <c r="BM255" s="22">
        <v>1</v>
      </c>
      <c r="BN255" s="22">
        <v>0</v>
      </c>
      <c r="BO255" s="22">
        <v>0</v>
      </c>
      <c r="BP255" s="22">
        <v>0</v>
      </c>
      <c r="BQ255" s="22">
        <v>0</v>
      </c>
    </row>
    <row r="256" spans="1:6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2</v>
      </c>
      <c r="F256" s="22">
        <v>51</v>
      </c>
      <c r="G256" s="22">
        <v>0</v>
      </c>
      <c r="H256" s="23">
        <v>5.55</v>
      </c>
      <c r="I256" s="24" t="s">
        <v>1457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4" t="s">
        <v>1457</v>
      </c>
      <c r="Q256" s="24" t="s">
        <v>1457</v>
      </c>
      <c r="R256" s="23">
        <v>0</v>
      </c>
      <c r="S256" s="22">
        <v>0</v>
      </c>
      <c r="T256" s="24"/>
      <c r="U256" s="23">
        <v>3.42</v>
      </c>
      <c r="V256" s="23">
        <v>0</v>
      </c>
      <c r="W256" s="23">
        <v>0</v>
      </c>
      <c r="X256" s="23">
        <v>0</v>
      </c>
      <c r="Y256" s="23">
        <v>0</v>
      </c>
      <c r="Z256" s="23">
        <v>3.42</v>
      </c>
      <c r="AA256" s="23">
        <v>4.34</v>
      </c>
      <c r="AB256" s="23">
        <v>0</v>
      </c>
      <c r="AC256" s="23">
        <v>0</v>
      </c>
      <c r="AD256" s="23">
        <v>0</v>
      </c>
      <c r="AE256" s="23">
        <v>0</v>
      </c>
      <c r="AF256" s="23">
        <v>4.34</v>
      </c>
      <c r="AG256" s="23">
        <v>0</v>
      </c>
      <c r="AH256" s="24" t="s">
        <v>1458</v>
      </c>
      <c r="AI256" s="22">
        <v>7</v>
      </c>
      <c r="AJ256" s="22">
        <v>15</v>
      </c>
      <c r="AK256" s="24" t="s">
        <v>1457</v>
      </c>
      <c r="AL256" s="24" t="s">
        <v>1458</v>
      </c>
      <c r="AM256" s="24" t="s">
        <v>1458</v>
      </c>
      <c r="AN256" s="22">
        <v>7</v>
      </c>
      <c r="AO256" s="22">
        <v>0</v>
      </c>
      <c r="AP256" s="22">
        <v>76</v>
      </c>
      <c r="AQ256" s="22">
        <v>3244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4" t="s">
        <v>1703</v>
      </c>
      <c r="BA256" s="22">
        <v>7</v>
      </c>
      <c r="BB256" s="22">
        <v>7</v>
      </c>
      <c r="BC256" s="22">
        <v>125000</v>
      </c>
      <c r="BD256" s="22">
        <v>0</v>
      </c>
      <c r="BE256" s="22">
        <v>0</v>
      </c>
      <c r="BF256" s="22">
        <v>0</v>
      </c>
      <c r="BG256" s="22">
        <v>125000</v>
      </c>
      <c r="BH256" s="22">
        <v>0</v>
      </c>
      <c r="BI256" s="22">
        <v>2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2">
        <v>0</v>
      </c>
      <c r="BP256" s="22">
        <v>0</v>
      </c>
      <c r="BQ256" s="22">
        <v>0</v>
      </c>
    </row>
    <row r="257" spans="1:6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2</v>
      </c>
      <c r="F257" s="22">
        <v>117</v>
      </c>
      <c r="G257" s="22">
        <v>0</v>
      </c>
      <c r="H257" s="23">
        <v>8</v>
      </c>
      <c r="I257" s="24" t="s">
        <v>1457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4" t="s">
        <v>1457</v>
      </c>
      <c r="Q257" s="24" t="s">
        <v>1457</v>
      </c>
      <c r="R257" s="23">
        <v>0</v>
      </c>
      <c r="S257" s="22">
        <v>0</v>
      </c>
      <c r="T257" s="24"/>
      <c r="U257" s="23">
        <v>5</v>
      </c>
      <c r="V257" s="23">
        <v>0</v>
      </c>
      <c r="W257" s="23">
        <v>0</v>
      </c>
      <c r="X257" s="23">
        <v>0</v>
      </c>
      <c r="Y257" s="23">
        <v>0</v>
      </c>
      <c r="Z257" s="23">
        <v>5</v>
      </c>
      <c r="AA257" s="23">
        <v>4</v>
      </c>
      <c r="AB257" s="23">
        <v>0</v>
      </c>
      <c r="AC257" s="23">
        <v>0</v>
      </c>
      <c r="AD257" s="23">
        <v>0</v>
      </c>
      <c r="AE257" s="23">
        <v>0</v>
      </c>
      <c r="AF257" s="23">
        <v>4</v>
      </c>
      <c r="AG257" s="23">
        <v>0</v>
      </c>
      <c r="AH257" s="24" t="s">
        <v>1457</v>
      </c>
      <c r="AI257" s="22">
        <v>0</v>
      </c>
      <c r="AJ257" s="22">
        <v>0</v>
      </c>
      <c r="AK257" s="24" t="s">
        <v>1457</v>
      </c>
      <c r="AL257" s="24" t="s">
        <v>1457</v>
      </c>
      <c r="AM257" s="24" t="s">
        <v>1457</v>
      </c>
      <c r="AN257" s="22">
        <v>0</v>
      </c>
      <c r="AO257" s="22">
        <v>0</v>
      </c>
      <c r="AP257" s="22">
        <v>191</v>
      </c>
      <c r="AQ257" s="22">
        <v>5122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4" t="s">
        <v>1704</v>
      </c>
      <c r="BA257" s="22">
        <v>4</v>
      </c>
      <c r="BB257" s="22">
        <v>4</v>
      </c>
      <c r="BC257" s="22">
        <v>19500</v>
      </c>
      <c r="BD257" s="22">
        <v>40000</v>
      </c>
      <c r="BE257" s="22">
        <v>0</v>
      </c>
      <c r="BF257" s="22">
        <v>0</v>
      </c>
      <c r="BG257" s="22">
        <v>59500</v>
      </c>
      <c r="BH257" s="22">
        <v>3</v>
      </c>
      <c r="BI257" s="22">
        <v>23</v>
      </c>
      <c r="BJ257" s="22">
        <v>1</v>
      </c>
      <c r="BK257" s="22">
        <v>0</v>
      </c>
      <c r="BL257" s="22">
        <v>0</v>
      </c>
      <c r="BM257" s="22">
        <v>0</v>
      </c>
      <c r="BN257" s="22">
        <v>1</v>
      </c>
      <c r="BO257" s="22">
        <v>0</v>
      </c>
      <c r="BP257" s="22">
        <v>1</v>
      </c>
      <c r="BQ257" s="22">
        <v>0</v>
      </c>
    </row>
    <row r="258" spans="1:6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</v>
      </c>
      <c r="F258" s="22">
        <v>64</v>
      </c>
      <c r="G258" s="22">
        <v>0</v>
      </c>
      <c r="H258" s="23">
        <v>7.7</v>
      </c>
      <c r="I258" s="24" t="s">
        <v>1457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4" t="s">
        <v>1457</v>
      </c>
      <c r="Q258" s="24" t="s">
        <v>1457</v>
      </c>
      <c r="R258" s="23">
        <v>0</v>
      </c>
      <c r="S258" s="22">
        <v>0</v>
      </c>
      <c r="T258" s="24"/>
      <c r="U258" s="23">
        <v>6.05</v>
      </c>
      <c r="V258" s="23">
        <v>0</v>
      </c>
      <c r="W258" s="23">
        <v>0</v>
      </c>
      <c r="X258" s="23">
        <v>0</v>
      </c>
      <c r="Y258" s="23">
        <v>0</v>
      </c>
      <c r="Z258" s="23">
        <v>6.05</v>
      </c>
      <c r="AA258" s="23">
        <v>6.54</v>
      </c>
      <c r="AB258" s="23">
        <v>0</v>
      </c>
      <c r="AC258" s="23">
        <v>0</v>
      </c>
      <c r="AD258" s="23">
        <v>0</v>
      </c>
      <c r="AE258" s="23">
        <v>0</v>
      </c>
      <c r="AF258" s="23">
        <v>6.54</v>
      </c>
      <c r="AG258" s="23">
        <v>0</v>
      </c>
      <c r="AH258" s="24" t="s">
        <v>1457</v>
      </c>
      <c r="AI258" s="22">
        <v>0</v>
      </c>
      <c r="AJ258" s="22">
        <v>0</v>
      </c>
      <c r="AK258" s="24" t="s">
        <v>1457</v>
      </c>
      <c r="AL258" s="24" t="s">
        <v>1457</v>
      </c>
      <c r="AM258" s="24" t="s">
        <v>1457</v>
      </c>
      <c r="AN258" s="22">
        <v>0</v>
      </c>
      <c r="AO258" s="22">
        <v>0</v>
      </c>
      <c r="AP258" s="22">
        <v>91</v>
      </c>
      <c r="AQ258" s="22">
        <v>3268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4" t="s">
        <v>1705</v>
      </c>
      <c r="BA258" s="22">
        <v>0</v>
      </c>
      <c r="BB258" s="22">
        <v>0</v>
      </c>
      <c r="BC258" s="22">
        <v>0</v>
      </c>
      <c r="BD258" s="22">
        <v>0</v>
      </c>
      <c r="BE258" s="22">
        <v>0</v>
      </c>
      <c r="BF258" s="22">
        <v>0</v>
      </c>
      <c r="BG258" s="22">
        <v>0</v>
      </c>
      <c r="BH258" s="22">
        <v>0</v>
      </c>
      <c r="BI258" s="22">
        <v>0</v>
      </c>
      <c r="BJ258" s="22">
        <v>0</v>
      </c>
      <c r="BK258" s="22">
        <v>0</v>
      </c>
      <c r="BL258" s="22">
        <v>0</v>
      </c>
      <c r="BM258" s="22">
        <v>0</v>
      </c>
      <c r="BN258" s="22">
        <v>0</v>
      </c>
      <c r="BO258" s="22">
        <v>0</v>
      </c>
      <c r="BP258" s="22">
        <v>0</v>
      </c>
      <c r="BQ258" s="22">
        <v>0</v>
      </c>
    </row>
    <row r="259" spans="1:6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2</v>
      </c>
      <c r="F259" s="22">
        <v>52</v>
      </c>
      <c r="G259" s="22">
        <v>0</v>
      </c>
      <c r="H259" s="23">
        <v>4.2</v>
      </c>
      <c r="I259" s="24" t="s">
        <v>1457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4" t="s">
        <v>1457</v>
      </c>
      <c r="Q259" s="24" t="s">
        <v>1457</v>
      </c>
      <c r="R259" s="23">
        <v>0</v>
      </c>
      <c r="S259" s="22">
        <v>0</v>
      </c>
      <c r="T259" s="24"/>
      <c r="U259" s="23">
        <v>4.5199999999999996</v>
      </c>
      <c r="V259" s="23">
        <v>0</v>
      </c>
      <c r="W259" s="23">
        <v>0</v>
      </c>
      <c r="X259" s="23">
        <v>0.22</v>
      </c>
      <c r="Y259" s="23">
        <v>0</v>
      </c>
      <c r="Z259" s="23">
        <v>4.74</v>
      </c>
      <c r="AA259" s="23">
        <v>4.3600000000000003</v>
      </c>
      <c r="AB259" s="23">
        <v>0</v>
      </c>
      <c r="AC259" s="23">
        <v>0</v>
      </c>
      <c r="AD259" s="23">
        <v>0</v>
      </c>
      <c r="AE259" s="23">
        <v>0</v>
      </c>
      <c r="AF259" s="23">
        <v>4.3600000000000003</v>
      </c>
      <c r="AG259" s="23">
        <v>0.82</v>
      </c>
      <c r="AH259" s="24" t="s">
        <v>1458</v>
      </c>
      <c r="AI259" s="22">
        <v>1</v>
      </c>
      <c r="AJ259" s="22">
        <v>1</v>
      </c>
      <c r="AK259" s="24" t="s">
        <v>1457</v>
      </c>
      <c r="AL259" s="24" t="s">
        <v>1458</v>
      </c>
      <c r="AM259" s="24" t="s">
        <v>1458</v>
      </c>
      <c r="AN259" s="22">
        <v>5</v>
      </c>
      <c r="AO259" s="22">
        <v>0</v>
      </c>
      <c r="AP259" s="22">
        <v>173</v>
      </c>
      <c r="AQ259" s="22">
        <v>7201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4" t="s">
        <v>1706</v>
      </c>
      <c r="BA259" s="22">
        <v>8</v>
      </c>
      <c r="BB259" s="22">
        <v>7</v>
      </c>
      <c r="BC259" s="22">
        <v>582000</v>
      </c>
      <c r="BD259" s="22">
        <v>0</v>
      </c>
      <c r="BE259" s="22">
        <v>0</v>
      </c>
      <c r="BF259" s="22">
        <v>0</v>
      </c>
      <c r="BG259" s="22">
        <v>582000</v>
      </c>
      <c r="BH259" s="22">
        <v>6</v>
      </c>
      <c r="BI259" s="22">
        <v>7</v>
      </c>
      <c r="BJ259" s="22">
        <v>2</v>
      </c>
      <c r="BK259" s="22">
        <v>0</v>
      </c>
      <c r="BL259" s="22">
        <v>0</v>
      </c>
      <c r="BM259" s="22">
        <v>0</v>
      </c>
      <c r="BN259" s="22">
        <v>2</v>
      </c>
      <c r="BO259" s="22">
        <v>45</v>
      </c>
      <c r="BP259" s="22">
        <v>3</v>
      </c>
      <c r="BQ259" s="22">
        <v>0</v>
      </c>
    </row>
    <row r="260" spans="1:6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6</v>
      </c>
      <c r="F260" s="22">
        <v>186</v>
      </c>
      <c r="G260" s="22">
        <v>0</v>
      </c>
      <c r="H260" s="23">
        <v>17.399999999999999</v>
      </c>
      <c r="I260" s="24" t="s">
        <v>1457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4" t="s">
        <v>1457</v>
      </c>
      <c r="Q260" s="24" t="s">
        <v>1457</v>
      </c>
      <c r="R260" s="23">
        <v>0</v>
      </c>
      <c r="S260" s="22">
        <v>0</v>
      </c>
      <c r="T260" s="24"/>
      <c r="U260" s="23">
        <v>17.399999999999999</v>
      </c>
      <c r="V260" s="23">
        <v>0</v>
      </c>
      <c r="W260" s="23">
        <v>0</v>
      </c>
      <c r="X260" s="23">
        <v>0</v>
      </c>
      <c r="Y260" s="23">
        <v>0</v>
      </c>
      <c r="Z260" s="23">
        <v>17.399999999999999</v>
      </c>
      <c r="AA260" s="23">
        <v>11.4</v>
      </c>
      <c r="AB260" s="23">
        <v>0</v>
      </c>
      <c r="AC260" s="23">
        <v>0</v>
      </c>
      <c r="AD260" s="23">
        <v>0</v>
      </c>
      <c r="AE260" s="23">
        <v>0</v>
      </c>
      <c r="AF260" s="23">
        <v>11.4</v>
      </c>
      <c r="AG260" s="23">
        <v>0.2</v>
      </c>
      <c r="AH260" s="24" t="s">
        <v>1458</v>
      </c>
      <c r="AI260" s="22">
        <v>1</v>
      </c>
      <c r="AJ260" s="22">
        <v>1</v>
      </c>
      <c r="AK260" s="24" t="s">
        <v>1457</v>
      </c>
      <c r="AL260" s="24" t="s">
        <v>1458</v>
      </c>
      <c r="AM260" s="24" t="s">
        <v>1458</v>
      </c>
      <c r="AN260" s="22">
        <v>4</v>
      </c>
      <c r="AO260" s="22">
        <v>0</v>
      </c>
      <c r="AP260" s="22">
        <v>291</v>
      </c>
      <c r="AQ260" s="22">
        <v>14818.44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v>0</v>
      </c>
      <c r="AX260" s="22">
        <v>0</v>
      </c>
      <c r="AY260" s="22">
        <v>23</v>
      </c>
      <c r="AZ260" s="24" t="s">
        <v>1707</v>
      </c>
      <c r="BA260" s="22">
        <v>5</v>
      </c>
      <c r="BB260" s="22">
        <v>4</v>
      </c>
      <c r="BC260" s="22">
        <v>111049</v>
      </c>
      <c r="BD260" s="22">
        <v>1800</v>
      </c>
      <c r="BE260" s="22">
        <v>0</v>
      </c>
      <c r="BF260" s="22">
        <v>0</v>
      </c>
      <c r="BG260" s="22">
        <v>112849</v>
      </c>
      <c r="BH260" s="22">
        <v>0</v>
      </c>
      <c r="BI260" s="22">
        <v>7</v>
      </c>
      <c r="BJ260" s="22">
        <v>0</v>
      </c>
      <c r="BK260" s="22">
        <v>1</v>
      </c>
      <c r="BL260" s="22">
        <v>55</v>
      </c>
      <c r="BM260" s="22">
        <v>1</v>
      </c>
      <c r="BN260" s="22">
        <v>0</v>
      </c>
      <c r="BO260" s="22">
        <v>0</v>
      </c>
      <c r="BP260" s="22">
        <v>0</v>
      </c>
      <c r="BQ260" s="22">
        <v>0</v>
      </c>
    </row>
    <row r="261" spans="1:6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6</v>
      </c>
      <c r="F261" s="22">
        <v>273</v>
      </c>
      <c r="G261" s="22">
        <v>0</v>
      </c>
      <c r="H261" s="23">
        <v>13.6</v>
      </c>
      <c r="I261" s="24" t="s">
        <v>1457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4" t="s">
        <v>1457</v>
      </c>
      <c r="Q261" s="24" t="s">
        <v>1457</v>
      </c>
      <c r="R261" s="23">
        <v>0</v>
      </c>
      <c r="S261" s="22">
        <v>0</v>
      </c>
      <c r="T261" s="24"/>
      <c r="U261" s="23">
        <v>0</v>
      </c>
      <c r="V261" s="23">
        <v>5</v>
      </c>
      <c r="W261" s="23">
        <v>0</v>
      </c>
      <c r="X261" s="23">
        <v>0</v>
      </c>
      <c r="Y261" s="23">
        <v>0</v>
      </c>
      <c r="Z261" s="23">
        <v>5</v>
      </c>
      <c r="AA261" s="23">
        <v>5</v>
      </c>
      <c r="AB261" s="23">
        <v>0</v>
      </c>
      <c r="AC261" s="23">
        <v>0</v>
      </c>
      <c r="AD261" s="23">
        <v>0</v>
      </c>
      <c r="AE261" s="23">
        <v>0</v>
      </c>
      <c r="AF261" s="23">
        <v>5</v>
      </c>
      <c r="AG261" s="23">
        <v>1.19</v>
      </c>
      <c r="AH261" s="24" t="s">
        <v>1458</v>
      </c>
      <c r="AI261" s="22">
        <v>1</v>
      </c>
      <c r="AJ261" s="22">
        <v>1</v>
      </c>
      <c r="AK261" s="24" t="s">
        <v>1458</v>
      </c>
      <c r="AL261" s="24" t="s">
        <v>1458</v>
      </c>
      <c r="AM261" s="24" t="s">
        <v>1458</v>
      </c>
      <c r="AN261" s="22">
        <v>5</v>
      </c>
      <c r="AO261" s="22">
        <v>0</v>
      </c>
      <c r="AP261" s="22">
        <v>223</v>
      </c>
      <c r="AQ261" s="22">
        <v>10657.5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4" t="s">
        <v>1689</v>
      </c>
      <c r="BA261" s="22">
        <v>5</v>
      </c>
      <c r="BB261" s="22">
        <v>3</v>
      </c>
      <c r="BC261" s="22">
        <v>10000</v>
      </c>
      <c r="BD261" s="22">
        <v>440000</v>
      </c>
      <c r="BE261" s="22">
        <v>0</v>
      </c>
      <c r="BF261" s="22">
        <v>0</v>
      </c>
      <c r="BG261" s="22">
        <v>450000</v>
      </c>
      <c r="BH261" s="22">
        <v>2</v>
      </c>
      <c r="BI261" s="22">
        <v>14</v>
      </c>
      <c r="BJ261" s="22">
        <v>0</v>
      </c>
      <c r="BK261" s="22">
        <v>0</v>
      </c>
      <c r="BL261" s="22">
        <v>0</v>
      </c>
      <c r="BM261" s="22">
        <v>0</v>
      </c>
      <c r="BN261" s="22">
        <v>0</v>
      </c>
      <c r="BO261" s="22">
        <v>0</v>
      </c>
      <c r="BP261" s="22">
        <v>0</v>
      </c>
      <c r="BQ261" s="22">
        <v>0</v>
      </c>
    </row>
    <row r="262" spans="1:6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5</v>
      </c>
      <c r="F262" s="22">
        <v>283</v>
      </c>
      <c r="G262" s="22">
        <v>0</v>
      </c>
      <c r="H262" s="23">
        <v>10.55</v>
      </c>
      <c r="I262" s="24" t="s">
        <v>1457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4" t="s">
        <v>1457</v>
      </c>
      <c r="Q262" s="24" t="s">
        <v>1457</v>
      </c>
      <c r="R262" s="23">
        <v>0</v>
      </c>
      <c r="S262" s="22">
        <v>0</v>
      </c>
      <c r="T262" s="24"/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1</v>
      </c>
      <c r="AH262" s="24" t="s">
        <v>1457</v>
      </c>
      <c r="AI262" s="22">
        <v>0</v>
      </c>
      <c r="AJ262" s="22">
        <v>0</v>
      </c>
      <c r="AK262" s="24" t="s">
        <v>1457</v>
      </c>
      <c r="AL262" s="24" t="s">
        <v>1457</v>
      </c>
      <c r="AM262" s="24" t="s">
        <v>1457</v>
      </c>
      <c r="AN262" s="22">
        <v>0</v>
      </c>
      <c r="AO262" s="22">
        <v>0</v>
      </c>
      <c r="AP262" s="22">
        <v>334</v>
      </c>
      <c r="AQ262" s="22">
        <v>9357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4" t="s">
        <v>1521</v>
      </c>
      <c r="BA262" s="22">
        <v>0</v>
      </c>
      <c r="BB262" s="22">
        <v>0</v>
      </c>
      <c r="BC262" s="22">
        <v>0</v>
      </c>
      <c r="BD262" s="22">
        <v>0</v>
      </c>
      <c r="BE262" s="22">
        <v>0</v>
      </c>
      <c r="BF262" s="22">
        <v>0</v>
      </c>
      <c r="BG262" s="22">
        <v>0</v>
      </c>
      <c r="BH262" s="22">
        <v>0</v>
      </c>
      <c r="BI262" s="22">
        <v>0</v>
      </c>
      <c r="BJ262" s="22">
        <v>0</v>
      </c>
      <c r="BK262" s="22">
        <v>0</v>
      </c>
      <c r="BL262" s="22">
        <v>0</v>
      </c>
      <c r="BM262" s="22">
        <v>0</v>
      </c>
      <c r="BN262" s="22">
        <v>0</v>
      </c>
      <c r="BO262" s="22">
        <v>0</v>
      </c>
      <c r="BP262" s="22">
        <v>0</v>
      </c>
      <c r="BQ262" s="22">
        <v>0</v>
      </c>
    </row>
    <row r="263" spans="1:6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2</v>
      </c>
      <c r="F263" s="22">
        <v>183</v>
      </c>
      <c r="G263" s="22">
        <v>0</v>
      </c>
      <c r="H263" s="23">
        <v>6.62</v>
      </c>
      <c r="I263" s="24" t="s">
        <v>1457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4" t="s">
        <v>1457</v>
      </c>
      <c r="Q263" s="24" t="s">
        <v>1457</v>
      </c>
      <c r="R263" s="23">
        <v>0</v>
      </c>
      <c r="S263" s="22">
        <v>0</v>
      </c>
      <c r="T263" s="24"/>
      <c r="U263" s="23">
        <v>5.6</v>
      </c>
      <c r="V263" s="23">
        <v>0</v>
      </c>
      <c r="W263" s="23">
        <v>0</v>
      </c>
      <c r="X263" s="23">
        <v>0</v>
      </c>
      <c r="Y263" s="23">
        <v>0</v>
      </c>
      <c r="Z263" s="23">
        <v>5.6</v>
      </c>
      <c r="AA263" s="23">
        <v>5.91</v>
      </c>
      <c r="AB263" s="23">
        <v>0</v>
      </c>
      <c r="AC263" s="23">
        <v>0</v>
      </c>
      <c r="AD263" s="23">
        <v>0</v>
      </c>
      <c r="AE263" s="23">
        <v>0</v>
      </c>
      <c r="AF263" s="23">
        <v>5.91</v>
      </c>
      <c r="AG263" s="23">
        <v>0</v>
      </c>
      <c r="AH263" s="24" t="s">
        <v>1458</v>
      </c>
      <c r="AI263" s="22">
        <v>3</v>
      </c>
      <c r="AJ263" s="22">
        <v>3</v>
      </c>
      <c r="AK263" s="24" t="s">
        <v>1458</v>
      </c>
      <c r="AL263" s="24" t="s">
        <v>1458</v>
      </c>
      <c r="AM263" s="24" t="s">
        <v>1458</v>
      </c>
      <c r="AN263" s="22">
        <v>18</v>
      </c>
      <c r="AO263" s="22">
        <v>0</v>
      </c>
      <c r="AP263" s="22">
        <v>159</v>
      </c>
      <c r="AQ263" s="22">
        <v>6153.11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4" t="s">
        <v>1708</v>
      </c>
      <c r="BA263" s="22">
        <v>3</v>
      </c>
      <c r="BB263" s="22">
        <v>3</v>
      </c>
      <c r="BC263" s="22">
        <v>1</v>
      </c>
      <c r="BD263" s="22">
        <v>0</v>
      </c>
      <c r="BE263" s="22">
        <v>0</v>
      </c>
      <c r="BF263" s="22">
        <v>0</v>
      </c>
      <c r="BG263" s="22">
        <v>1</v>
      </c>
      <c r="BH263" s="22">
        <v>3</v>
      </c>
      <c r="BI263" s="22">
        <v>14</v>
      </c>
      <c r="BJ263" s="22">
        <v>0</v>
      </c>
      <c r="BK263" s="22">
        <v>0</v>
      </c>
      <c r="BL263" s="22">
        <v>0</v>
      </c>
      <c r="BM263" s="22">
        <v>0</v>
      </c>
      <c r="BN263" s="22">
        <v>0</v>
      </c>
      <c r="BO263" s="22">
        <v>0</v>
      </c>
      <c r="BP263" s="22">
        <v>0</v>
      </c>
      <c r="BQ263" s="22">
        <v>0</v>
      </c>
    </row>
    <row r="264" spans="1:6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8</v>
      </c>
      <c r="F264" s="22">
        <v>277</v>
      </c>
      <c r="G264" s="22">
        <v>0</v>
      </c>
      <c r="H264" s="23">
        <v>21</v>
      </c>
      <c r="I264" s="24" t="s">
        <v>1457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4" t="s">
        <v>1457</v>
      </c>
      <c r="Q264" s="24" t="s">
        <v>1457</v>
      </c>
      <c r="R264" s="23">
        <v>0</v>
      </c>
      <c r="S264" s="22">
        <v>0</v>
      </c>
      <c r="T264" s="24"/>
      <c r="U264" s="23">
        <v>13.95</v>
      </c>
      <c r="V264" s="23">
        <v>0</v>
      </c>
      <c r="W264" s="23">
        <v>0</v>
      </c>
      <c r="X264" s="23">
        <v>0</v>
      </c>
      <c r="Y264" s="23">
        <v>0</v>
      </c>
      <c r="Z264" s="23">
        <v>13.95</v>
      </c>
      <c r="AA264" s="23">
        <v>10.15</v>
      </c>
      <c r="AB264" s="23">
        <v>0</v>
      </c>
      <c r="AC264" s="23">
        <v>0</v>
      </c>
      <c r="AD264" s="23">
        <v>0</v>
      </c>
      <c r="AE264" s="23">
        <v>0</v>
      </c>
      <c r="AF264" s="23">
        <v>10.15</v>
      </c>
      <c r="AG264" s="23">
        <v>1.2</v>
      </c>
      <c r="AH264" s="24" t="s">
        <v>1458</v>
      </c>
      <c r="AI264" s="22">
        <v>43</v>
      </c>
      <c r="AJ264" s="22">
        <v>34</v>
      </c>
      <c r="AK264" s="24" t="s">
        <v>1458</v>
      </c>
      <c r="AL264" s="24" t="s">
        <v>1458</v>
      </c>
      <c r="AM264" s="24" t="s">
        <v>1458</v>
      </c>
      <c r="AN264" s="22">
        <v>34</v>
      </c>
      <c r="AO264" s="22">
        <v>0</v>
      </c>
      <c r="AP264" s="22">
        <v>378</v>
      </c>
      <c r="AQ264" s="22">
        <v>12680.55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v>0</v>
      </c>
      <c r="AX264" s="22">
        <v>0</v>
      </c>
      <c r="AY264" s="22">
        <v>0</v>
      </c>
      <c r="AZ264" s="24" t="s">
        <v>1709</v>
      </c>
      <c r="BA264" s="22">
        <v>20</v>
      </c>
      <c r="BB264" s="22">
        <v>19</v>
      </c>
      <c r="BC264" s="22">
        <v>1307410</v>
      </c>
      <c r="BD264" s="22">
        <v>0</v>
      </c>
      <c r="BE264" s="22">
        <v>0</v>
      </c>
      <c r="BF264" s="22">
        <v>0</v>
      </c>
      <c r="BG264" s="22">
        <v>1307410</v>
      </c>
      <c r="BH264" s="22">
        <v>9</v>
      </c>
      <c r="BI264" s="22">
        <v>10</v>
      </c>
      <c r="BJ264" s="22">
        <v>1</v>
      </c>
      <c r="BK264" s="22">
        <v>1</v>
      </c>
      <c r="BL264" s="22">
        <v>26</v>
      </c>
      <c r="BM264" s="22">
        <v>1</v>
      </c>
      <c r="BN264" s="22">
        <v>1</v>
      </c>
      <c r="BO264" s="22">
        <v>34</v>
      </c>
      <c r="BP264" s="22">
        <v>4</v>
      </c>
      <c r="BQ264" s="22">
        <v>0</v>
      </c>
    </row>
    <row r="265" spans="1:6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1</v>
      </c>
      <c r="F265" s="22">
        <v>80</v>
      </c>
      <c r="G265" s="22">
        <v>0</v>
      </c>
      <c r="H265" s="23">
        <v>5.72</v>
      </c>
      <c r="I265" s="24" t="s">
        <v>1457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4" t="s">
        <v>1457</v>
      </c>
      <c r="Q265" s="24" t="s">
        <v>1457</v>
      </c>
      <c r="R265" s="23">
        <v>0</v>
      </c>
      <c r="S265" s="22">
        <v>0</v>
      </c>
      <c r="T265" s="24"/>
      <c r="U265" s="23">
        <v>4.32</v>
      </c>
      <c r="V265" s="23">
        <v>0</v>
      </c>
      <c r="W265" s="23">
        <v>0</v>
      </c>
      <c r="X265" s="23">
        <v>0</v>
      </c>
      <c r="Y265" s="23">
        <v>0</v>
      </c>
      <c r="Z265" s="23">
        <v>4.32</v>
      </c>
      <c r="AA265" s="23">
        <v>4.1900000000000004</v>
      </c>
      <c r="AB265" s="23">
        <v>0</v>
      </c>
      <c r="AC265" s="23">
        <v>0</v>
      </c>
      <c r="AD265" s="23">
        <v>0</v>
      </c>
      <c r="AE265" s="23">
        <v>0</v>
      </c>
      <c r="AF265" s="23">
        <v>4.1900000000000004</v>
      </c>
      <c r="AG265" s="23">
        <v>0</v>
      </c>
      <c r="AH265" s="24" t="s">
        <v>1458</v>
      </c>
      <c r="AI265" s="22">
        <v>1</v>
      </c>
      <c r="AJ265" s="22">
        <v>1</v>
      </c>
      <c r="AK265" s="24" t="s">
        <v>1457</v>
      </c>
      <c r="AL265" s="24" t="s">
        <v>1457</v>
      </c>
      <c r="AM265" s="24" t="s">
        <v>1458</v>
      </c>
      <c r="AN265" s="22">
        <v>15</v>
      </c>
      <c r="AO265" s="22">
        <v>0</v>
      </c>
      <c r="AP265" s="22">
        <v>133</v>
      </c>
      <c r="AQ265" s="22">
        <v>7426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v>0</v>
      </c>
      <c r="AX265" s="22">
        <v>0</v>
      </c>
      <c r="AY265" s="22">
        <v>0</v>
      </c>
      <c r="AZ265" s="24" t="s">
        <v>1710</v>
      </c>
      <c r="BA265" s="22">
        <v>2</v>
      </c>
      <c r="BB265" s="22">
        <v>2</v>
      </c>
      <c r="BC265" s="22">
        <v>51000</v>
      </c>
      <c r="BD265" s="22">
        <v>0</v>
      </c>
      <c r="BE265" s="22">
        <v>0</v>
      </c>
      <c r="BF265" s="22">
        <v>0</v>
      </c>
      <c r="BG265" s="22">
        <v>51000</v>
      </c>
      <c r="BH265" s="22">
        <v>0</v>
      </c>
      <c r="BI265" s="22">
        <v>10</v>
      </c>
      <c r="BJ265" s="22">
        <v>0</v>
      </c>
      <c r="BK265" s="22">
        <v>0</v>
      </c>
      <c r="BL265" s="22">
        <v>0</v>
      </c>
      <c r="BM265" s="22">
        <v>0</v>
      </c>
      <c r="BN265" s="22">
        <v>0</v>
      </c>
      <c r="BO265" s="22">
        <v>0</v>
      </c>
      <c r="BP265" s="22">
        <v>0</v>
      </c>
      <c r="BQ265" s="22">
        <v>0</v>
      </c>
    </row>
    <row r="266" spans="1:6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2</v>
      </c>
      <c r="F266" s="22">
        <v>86</v>
      </c>
      <c r="G266" s="22">
        <v>0</v>
      </c>
      <c r="H266" s="23">
        <v>9</v>
      </c>
      <c r="I266" s="24" t="s">
        <v>1457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4" t="s">
        <v>1457</v>
      </c>
      <c r="Q266" s="24" t="s">
        <v>1457</v>
      </c>
      <c r="R266" s="23">
        <v>0</v>
      </c>
      <c r="S266" s="22">
        <v>0</v>
      </c>
      <c r="T266" s="24"/>
      <c r="U266" s="23">
        <v>4</v>
      </c>
      <c r="V266" s="23">
        <v>0</v>
      </c>
      <c r="W266" s="23">
        <v>0</v>
      </c>
      <c r="X266" s="23">
        <v>0.5</v>
      </c>
      <c r="Y266" s="23">
        <v>0</v>
      </c>
      <c r="Z266" s="23">
        <v>4.5</v>
      </c>
      <c r="AA266" s="23">
        <v>4</v>
      </c>
      <c r="AB266" s="23">
        <v>0</v>
      </c>
      <c r="AC266" s="23">
        <v>0</v>
      </c>
      <c r="AD266" s="23">
        <v>0</v>
      </c>
      <c r="AE266" s="23">
        <v>0</v>
      </c>
      <c r="AF266" s="23">
        <v>4</v>
      </c>
      <c r="AG266" s="23">
        <v>0</v>
      </c>
      <c r="AH266" s="24" t="s">
        <v>1458</v>
      </c>
      <c r="AI266" s="22">
        <v>3</v>
      </c>
      <c r="AJ266" s="22">
        <v>3</v>
      </c>
      <c r="AK266" s="24" t="s">
        <v>1457</v>
      </c>
      <c r="AL266" s="24" t="s">
        <v>1458</v>
      </c>
      <c r="AM266" s="24" t="s">
        <v>1458</v>
      </c>
      <c r="AN266" s="22">
        <v>4</v>
      </c>
      <c r="AO266" s="22">
        <v>0</v>
      </c>
      <c r="AP266" s="22">
        <v>193</v>
      </c>
      <c r="AQ266" s="22">
        <v>5437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4" t="s">
        <v>1711</v>
      </c>
      <c r="BA266" s="22">
        <v>4</v>
      </c>
      <c r="BB266" s="22">
        <v>4</v>
      </c>
      <c r="BC266" s="22">
        <v>500</v>
      </c>
      <c r="BD266" s="22">
        <v>0</v>
      </c>
      <c r="BE266" s="22">
        <v>0</v>
      </c>
      <c r="BF266" s="22">
        <v>0</v>
      </c>
      <c r="BG266" s="22">
        <v>500</v>
      </c>
      <c r="BH266" s="22">
        <v>2</v>
      </c>
      <c r="BI266" s="22">
        <v>5</v>
      </c>
      <c r="BJ266" s="22">
        <v>0</v>
      </c>
      <c r="BK266" s="22">
        <v>1</v>
      </c>
      <c r="BL266" s="22">
        <v>9</v>
      </c>
      <c r="BM266" s="22">
        <v>3</v>
      </c>
      <c r="BN266" s="22">
        <v>0</v>
      </c>
      <c r="BO266" s="22">
        <v>0</v>
      </c>
      <c r="BP266" s="22">
        <v>0</v>
      </c>
      <c r="BQ266" s="22">
        <v>0</v>
      </c>
    </row>
    <row r="267" spans="1:6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2</v>
      </c>
      <c r="F267" s="22">
        <v>260</v>
      </c>
      <c r="G267" s="22">
        <v>0</v>
      </c>
      <c r="H267" s="23">
        <v>15</v>
      </c>
      <c r="I267" s="24" t="s">
        <v>1457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4" t="s">
        <v>1457</v>
      </c>
      <c r="Q267" s="24" t="s">
        <v>1457</v>
      </c>
      <c r="R267" s="23">
        <v>0</v>
      </c>
      <c r="S267" s="22">
        <v>0</v>
      </c>
      <c r="T267" s="24"/>
      <c r="U267" s="23">
        <v>10</v>
      </c>
      <c r="V267" s="23">
        <v>0</v>
      </c>
      <c r="W267" s="23">
        <v>0</v>
      </c>
      <c r="X267" s="23">
        <v>0</v>
      </c>
      <c r="Y267" s="23">
        <v>0</v>
      </c>
      <c r="Z267" s="23">
        <v>10</v>
      </c>
      <c r="AA267" s="23">
        <v>10</v>
      </c>
      <c r="AB267" s="23">
        <v>0</v>
      </c>
      <c r="AC267" s="23">
        <v>0</v>
      </c>
      <c r="AD267" s="23">
        <v>0</v>
      </c>
      <c r="AE267" s="23">
        <v>0</v>
      </c>
      <c r="AF267" s="23">
        <v>10</v>
      </c>
      <c r="AG267" s="23">
        <v>0</v>
      </c>
      <c r="AH267" s="24" t="s">
        <v>1458</v>
      </c>
      <c r="AI267" s="22">
        <v>3</v>
      </c>
      <c r="AJ267" s="22">
        <v>3</v>
      </c>
      <c r="AK267" s="24" t="s">
        <v>1457</v>
      </c>
      <c r="AL267" s="24" t="s">
        <v>1457</v>
      </c>
      <c r="AM267" s="24" t="s">
        <v>1458</v>
      </c>
      <c r="AN267" s="22">
        <v>2</v>
      </c>
      <c r="AO267" s="22">
        <v>0</v>
      </c>
      <c r="AP267" s="22">
        <v>327</v>
      </c>
      <c r="AQ267" s="22">
        <v>7091</v>
      </c>
      <c r="AR267" s="22">
        <v>0</v>
      </c>
      <c r="AS267" s="22">
        <v>0</v>
      </c>
      <c r="AT267" s="22">
        <v>0</v>
      </c>
      <c r="AU267" s="22">
        <v>0</v>
      </c>
      <c r="AV267" s="22">
        <v>1</v>
      </c>
      <c r="AW267" s="22">
        <v>0</v>
      </c>
      <c r="AX267" s="22">
        <v>0</v>
      </c>
      <c r="AY267" s="22">
        <v>0</v>
      </c>
      <c r="AZ267" s="24" t="s">
        <v>1712</v>
      </c>
      <c r="BA267" s="22">
        <v>6</v>
      </c>
      <c r="BB267" s="22">
        <v>6</v>
      </c>
      <c r="BC267" s="22">
        <v>79000</v>
      </c>
      <c r="BD267" s="22">
        <v>29000</v>
      </c>
      <c r="BE267" s="22">
        <v>141590</v>
      </c>
      <c r="BF267" s="22">
        <v>0</v>
      </c>
      <c r="BG267" s="22">
        <v>249590</v>
      </c>
      <c r="BH267" s="22">
        <v>6</v>
      </c>
      <c r="BI267" s="22">
        <v>1</v>
      </c>
      <c r="BJ267" s="22">
        <v>0</v>
      </c>
      <c r="BK267" s="22">
        <v>1</v>
      </c>
      <c r="BL267" s="22">
        <v>66</v>
      </c>
      <c r="BM267" s="22">
        <v>1</v>
      </c>
      <c r="BN267" s="22">
        <v>0</v>
      </c>
      <c r="BO267" s="22">
        <v>0</v>
      </c>
      <c r="BP267" s="22">
        <v>0</v>
      </c>
      <c r="BQ267" s="22">
        <v>0</v>
      </c>
    </row>
    <row r="268" spans="1:6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3</v>
      </c>
      <c r="F268" s="22">
        <v>114</v>
      </c>
      <c r="G268" s="22">
        <v>0</v>
      </c>
      <c r="H268" s="23">
        <v>12.84</v>
      </c>
      <c r="I268" s="24" t="s">
        <v>1457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4" t="s">
        <v>1457</v>
      </c>
      <c r="Q268" s="24" t="s">
        <v>1457</v>
      </c>
      <c r="R268" s="23">
        <v>0</v>
      </c>
      <c r="S268" s="22">
        <v>0</v>
      </c>
      <c r="T268" s="24"/>
      <c r="U268" s="23">
        <v>6</v>
      </c>
      <c r="V268" s="23">
        <v>0</v>
      </c>
      <c r="W268" s="23">
        <v>0</v>
      </c>
      <c r="X268" s="23">
        <v>0</v>
      </c>
      <c r="Y268" s="23">
        <v>0</v>
      </c>
      <c r="Z268" s="23">
        <v>6</v>
      </c>
      <c r="AA268" s="23">
        <v>6</v>
      </c>
      <c r="AB268" s="23">
        <v>0</v>
      </c>
      <c r="AC268" s="23">
        <v>0</v>
      </c>
      <c r="AD268" s="23">
        <v>0</v>
      </c>
      <c r="AE268" s="23">
        <v>0</v>
      </c>
      <c r="AF268" s="23">
        <v>6</v>
      </c>
      <c r="AG268" s="23">
        <v>0</v>
      </c>
      <c r="AH268" s="24" t="s">
        <v>1458</v>
      </c>
      <c r="AI268" s="22">
        <v>43</v>
      </c>
      <c r="AJ268" s="22">
        <v>35</v>
      </c>
      <c r="AK268" s="24" t="s">
        <v>1458</v>
      </c>
      <c r="AL268" s="24" t="s">
        <v>1458</v>
      </c>
      <c r="AM268" s="24" t="s">
        <v>1458</v>
      </c>
      <c r="AN268" s="22">
        <v>34</v>
      </c>
      <c r="AO268" s="22">
        <v>0</v>
      </c>
      <c r="AP268" s="22">
        <v>217</v>
      </c>
      <c r="AQ268" s="22">
        <v>8320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v>0</v>
      </c>
      <c r="AX268" s="22">
        <v>0</v>
      </c>
      <c r="AY268" s="22">
        <v>0</v>
      </c>
      <c r="AZ268" s="24" t="s">
        <v>1713</v>
      </c>
      <c r="BA268" s="22">
        <v>4</v>
      </c>
      <c r="BB268" s="22">
        <v>4</v>
      </c>
      <c r="BC268" s="22">
        <v>0</v>
      </c>
      <c r="BD268" s="22">
        <v>0</v>
      </c>
      <c r="BE268" s="22">
        <v>0</v>
      </c>
      <c r="BF268" s="22">
        <v>0</v>
      </c>
      <c r="BG268" s="22">
        <v>0</v>
      </c>
      <c r="BH268" s="22">
        <v>0</v>
      </c>
      <c r="BI268" s="22">
        <v>5.25</v>
      </c>
      <c r="BJ268" s="22">
        <v>0</v>
      </c>
      <c r="BK268" s="22">
        <v>0</v>
      </c>
      <c r="BL268" s="22">
        <v>0</v>
      </c>
      <c r="BM268" s="22">
        <v>0</v>
      </c>
      <c r="BN268" s="22">
        <v>0</v>
      </c>
      <c r="BO268" s="22">
        <v>0</v>
      </c>
      <c r="BP268" s="22">
        <v>0</v>
      </c>
      <c r="BQ268" s="22">
        <v>0</v>
      </c>
    </row>
    <row r="269" spans="1:6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2</v>
      </c>
      <c r="F269" s="22">
        <v>59</v>
      </c>
      <c r="G269" s="22">
        <v>0</v>
      </c>
      <c r="H269" s="23">
        <v>5</v>
      </c>
      <c r="I269" s="24" t="s">
        <v>1457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4" t="s">
        <v>1457</v>
      </c>
      <c r="Q269" s="24" t="s">
        <v>1457</v>
      </c>
      <c r="R269" s="23">
        <v>0</v>
      </c>
      <c r="S269" s="22">
        <v>0</v>
      </c>
      <c r="T269" s="24"/>
      <c r="U269" s="23">
        <v>3.55</v>
      </c>
      <c r="V269" s="23">
        <v>0</v>
      </c>
      <c r="W269" s="23">
        <v>0</v>
      </c>
      <c r="X269" s="23">
        <v>0</v>
      </c>
      <c r="Y269" s="23">
        <v>0</v>
      </c>
      <c r="Z269" s="23">
        <v>3.55</v>
      </c>
      <c r="AA269" s="23">
        <v>3.37</v>
      </c>
      <c r="AB269" s="23">
        <v>0</v>
      </c>
      <c r="AC269" s="23">
        <v>0</v>
      </c>
      <c r="AD269" s="23">
        <v>0</v>
      </c>
      <c r="AE269" s="23">
        <v>0</v>
      </c>
      <c r="AF269" s="23">
        <v>3.37</v>
      </c>
      <c r="AG269" s="23">
        <v>0</v>
      </c>
      <c r="AH269" s="24" t="s">
        <v>1458</v>
      </c>
      <c r="AI269" s="22">
        <v>6</v>
      </c>
      <c r="AJ269" s="22">
        <v>4</v>
      </c>
      <c r="AK269" s="24" t="s">
        <v>1458</v>
      </c>
      <c r="AL269" s="24" t="s">
        <v>1458</v>
      </c>
      <c r="AM269" s="24" t="s">
        <v>1457</v>
      </c>
      <c r="AN269" s="22">
        <v>0</v>
      </c>
      <c r="AO269" s="22">
        <v>0</v>
      </c>
      <c r="AP269" s="22">
        <v>154</v>
      </c>
      <c r="AQ269" s="22">
        <v>4974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4" t="s">
        <v>1711</v>
      </c>
      <c r="BA269" s="22">
        <v>4</v>
      </c>
      <c r="BB269" s="22">
        <v>4</v>
      </c>
      <c r="BC269" s="22">
        <v>1000</v>
      </c>
      <c r="BD269" s="22">
        <v>100000</v>
      </c>
      <c r="BE269" s="22">
        <v>0</v>
      </c>
      <c r="BF269" s="22">
        <v>0</v>
      </c>
      <c r="BG269" s="22">
        <v>101000</v>
      </c>
      <c r="BH269" s="22">
        <v>2</v>
      </c>
      <c r="BI269" s="22">
        <v>5</v>
      </c>
      <c r="BJ269" s="22">
        <v>0</v>
      </c>
      <c r="BK269" s="22">
        <v>0</v>
      </c>
      <c r="BL269" s="22">
        <v>0</v>
      </c>
      <c r="BM269" s="22">
        <v>0</v>
      </c>
      <c r="BN269" s="22">
        <v>0</v>
      </c>
      <c r="BO269" s="22">
        <v>0</v>
      </c>
      <c r="BP269" s="22">
        <v>0</v>
      </c>
      <c r="BQ269" s="22">
        <v>0</v>
      </c>
    </row>
    <row r="270" spans="1:6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2</v>
      </c>
      <c r="F270" s="22">
        <v>76</v>
      </c>
      <c r="G270" s="22">
        <v>0</v>
      </c>
      <c r="H270" s="23">
        <v>6</v>
      </c>
      <c r="I270" s="24" t="s">
        <v>1457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4" t="s">
        <v>1457</v>
      </c>
      <c r="Q270" s="24" t="s">
        <v>1457</v>
      </c>
      <c r="R270" s="23">
        <v>0</v>
      </c>
      <c r="S270" s="22">
        <v>0</v>
      </c>
      <c r="T270" s="24"/>
      <c r="U270" s="23">
        <v>2.79</v>
      </c>
      <c r="V270" s="23">
        <v>0</v>
      </c>
      <c r="W270" s="23">
        <v>0</v>
      </c>
      <c r="X270" s="23">
        <v>0</v>
      </c>
      <c r="Y270" s="23">
        <v>0</v>
      </c>
      <c r="Z270" s="23">
        <v>2.79</v>
      </c>
      <c r="AA270" s="23">
        <v>2.78</v>
      </c>
      <c r="AB270" s="23">
        <v>0</v>
      </c>
      <c r="AC270" s="23">
        <v>0</v>
      </c>
      <c r="AD270" s="23">
        <v>0</v>
      </c>
      <c r="AE270" s="23">
        <v>0</v>
      </c>
      <c r="AF270" s="23">
        <v>2.78</v>
      </c>
      <c r="AG270" s="23">
        <v>0</v>
      </c>
      <c r="AH270" s="24" t="s">
        <v>1458</v>
      </c>
      <c r="AI270" s="22">
        <v>2</v>
      </c>
      <c r="AJ270" s="22">
        <v>16</v>
      </c>
      <c r="AK270" s="24" t="s">
        <v>1457</v>
      </c>
      <c r="AL270" s="24" t="s">
        <v>1458</v>
      </c>
      <c r="AM270" s="24" t="s">
        <v>1458</v>
      </c>
      <c r="AN270" s="22">
        <v>18</v>
      </c>
      <c r="AO270" s="22">
        <v>0</v>
      </c>
      <c r="AP270" s="22">
        <v>103</v>
      </c>
      <c r="AQ270" s="22">
        <v>7332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4" t="s">
        <v>1714</v>
      </c>
      <c r="BA270" s="22">
        <v>0</v>
      </c>
      <c r="BB270" s="22">
        <v>0</v>
      </c>
      <c r="BC270" s="22">
        <v>0</v>
      </c>
      <c r="BD270" s="22">
        <v>0</v>
      </c>
      <c r="BE270" s="22">
        <v>0</v>
      </c>
      <c r="BF270" s="22">
        <v>0</v>
      </c>
      <c r="BG270" s="22">
        <v>0</v>
      </c>
      <c r="BH270" s="22">
        <v>0</v>
      </c>
      <c r="BI270" s="22">
        <v>0</v>
      </c>
      <c r="BJ270" s="22">
        <v>0</v>
      </c>
      <c r="BK270" s="22">
        <v>0</v>
      </c>
      <c r="BL270" s="22">
        <v>0</v>
      </c>
      <c r="BM270" s="22">
        <v>0</v>
      </c>
      <c r="BN270" s="22">
        <v>0</v>
      </c>
      <c r="BO270" s="22">
        <v>0</v>
      </c>
      <c r="BP270" s="22">
        <v>0</v>
      </c>
      <c r="BQ270" s="22">
        <v>0</v>
      </c>
    </row>
    <row r="271" spans="1:6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1</v>
      </c>
      <c r="F271" s="22">
        <v>61</v>
      </c>
      <c r="G271" s="22">
        <v>0</v>
      </c>
      <c r="H271" s="23">
        <v>2.69</v>
      </c>
      <c r="I271" s="24" t="s">
        <v>1457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4" t="s">
        <v>1457</v>
      </c>
      <c r="Q271" s="24" t="s">
        <v>1457</v>
      </c>
      <c r="R271" s="23">
        <v>0</v>
      </c>
      <c r="S271" s="22">
        <v>0</v>
      </c>
      <c r="T271" s="24"/>
      <c r="U271" s="23">
        <v>0</v>
      </c>
      <c r="V271" s="23">
        <v>0</v>
      </c>
      <c r="W271" s="23">
        <v>0</v>
      </c>
      <c r="X271" s="23">
        <v>2.6</v>
      </c>
      <c r="Y271" s="23">
        <v>0</v>
      </c>
      <c r="Z271" s="23">
        <v>2.6</v>
      </c>
      <c r="AA271" s="23">
        <v>0</v>
      </c>
      <c r="AB271" s="23">
        <v>0</v>
      </c>
      <c r="AC271" s="23">
        <v>0</v>
      </c>
      <c r="AD271" s="23">
        <v>0</v>
      </c>
      <c r="AE271" s="23">
        <v>0</v>
      </c>
      <c r="AF271" s="23">
        <v>0</v>
      </c>
      <c r="AG271" s="23">
        <v>0</v>
      </c>
      <c r="AH271" s="24" t="s">
        <v>1457</v>
      </c>
      <c r="AI271" s="22">
        <v>0</v>
      </c>
      <c r="AJ271" s="22">
        <v>0</v>
      </c>
      <c r="AK271" s="24" t="s">
        <v>1457</v>
      </c>
      <c r="AL271" s="24" t="s">
        <v>1457</v>
      </c>
      <c r="AM271" s="24" t="s">
        <v>1457</v>
      </c>
      <c r="AN271" s="22">
        <v>0</v>
      </c>
      <c r="AO271" s="22">
        <v>109</v>
      </c>
      <c r="AP271" s="22">
        <v>6</v>
      </c>
      <c r="AQ271" s="22">
        <v>3088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4" t="s">
        <v>1715</v>
      </c>
      <c r="BA271" s="22">
        <v>0</v>
      </c>
      <c r="BB271" s="22">
        <v>0</v>
      </c>
      <c r="BC271" s="22">
        <v>0</v>
      </c>
      <c r="BD271" s="22">
        <v>0</v>
      </c>
      <c r="BE271" s="22">
        <v>0</v>
      </c>
      <c r="BF271" s="22">
        <v>0</v>
      </c>
      <c r="BG271" s="22">
        <v>0</v>
      </c>
      <c r="BH271" s="22">
        <v>0</v>
      </c>
      <c r="BI271" s="22">
        <v>0</v>
      </c>
      <c r="BJ271" s="22">
        <v>0</v>
      </c>
      <c r="BK271" s="22">
        <v>0</v>
      </c>
      <c r="BL271" s="22">
        <v>0</v>
      </c>
      <c r="BM271" s="22">
        <v>0</v>
      </c>
      <c r="BN271" s="22">
        <v>0</v>
      </c>
      <c r="BO271" s="22">
        <v>0</v>
      </c>
      <c r="BP271" s="22">
        <v>0</v>
      </c>
      <c r="BQ271" s="22">
        <v>0</v>
      </c>
    </row>
    <row r="272" spans="1:6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1</v>
      </c>
      <c r="F272" s="22">
        <v>12</v>
      </c>
      <c r="G272" s="22">
        <v>0</v>
      </c>
      <c r="H272" s="23">
        <v>2.5</v>
      </c>
      <c r="I272" s="24" t="s">
        <v>1457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4" t="s">
        <v>1457</v>
      </c>
      <c r="Q272" s="24" t="s">
        <v>1457</v>
      </c>
      <c r="R272" s="23">
        <v>0</v>
      </c>
      <c r="S272" s="22">
        <v>0</v>
      </c>
      <c r="T272" s="24"/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4" t="s">
        <v>1457</v>
      </c>
      <c r="AI272" s="22">
        <v>0</v>
      </c>
      <c r="AJ272" s="22">
        <v>0</v>
      </c>
      <c r="AK272" s="24" t="s">
        <v>1457</v>
      </c>
      <c r="AL272" s="24" t="s">
        <v>1457</v>
      </c>
      <c r="AM272" s="24" t="s">
        <v>1457</v>
      </c>
      <c r="AN272" s="22">
        <v>0</v>
      </c>
      <c r="AO272" s="22">
        <v>65</v>
      </c>
      <c r="AP272" s="22">
        <v>65</v>
      </c>
      <c r="AQ272" s="22">
        <v>2761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4" t="s">
        <v>1716</v>
      </c>
      <c r="BA272" s="22">
        <v>0</v>
      </c>
      <c r="BB272" s="22">
        <v>0</v>
      </c>
      <c r="BC272" s="22">
        <v>0</v>
      </c>
      <c r="BD272" s="22">
        <v>0</v>
      </c>
      <c r="BE272" s="22">
        <v>0</v>
      </c>
      <c r="BF272" s="22">
        <v>0</v>
      </c>
      <c r="BG272" s="22">
        <v>0</v>
      </c>
      <c r="BH272" s="22">
        <v>0</v>
      </c>
      <c r="BI272" s="22">
        <v>0</v>
      </c>
      <c r="BJ272" s="22">
        <v>0</v>
      </c>
      <c r="BK272" s="22">
        <v>0</v>
      </c>
      <c r="BL272" s="22">
        <v>0</v>
      </c>
      <c r="BM272" s="22">
        <v>0</v>
      </c>
      <c r="BN272" s="22">
        <v>0</v>
      </c>
      <c r="BO272" s="22">
        <v>0</v>
      </c>
      <c r="BP272" s="22">
        <v>0</v>
      </c>
      <c r="BQ272" s="22">
        <v>0</v>
      </c>
    </row>
    <row r="273" spans="1:6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1</v>
      </c>
      <c r="F273" s="22">
        <v>23</v>
      </c>
      <c r="G273" s="22">
        <v>0</v>
      </c>
      <c r="H273" s="23">
        <v>2</v>
      </c>
      <c r="I273" s="24" t="s">
        <v>1457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4" t="s">
        <v>1457</v>
      </c>
      <c r="Q273" s="24" t="s">
        <v>1457</v>
      </c>
      <c r="R273" s="23">
        <v>0</v>
      </c>
      <c r="S273" s="22">
        <v>0</v>
      </c>
      <c r="T273" s="24"/>
      <c r="U273" s="23">
        <v>0</v>
      </c>
      <c r="V273" s="23">
        <v>0</v>
      </c>
      <c r="W273" s="23">
        <v>0</v>
      </c>
      <c r="X273" s="23">
        <v>0</v>
      </c>
      <c r="Y273" s="23">
        <v>0</v>
      </c>
      <c r="Z273" s="23">
        <v>0</v>
      </c>
      <c r="AA273" s="23">
        <v>0</v>
      </c>
      <c r="AB273" s="23">
        <v>0</v>
      </c>
      <c r="AC273" s="23">
        <v>0</v>
      </c>
      <c r="AD273" s="23">
        <v>0</v>
      </c>
      <c r="AE273" s="23">
        <v>0</v>
      </c>
      <c r="AF273" s="23">
        <v>0</v>
      </c>
      <c r="AG273" s="23">
        <v>0</v>
      </c>
      <c r="AH273" s="24" t="s">
        <v>1457</v>
      </c>
      <c r="AI273" s="22">
        <v>0</v>
      </c>
      <c r="AJ273" s="22">
        <v>0</v>
      </c>
      <c r="AK273" s="24" t="s">
        <v>1457</v>
      </c>
      <c r="AL273" s="24" t="s">
        <v>1457</v>
      </c>
      <c r="AM273" s="24" t="s">
        <v>1457</v>
      </c>
      <c r="AN273" s="22">
        <v>0</v>
      </c>
      <c r="AO273" s="22">
        <v>61</v>
      </c>
      <c r="AP273" s="22">
        <v>20</v>
      </c>
      <c r="AQ273" s="22">
        <v>2822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4" t="s">
        <v>1717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</row>
    <row r="274" spans="1:6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2</v>
      </c>
      <c r="F274" s="22">
        <v>93</v>
      </c>
      <c r="G274" s="22">
        <v>0</v>
      </c>
      <c r="H274" s="23">
        <v>7.78</v>
      </c>
      <c r="I274" s="24" t="s">
        <v>1457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4" t="s">
        <v>1457</v>
      </c>
      <c r="Q274" s="24" t="s">
        <v>1457</v>
      </c>
      <c r="R274" s="23">
        <v>0</v>
      </c>
      <c r="S274" s="22">
        <v>0</v>
      </c>
      <c r="T274" s="24"/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7.78</v>
      </c>
      <c r="AB274" s="23">
        <v>0</v>
      </c>
      <c r="AC274" s="23">
        <v>0</v>
      </c>
      <c r="AD274" s="23">
        <v>0</v>
      </c>
      <c r="AE274" s="23">
        <v>0</v>
      </c>
      <c r="AF274" s="23">
        <v>7.78</v>
      </c>
      <c r="AG274" s="23">
        <v>0</v>
      </c>
      <c r="AH274" s="24" t="s">
        <v>1458</v>
      </c>
      <c r="AI274" s="22">
        <v>5</v>
      </c>
      <c r="AJ274" s="22">
        <v>5</v>
      </c>
      <c r="AK274" s="24" t="s">
        <v>1458</v>
      </c>
      <c r="AL274" s="24" t="s">
        <v>1458</v>
      </c>
      <c r="AM274" s="24" t="s">
        <v>1457</v>
      </c>
      <c r="AN274" s="22">
        <v>0</v>
      </c>
      <c r="AO274" s="22">
        <v>149</v>
      </c>
      <c r="AP274" s="22">
        <v>86</v>
      </c>
      <c r="AQ274" s="22">
        <v>8100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4" t="s">
        <v>1718</v>
      </c>
      <c r="BA274" s="22">
        <v>13</v>
      </c>
      <c r="BB274" s="22">
        <v>13</v>
      </c>
      <c r="BC274" s="22">
        <v>4069000</v>
      </c>
      <c r="BD274" s="22">
        <v>0</v>
      </c>
      <c r="BE274" s="22">
        <v>0</v>
      </c>
      <c r="BF274" s="22">
        <v>0</v>
      </c>
      <c r="BG274" s="22">
        <v>4069000</v>
      </c>
      <c r="BH274" s="22">
        <v>15</v>
      </c>
      <c r="BI274" s="22">
        <v>10</v>
      </c>
      <c r="BJ274" s="22">
        <v>0</v>
      </c>
      <c r="BK274" s="22">
        <v>0</v>
      </c>
      <c r="BL274" s="22">
        <v>0</v>
      </c>
      <c r="BM274" s="22">
        <v>0</v>
      </c>
      <c r="BN274" s="22">
        <v>0</v>
      </c>
      <c r="BO274" s="22">
        <v>0</v>
      </c>
      <c r="BP274" s="22">
        <v>0</v>
      </c>
      <c r="BQ274" s="22">
        <v>1</v>
      </c>
    </row>
    <row r="275" spans="1:6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</v>
      </c>
      <c r="F275" s="22">
        <v>91</v>
      </c>
      <c r="G275" s="22">
        <v>0</v>
      </c>
      <c r="H275" s="23">
        <v>7</v>
      </c>
      <c r="I275" s="24" t="s">
        <v>1457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4" t="s">
        <v>1457</v>
      </c>
      <c r="Q275" s="24" t="s">
        <v>1457</v>
      </c>
      <c r="R275" s="23">
        <v>0</v>
      </c>
      <c r="S275" s="22">
        <v>0</v>
      </c>
      <c r="T275" s="24"/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4" t="s">
        <v>1457</v>
      </c>
      <c r="AI275" s="22">
        <v>0</v>
      </c>
      <c r="AJ275" s="22">
        <v>0</v>
      </c>
      <c r="AK275" s="24" t="s">
        <v>1457</v>
      </c>
      <c r="AL275" s="24" t="s">
        <v>1457</v>
      </c>
      <c r="AM275" s="24" t="s">
        <v>1457</v>
      </c>
      <c r="AN275" s="22">
        <v>0</v>
      </c>
      <c r="AO275" s="22">
        <v>171</v>
      </c>
      <c r="AP275" s="22">
        <v>23</v>
      </c>
      <c r="AQ275" s="22">
        <v>5848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4" t="s">
        <v>1719</v>
      </c>
      <c r="BA275" s="22">
        <v>0</v>
      </c>
      <c r="BB275" s="22">
        <v>0</v>
      </c>
      <c r="BC275" s="22">
        <v>0</v>
      </c>
      <c r="BD275" s="22">
        <v>0</v>
      </c>
      <c r="BE275" s="22">
        <v>0</v>
      </c>
      <c r="BF275" s="22">
        <v>0</v>
      </c>
      <c r="BG275" s="22">
        <v>0</v>
      </c>
      <c r="BH275" s="22">
        <v>0</v>
      </c>
      <c r="BI275" s="22">
        <v>0</v>
      </c>
      <c r="BJ275" s="22">
        <v>0</v>
      </c>
      <c r="BK275" s="22">
        <v>0</v>
      </c>
      <c r="BL275" s="22">
        <v>0</v>
      </c>
      <c r="BM275" s="22">
        <v>0</v>
      </c>
      <c r="BN275" s="22">
        <v>0</v>
      </c>
      <c r="BO275" s="22">
        <v>0</v>
      </c>
      <c r="BP275" s="22">
        <v>0</v>
      </c>
      <c r="BQ275" s="22">
        <v>0</v>
      </c>
    </row>
    <row r="276" spans="1:6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1</v>
      </c>
      <c r="F276" s="22">
        <v>19</v>
      </c>
      <c r="G276" s="22">
        <v>0</v>
      </c>
      <c r="H276" s="23">
        <v>3.41</v>
      </c>
      <c r="I276" s="24" t="s">
        <v>1457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4" t="s">
        <v>1457</v>
      </c>
      <c r="Q276" s="24" t="s">
        <v>1457</v>
      </c>
      <c r="R276" s="23">
        <v>0</v>
      </c>
      <c r="S276" s="22">
        <v>0</v>
      </c>
      <c r="T276" s="24"/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0</v>
      </c>
      <c r="AH276" s="24" t="s">
        <v>1457</v>
      </c>
      <c r="AI276" s="22">
        <v>0</v>
      </c>
      <c r="AJ276" s="22">
        <v>0</v>
      </c>
      <c r="AK276" s="24" t="s">
        <v>1457</v>
      </c>
      <c r="AL276" s="24" t="s">
        <v>1457</v>
      </c>
      <c r="AM276" s="24" t="s">
        <v>1457</v>
      </c>
      <c r="AN276" s="22">
        <v>0</v>
      </c>
      <c r="AO276" s="22">
        <v>66</v>
      </c>
      <c r="AP276" s="22">
        <v>35</v>
      </c>
      <c r="AQ276" s="22">
        <v>3400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4" t="s">
        <v>1720</v>
      </c>
      <c r="BA276" s="22">
        <v>0</v>
      </c>
      <c r="BB276" s="22">
        <v>0</v>
      </c>
      <c r="BC276" s="22">
        <v>0</v>
      </c>
      <c r="BD276" s="22">
        <v>0</v>
      </c>
      <c r="BE276" s="22">
        <v>0</v>
      </c>
      <c r="BF276" s="22">
        <v>0</v>
      </c>
      <c r="BG276" s="22">
        <v>0</v>
      </c>
      <c r="BH276" s="22">
        <v>0</v>
      </c>
      <c r="BI276" s="22">
        <v>0</v>
      </c>
      <c r="BJ276" s="22">
        <v>0</v>
      </c>
      <c r="BK276" s="22">
        <v>0</v>
      </c>
      <c r="BL276" s="22">
        <v>0</v>
      </c>
      <c r="BM276" s="22">
        <v>0</v>
      </c>
      <c r="BN276" s="22">
        <v>0</v>
      </c>
      <c r="BO276" s="22">
        <v>0</v>
      </c>
      <c r="BP276" s="22">
        <v>0</v>
      </c>
      <c r="BQ276" s="22">
        <v>0</v>
      </c>
    </row>
    <row r="277" spans="1:6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1</v>
      </c>
      <c r="F277" s="22">
        <v>19</v>
      </c>
      <c r="G277" s="22">
        <v>0</v>
      </c>
      <c r="H277" s="23">
        <v>2</v>
      </c>
      <c r="I277" s="24" t="s">
        <v>1457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4" t="s">
        <v>1457</v>
      </c>
      <c r="Q277" s="24" t="s">
        <v>1457</v>
      </c>
      <c r="R277" s="23">
        <v>0</v>
      </c>
      <c r="S277" s="22">
        <v>0</v>
      </c>
      <c r="T277" s="24"/>
      <c r="U277" s="23">
        <v>0</v>
      </c>
      <c r="V277" s="23">
        <v>0</v>
      </c>
      <c r="W277" s="23">
        <v>0</v>
      </c>
      <c r="X277" s="23">
        <v>0</v>
      </c>
      <c r="Y277" s="23">
        <v>0</v>
      </c>
      <c r="Z277" s="23">
        <v>0</v>
      </c>
      <c r="AA277" s="23">
        <v>0</v>
      </c>
      <c r="AB277" s="23">
        <v>0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4" t="s">
        <v>1458</v>
      </c>
      <c r="AI277" s="22">
        <v>12</v>
      </c>
      <c r="AJ277" s="22">
        <v>12</v>
      </c>
      <c r="AK277" s="24" t="s">
        <v>1457</v>
      </c>
      <c r="AL277" s="24" t="s">
        <v>1458</v>
      </c>
      <c r="AM277" s="24" t="s">
        <v>1458</v>
      </c>
      <c r="AN277" s="22">
        <v>0</v>
      </c>
      <c r="AO277" s="22">
        <v>57</v>
      </c>
      <c r="AP277" s="22">
        <v>6</v>
      </c>
      <c r="AQ277" s="22">
        <v>3300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4" t="s">
        <v>1467</v>
      </c>
      <c r="BA277" s="22">
        <v>3</v>
      </c>
      <c r="BB277" s="22">
        <v>2</v>
      </c>
      <c r="BC277" s="22">
        <v>16000</v>
      </c>
      <c r="BD277" s="22">
        <v>0</v>
      </c>
      <c r="BE277" s="22">
        <v>0</v>
      </c>
      <c r="BF277" s="22">
        <v>0</v>
      </c>
      <c r="BG277" s="22">
        <v>16000</v>
      </c>
      <c r="BH277" s="22">
        <v>1</v>
      </c>
      <c r="BI277" s="22">
        <v>10</v>
      </c>
      <c r="BJ277" s="22">
        <v>0</v>
      </c>
      <c r="BK277" s="22">
        <v>0</v>
      </c>
      <c r="BL277" s="22">
        <v>0</v>
      </c>
      <c r="BM277" s="22">
        <v>0</v>
      </c>
      <c r="BN277" s="22">
        <v>0</v>
      </c>
      <c r="BO277" s="22">
        <v>0</v>
      </c>
      <c r="BP277" s="22">
        <v>0</v>
      </c>
      <c r="BQ277" s="22">
        <v>0</v>
      </c>
    </row>
    <row r="278" spans="1:6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1</v>
      </c>
      <c r="F278" s="22">
        <v>6</v>
      </c>
      <c r="G278" s="22">
        <v>0</v>
      </c>
      <c r="H278" s="23">
        <v>2</v>
      </c>
      <c r="I278" s="24" t="s">
        <v>1457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4" t="s">
        <v>1457</v>
      </c>
      <c r="Q278" s="24" t="s">
        <v>1457</v>
      </c>
      <c r="R278" s="23">
        <v>0</v>
      </c>
      <c r="S278" s="22">
        <v>0</v>
      </c>
      <c r="T278" s="24"/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  <c r="AC278" s="23">
        <v>0</v>
      </c>
      <c r="AD278" s="23">
        <v>0.5</v>
      </c>
      <c r="AE278" s="23">
        <v>0</v>
      </c>
      <c r="AF278" s="23">
        <v>0.5</v>
      </c>
      <c r="AG278" s="23">
        <v>0</v>
      </c>
      <c r="AH278" s="24" t="s">
        <v>1458</v>
      </c>
      <c r="AI278" s="22">
        <v>5</v>
      </c>
      <c r="AJ278" s="22">
        <v>5</v>
      </c>
      <c r="AK278" s="24" t="s">
        <v>1458</v>
      </c>
      <c r="AL278" s="24" t="s">
        <v>1458</v>
      </c>
      <c r="AM278" s="24" t="s">
        <v>1457</v>
      </c>
      <c r="AN278" s="22">
        <v>0</v>
      </c>
      <c r="AO278" s="22">
        <v>19</v>
      </c>
      <c r="AP278" s="22">
        <v>9</v>
      </c>
      <c r="AQ278" s="22">
        <v>2796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4" t="s">
        <v>1721</v>
      </c>
      <c r="BA278" s="22">
        <v>1</v>
      </c>
      <c r="BB278" s="22">
        <v>1</v>
      </c>
      <c r="BC278" s="22">
        <v>0</v>
      </c>
      <c r="BD278" s="22">
        <v>0</v>
      </c>
      <c r="BE278" s="22">
        <v>0</v>
      </c>
      <c r="BF278" s="22">
        <v>0</v>
      </c>
      <c r="BG278" s="22">
        <v>0</v>
      </c>
      <c r="BH278" s="22">
        <v>0</v>
      </c>
      <c r="BI278" s="22">
        <v>5</v>
      </c>
      <c r="BJ278" s="22">
        <v>0</v>
      </c>
      <c r="BK278" s="22">
        <v>0</v>
      </c>
      <c r="BL278" s="22">
        <v>0</v>
      </c>
      <c r="BM278" s="22">
        <v>0</v>
      </c>
      <c r="BN278" s="22">
        <v>0</v>
      </c>
      <c r="BO278" s="22">
        <v>0</v>
      </c>
      <c r="BP278" s="22">
        <v>0</v>
      </c>
      <c r="BQ278" s="22">
        <v>0</v>
      </c>
    </row>
    <row r="279" spans="1:6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1</v>
      </c>
      <c r="F279" s="22">
        <v>34</v>
      </c>
      <c r="G279" s="22">
        <v>0</v>
      </c>
      <c r="H279" s="23">
        <v>2.63</v>
      </c>
      <c r="I279" s="24" t="s">
        <v>1457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4" t="s">
        <v>1457</v>
      </c>
      <c r="Q279" s="24" t="s">
        <v>1457</v>
      </c>
      <c r="R279" s="23">
        <v>0</v>
      </c>
      <c r="S279" s="22">
        <v>0</v>
      </c>
      <c r="T279" s="24"/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2.8</v>
      </c>
      <c r="AB279" s="23">
        <v>0</v>
      </c>
      <c r="AC279" s="23">
        <v>0</v>
      </c>
      <c r="AD279" s="23">
        <v>0</v>
      </c>
      <c r="AE279" s="23">
        <v>0</v>
      </c>
      <c r="AF279" s="23">
        <v>2.8</v>
      </c>
      <c r="AG279" s="23">
        <v>0</v>
      </c>
      <c r="AH279" s="24" t="s">
        <v>1457</v>
      </c>
      <c r="AI279" s="22">
        <v>0</v>
      </c>
      <c r="AJ279" s="22">
        <v>0</v>
      </c>
      <c r="AK279" s="24" t="s">
        <v>1457</v>
      </c>
      <c r="AL279" s="24" t="s">
        <v>1457</v>
      </c>
      <c r="AM279" s="24" t="s">
        <v>1457</v>
      </c>
      <c r="AN279" s="22">
        <v>0</v>
      </c>
      <c r="AO279" s="22">
        <v>170</v>
      </c>
      <c r="AP279" s="22">
        <v>31</v>
      </c>
      <c r="AQ279" s="22">
        <v>4778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v>0</v>
      </c>
      <c r="AX279" s="22">
        <v>0</v>
      </c>
      <c r="AY279" s="22">
        <v>0</v>
      </c>
      <c r="AZ279" s="24" t="s">
        <v>1722</v>
      </c>
      <c r="BA279" s="22">
        <v>0</v>
      </c>
      <c r="BB279" s="22">
        <v>0</v>
      </c>
      <c r="BC279" s="22">
        <v>0</v>
      </c>
      <c r="BD279" s="22">
        <v>0</v>
      </c>
      <c r="BE279" s="22">
        <v>0</v>
      </c>
      <c r="BF279" s="22">
        <v>0</v>
      </c>
      <c r="BG279" s="22">
        <v>0</v>
      </c>
      <c r="BH279" s="22">
        <v>0</v>
      </c>
      <c r="BI279" s="22">
        <v>0</v>
      </c>
      <c r="BJ279" s="22">
        <v>0</v>
      </c>
      <c r="BK279" s="22">
        <v>0</v>
      </c>
      <c r="BL279" s="22">
        <v>0</v>
      </c>
      <c r="BM279" s="22">
        <v>0</v>
      </c>
      <c r="BN279" s="22">
        <v>0</v>
      </c>
      <c r="BO279" s="22">
        <v>0</v>
      </c>
      <c r="BP279" s="22">
        <v>0</v>
      </c>
      <c r="BQ279" s="22">
        <v>0</v>
      </c>
    </row>
    <row r="280" spans="1:6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1</v>
      </c>
      <c r="F280" s="22">
        <v>50</v>
      </c>
      <c r="G280" s="22">
        <v>0</v>
      </c>
      <c r="H280" s="23">
        <v>4.08</v>
      </c>
      <c r="I280" s="24" t="s">
        <v>1457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4" t="s">
        <v>1457</v>
      </c>
      <c r="Q280" s="24" t="s">
        <v>1457</v>
      </c>
      <c r="R280" s="23">
        <v>0</v>
      </c>
      <c r="S280" s="22">
        <v>0</v>
      </c>
      <c r="T280" s="24"/>
      <c r="U280" s="23">
        <v>0</v>
      </c>
      <c r="V280" s="23">
        <v>0</v>
      </c>
      <c r="W280" s="23">
        <v>0</v>
      </c>
      <c r="X280" s="23">
        <v>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  <c r="AG280" s="23">
        <v>0</v>
      </c>
      <c r="AH280" s="24" t="s">
        <v>1457</v>
      </c>
      <c r="AI280" s="22">
        <v>0</v>
      </c>
      <c r="AJ280" s="22">
        <v>0</v>
      </c>
      <c r="AK280" s="24" t="s">
        <v>1457</v>
      </c>
      <c r="AL280" s="24" t="s">
        <v>1457</v>
      </c>
      <c r="AM280" s="24" t="s">
        <v>1457</v>
      </c>
      <c r="AN280" s="22">
        <v>0</v>
      </c>
      <c r="AO280" s="22">
        <v>89</v>
      </c>
      <c r="AP280" s="22">
        <v>27</v>
      </c>
      <c r="AQ280" s="22">
        <v>4780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v>0</v>
      </c>
      <c r="AX280" s="22">
        <v>0</v>
      </c>
      <c r="AY280" s="22">
        <v>0</v>
      </c>
      <c r="AZ280" s="24" t="s">
        <v>1723</v>
      </c>
      <c r="BA280" s="22">
        <v>0</v>
      </c>
      <c r="BB280" s="22">
        <v>0</v>
      </c>
      <c r="BC280" s="22">
        <v>0</v>
      </c>
      <c r="BD280" s="22">
        <v>0</v>
      </c>
      <c r="BE280" s="22">
        <v>0</v>
      </c>
      <c r="BF280" s="22">
        <v>0</v>
      </c>
      <c r="BG280" s="22">
        <v>0</v>
      </c>
      <c r="BH280" s="22">
        <v>0</v>
      </c>
      <c r="BI280" s="22">
        <v>0</v>
      </c>
      <c r="BJ280" s="22">
        <v>0</v>
      </c>
      <c r="BK280" s="22">
        <v>0</v>
      </c>
      <c r="BL280" s="22">
        <v>0</v>
      </c>
      <c r="BM280" s="22">
        <v>0</v>
      </c>
      <c r="BN280" s="22">
        <v>0</v>
      </c>
      <c r="BO280" s="22">
        <v>0</v>
      </c>
      <c r="BP280" s="22">
        <v>0</v>
      </c>
      <c r="BQ280" s="22">
        <v>0</v>
      </c>
    </row>
    <row r="281" spans="1:6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2</v>
      </c>
      <c r="F281" s="22">
        <v>215</v>
      </c>
      <c r="G281" s="22">
        <v>0</v>
      </c>
      <c r="H281" s="23">
        <v>7.5</v>
      </c>
      <c r="I281" s="24" t="s">
        <v>1457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4" t="s">
        <v>1457</v>
      </c>
      <c r="Q281" s="24" t="s">
        <v>1457</v>
      </c>
      <c r="R281" s="23">
        <v>0</v>
      </c>
      <c r="S281" s="22">
        <v>0</v>
      </c>
      <c r="T281" s="24"/>
      <c r="U281" s="23">
        <v>0</v>
      </c>
      <c r="V281" s="23">
        <v>0</v>
      </c>
      <c r="W281" s="23">
        <v>0</v>
      </c>
      <c r="X281" s="23">
        <v>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6.5</v>
      </c>
      <c r="AE281" s="23">
        <v>0</v>
      </c>
      <c r="AF281" s="23">
        <v>6.5</v>
      </c>
      <c r="AG281" s="23">
        <v>0</v>
      </c>
      <c r="AH281" s="24" t="s">
        <v>1458</v>
      </c>
      <c r="AI281" s="22">
        <v>8</v>
      </c>
      <c r="AJ281" s="22">
        <v>8</v>
      </c>
      <c r="AK281" s="24" t="s">
        <v>1458</v>
      </c>
      <c r="AL281" s="24" t="s">
        <v>1458</v>
      </c>
      <c r="AM281" s="24" t="s">
        <v>1457</v>
      </c>
      <c r="AN281" s="22">
        <v>0</v>
      </c>
      <c r="AO281" s="22">
        <v>316</v>
      </c>
      <c r="AP281" s="22">
        <v>316</v>
      </c>
      <c r="AQ281" s="22">
        <v>8581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4" t="s">
        <v>1724</v>
      </c>
      <c r="BA281" s="22">
        <v>32</v>
      </c>
      <c r="BB281" s="22">
        <v>32</v>
      </c>
      <c r="BC281" s="22">
        <v>1989100</v>
      </c>
      <c r="BD281" s="22">
        <v>0</v>
      </c>
      <c r="BE281" s="22">
        <v>0</v>
      </c>
      <c r="BF281" s="22">
        <v>0</v>
      </c>
      <c r="BG281" s="22">
        <v>1989100</v>
      </c>
      <c r="BH281" s="22">
        <v>13</v>
      </c>
      <c r="BI281" s="22">
        <v>6</v>
      </c>
      <c r="BJ281" s="22">
        <v>0</v>
      </c>
      <c r="BK281" s="22">
        <v>1</v>
      </c>
      <c r="BL281" s="22">
        <v>1</v>
      </c>
      <c r="BM281" s="22">
        <v>1</v>
      </c>
      <c r="BN281" s="22">
        <v>0</v>
      </c>
      <c r="BO281" s="22">
        <v>0</v>
      </c>
      <c r="BP281" s="22">
        <v>0</v>
      </c>
      <c r="BQ281" s="22">
        <v>0</v>
      </c>
    </row>
    <row r="282" spans="1:6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1</v>
      </c>
      <c r="F282" s="22">
        <v>47</v>
      </c>
      <c r="G282" s="22">
        <v>0</v>
      </c>
      <c r="H282" s="23">
        <v>4.8</v>
      </c>
      <c r="I282" s="24" t="s">
        <v>1457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4" t="s">
        <v>1457</v>
      </c>
      <c r="Q282" s="24" t="s">
        <v>1457</v>
      </c>
      <c r="R282" s="23">
        <v>0</v>
      </c>
      <c r="S282" s="22">
        <v>0</v>
      </c>
      <c r="T282" s="24"/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3.8</v>
      </c>
      <c r="AB282" s="23">
        <v>0</v>
      </c>
      <c r="AC282" s="23">
        <v>0</v>
      </c>
      <c r="AD282" s="23">
        <v>0</v>
      </c>
      <c r="AE282" s="23">
        <v>0</v>
      </c>
      <c r="AF282" s="23">
        <v>3.8</v>
      </c>
      <c r="AG282" s="23">
        <v>0</v>
      </c>
      <c r="AH282" s="24" t="s">
        <v>1457</v>
      </c>
      <c r="AI282" s="22">
        <v>0</v>
      </c>
      <c r="AJ282" s="22">
        <v>0</v>
      </c>
      <c r="AK282" s="24" t="s">
        <v>1457</v>
      </c>
      <c r="AL282" s="24" t="s">
        <v>1457</v>
      </c>
      <c r="AM282" s="24" t="s">
        <v>1457</v>
      </c>
      <c r="AN282" s="22">
        <v>0</v>
      </c>
      <c r="AO282" s="22">
        <v>225</v>
      </c>
      <c r="AP282" s="22">
        <v>44</v>
      </c>
      <c r="AQ282" s="22">
        <v>6038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v>0</v>
      </c>
      <c r="AX282" s="22">
        <v>0</v>
      </c>
      <c r="AY282" s="22">
        <v>0</v>
      </c>
      <c r="AZ282" s="24" t="s">
        <v>1725</v>
      </c>
      <c r="BA282" s="22">
        <v>0</v>
      </c>
      <c r="BB282" s="22">
        <v>0</v>
      </c>
      <c r="BC282" s="22">
        <v>0</v>
      </c>
      <c r="BD282" s="22">
        <v>0</v>
      </c>
      <c r="BE282" s="22">
        <v>0</v>
      </c>
      <c r="BF282" s="22">
        <v>0</v>
      </c>
      <c r="BG282" s="22">
        <v>0</v>
      </c>
      <c r="BH282" s="22">
        <v>0</v>
      </c>
      <c r="BI282" s="22">
        <v>0</v>
      </c>
      <c r="BJ282" s="22">
        <v>0</v>
      </c>
      <c r="BK282" s="22">
        <v>0</v>
      </c>
      <c r="BL282" s="22">
        <v>0</v>
      </c>
      <c r="BM282" s="22">
        <v>0</v>
      </c>
      <c r="BN282" s="22">
        <v>0</v>
      </c>
      <c r="BO282" s="22">
        <v>0</v>
      </c>
      <c r="BP282" s="22">
        <v>0</v>
      </c>
      <c r="BQ282" s="22">
        <v>0</v>
      </c>
    </row>
    <row r="283" spans="1:6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2</v>
      </c>
      <c r="F283" s="22">
        <v>55</v>
      </c>
      <c r="G283" s="22">
        <v>0</v>
      </c>
      <c r="H283" s="23">
        <v>5.26</v>
      </c>
      <c r="I283" s="24" t="s">
        <v>1457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4" t="s">
        <v>1457</v>
      </c>
      <c r="Q283" s="24" t="s">
        <v>1457</v>
      </c>
      <c r="R283" s="23">
        <v>0</v>
      </c>
      <c r="S283" s="22">
        <v>0</v>
      </c>
      <c r="T283" s="24"/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3">
        <v>0</v>
      </c>
      <c r="AF283" s="23">
        <v>0</v>
      </c>
      <c r="AG283" s="23">
        <v>0</v>
      </c>
      <c r="AH283" s="24" t="s">
        <v>1458</v>
      </c>
      <c r="AI283" s="22">
        <v>12</v>
      </c>
      <c r="AJ283" s="22">
        <v>12</v>
      </c>
      <c r="AK283" s="24" t="s">
        <v>1458</v>
      </c>
      <c r="AL283" s="24" t="s">
        <v>1458</v>
      </c>
      <c r="AM283" s="24" t="s">
        <v>1458</v>
      </c>
      <c r="AN283" s="22">
        <v>13</v>
      </c>
      <c r="AO283" s="22">
        <v>249</v>
      </c>
      <c r="AP283" s="22">
        <v>74</v>
      </c>
      <c r="AQ283" s="22">
        <v>8595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0</v>
      </c>
      <c r="AZ283" s="24" t="s">
        <v>1726</v>
      </c>
      <c r="BA283" s="22">
        <v>6</v>
      </c>
      <c r="BB283" s="22">
        <v>6</v>
      </c>
      <c r="BC283" s="22">
        <v>445000</v>
      </c>
      <c r="BD283" s="22">
        <v>0</v>
      </c>
      <c r="BE283" s="22">
        <v>0</v>
      </c>
      <c r="BF283" s="22">
        <v>0</v>
      </c>
      <c r="BG283" s="22">
        <v>445000</v>
      </c>
      <c r="BH283" s="22">
        <v>0</v>
      </c>
      <c r="BI283" s="22">
        <v>18</v>
      </c>
      <c r="BJ283" s="22">
        <v>0</v>
      </c>
      <c r="BK283" s="22">
        <v>0</v>
      </c>
      <c r="BL283" s="22">
        <v>0</v>
      </c>
      <c r="BM283" s="22">
        <v>0</v>
      </c>
      <c r="BN283" s="22">
        <v>0</v>
      </c>
      <c r="BO283" s="22">
        <v>0</v>
      </c>
      <c r="BP283" s="22">
        <v>0</v>
      </c>
      <c r="BQ283" s="22">
        <v>0</v>
      </c>
    </row>
    <row r="284" spans="1:6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1</v>
      </c>
      <c r="F284" s="22">
        <v>13</v>
      </c>
      <c r="G284" s="22">
        <v>0</v>
      </c>
      <c r="H284" s="23">
        <v>1.56</v>
      </c>
      <c r="I284" s="24" t="s">
        <v>1457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4" t="s">
        <v>1457</v>
      </c>
      <c r="Q284" s="24" t="s">
        <v>1457</v>
      </c>
      <c r="R284" s="23">
        <v>0</v>
      </c>
      <c r="S284" s="22">
        <v>0</v>
      </c>
      <c r="T284" s="24"/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3">
        <v>0</v>
      </c>
      <c r="AF284" s="23">
        <v>0</v>
      </c>
      <c r="AG284" s="23">
        <v>0</v>
      </c>
      <c r="AH284" s="24" t="s">
        <v>1458</v>
      </c>
      <c r="AI284" s="22">
        <v>4</v>
      </c>
      <c r="AJ284" s="22">
        <v>4</v>
      </c>
      <c r="AK284" s="24" t="s">
        <v>1458</v>
      </c>
      <c r="AL284" s="24" t="s">
        <v>1458</v>
      </c>
      <c r="AM284" s="24" t="s">
        <v>1457</v>
      </c>
      <c r="AN284" s="22">
        <v>0</v>
      </c>
      <c r="AO284" s="22">
        <v>56</v>
      </c>
      <c r="AP284" s="22">
        <v>20</v>
      </c>
      <c r="AQ284" s="22">
        <v>3200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4" t="s">
        <v>1727</v>
      </c>
      <c r="BA284" s="22">
        <v>2</v>
      </c>
      <c r="BB284" s="22">
        <v>2</v>
      </c>
      <c r="BC284" s="22">
        <v>36000</v>
      </c>
      <c r="BD284" s="22">
        <v>0</v>
      </c>
      <c r="BE284" s="22">
        <v>0</v>
      </c>
      <c r="BF284" s="22">
        <v>0</v>
      </c>
      <c r="BG284" s="22">
        <v>36000</v>
      </c>
      <c r="BH284" s="22">
        <v>3</v>
      </c>
      <c r="BI284" s="22">
        <v>10</v>
      </c>
      <c r="BJ284" s="22">
        <v>0</v>
      </c>
      <c r="BK284" s="22">
        <v>0</v>
      </c>
      <c r="BL284" s="22">
        <v>0</v>
      </c>
      <c r="BM284" s="22">
        <v>0</v>
      </c>
      <c r="BN284" s="22">
        <v>0</v>
      </c>
      <c r="BO284" s="22">
        <v>0</v>
      </c>
      <c r="BP284" s="22">
        <v>0</v>
      </c>
      <c r="BQ284" s="22">
        <v>0</v>
      </c>
    </row>
    <row r="285" spans="1:6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1</v>
      </c>
      <c r="F285" s="22">
        <v>120</v>
      </c>
      <c r="G285" s="22">
        <v>0</v>
      </c>
      <c r="H285" s="23">
        <v>6</v>
      </c>
      <c r="I285" s="24" t="s">
        <v>1457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4" t="s">
        <v>1457</v>
      </c>
      <c r="Q285" s="24" t="s">
        <v>1457</v>
      </c>
      <c r="R285" s="23">
        <v>0</v>
      </c>
      <c r="S285" s="22">
        <v>0</v>
      </c>
      <c r="T285" s="24"/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  <c r="AC285" s="23">
        <v>0</v>
      </c>
      <c r="AD285" s="23">
        <v>0</v>
      </c>
      <c r="AE285" s="23">
        <v>0</v>
      </c>
      <c r="AF285" s="23">
        <v>0</v>
      </c>
      <c r="AG285" s="23">
        <v>0</v>
      </c>
      <c r="AH285" s="24" t="s">
        <v>1458</v>
      </c>
      <c r="AI285" s="22">
        <v>1</v>
      </c>
      <c r="AJ285" s="22">
        <v>1</v>
      </c>
      <c r="AK285" s="24" t="s">
        <v>1458</v>
      </c>
      <c r="AL285" s="24" t="s">
        <v>1458</v>
      </c>
      <c r="AM285" s="24" t="s">
        <v>1458</v>
      </c>
      <c r="AN285" s="22">
        <v>4</v>
      </c>
      <c r="AO285" s="22">
        <v>121</v>
      </c>
      <c r="AP285" s="22">
        <v>56</v>
      </c>
      <c r="AQ285" s="22">
        <v>5440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4" t="s">
        <v>1728</v>
      </c>
      <c r="BA285" s="22">
        <v>6</v>
      </c>
      <c r="BB285" s="22">
        <v>6</v>
      </c>
      <c r="BC285" s="22">
        <v>73000</v>
      </c>
      <c r="BD285" s="22">
        <v>0</v>
      </c>
      <c r="BE285" s="22">
        <v>0</v>
      </c>
      <c r="BF285" s="22">
        <v>0</v>
      </c>
      <c r="BG285" s="22">
        <v>73000</v>
      </c>
      <c r="BH285" s="22">
        <v>0</v>
      </c>
      <c r="BI285" s="22">
        <v>3</v>
      </c>
      <c r="BJ285" s="22">
        <v>0</v>
      </c>
      <c r="BK285" s="22">
        <v>0</v>
      </c>
      <c r="BL285" s="22">
        <v>0</v>
      </c>
      <c r="BM285" s="22">
        <v>0</v>
      </c>
      <c r="BN285" s="22">
        <v>0</v>
      </c>
      <c r="BO285" s="22">
        <v>0</v>
      </c>
      <c r="BP285" s="22">
        <v>0</v>
      </c>
      <c r="BQ285" s="22">
        <v>0</v>
      </c>
    </row>
    <row r="286" spans="1:6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1</v>
      </c>
      <c r="F286" s="22">
        <v>145</v>
      </c>
      <c r="G286" s="22">
        <v>0</v>
      </c>
      <c r="H286" s="23">
        <v>11</v>
      </c>
      <c r="I286" s="24" t="s">
        <v>1457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4" t="s">
        <v>1457</v>
      </c>
      <c r="Q286" s="24" t="s">
        <v>1457</v>
      </c>
      <c r="R286" s="23">
        <v>0</v>
      </c>
      <c r="S286" s="22">
        <v>0</v>
      </c>
      <c r="T286" s="24"/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0</v>
      </c>
      <c r="AE286" s="23">
        <v>0</v>
      </c>
      <c r="AF286" s="23">
        <v>0</v>
      </c>
      <c r="AG286" s="23">
        <v>0</v>
      </c>
      <c r="AH286" s="24" t="s">
        <v>1458</v>
      </c>
      <c r="AI286" s="22">
        <v>7</v>
      </c>
      <c r="AJ286" s="22">
        <v>7</v>
      </c>
      <c r="AK286" s="24" t="s">
        <v>1458</v>
      </c>
      <c r="AL286" s="24" t="s">
        <v>1458</v>
      </c>
      <c r="AM286" s="24" t="s">
        <v>1457</v>
      </c>
      <c r="AN286" s="22">
        <v>0</v>
      </c>
      <c r="AO286" s="22">
        <v>308</v>
      </c>
      <c r="AP286" s="22">
        <v>84</v>
      </c>
      <c r="AQ286" s="22">
        <v>8337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0</v>
      </c>
      <c r="AX286" s="22">
        <v>0</v>
      </c>
      <c r="AY286" s="22">
        <v>0</v>
      </c>
      <c r="AZ286" s="24" t="s">
        <v>1729</v>
      </c>
      <c r="BA286" s="22">
        <v>25</v>
      </c>
      <c r="BB286" s="22">
        <v>25</v>
      </c>
      <c r="BC286" s="22">
        <v>2610000</v>
      </c>
      <c r="BD286" s="22">
        <v>100000</v>
      </c>
      <c r="BE286" s="22">
        <v>0</v>
      </c>
      <c r="BF286" s="22">
        <v>0</v>
      </c>
      <c r="BG286" s="22">
        <v>2710000</v>
      </c>
      <c r="BH286" s="22">
        <v>17</v>
      </c>
      <c r="BI286" s="22">
        <v>14</v>
      </c>
      <c r="BJ286" s="22">
        <v>0</v>
      </c>
      <c r="BK286" s="22">
        <v>0</v>
      </c>
      <c r="BL286" s="22">
        <v>0</v>
      </c>
      <c r="BM286" s="22">
        <v>0</v>
      </c>
      <c r="BN286" s="22">
        <v>0</v>
      </c>
      <c r="BO286" s="22">
        <v>0</v>
      </c>
      <c r="BP286" s="22">
        <v>0</v>
      </c>
      <c r="BQ286" s="22">
        <v>0</v>
      </c>
    </row>
    <row r="287" spans="1:6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1</v>
      </c>
      <c r="F287" s="22">
        <v>40</v>
      </c>
      <c r="G287" s="22">
        <v>0</v>
      </c>
      <c r="H287" s="23">
        <v>3</v>
      </c>
      <c r="I287" s="24" t="s">
        <v>1457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4" t="s">
        <v>1457</v>
      </c>
      <c r="Q287" s="24" t="s">
        <v>1457</v>
      </c>
      <c r="R287" s="23">
        <v>0</v>
      </c>
      <c r="S287" s="22">
        <v>0</v>
      </c>
      <c r="T287" s="24"/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  <c r="AG287" s="23">
        <v>0</v>
      </c>
      <c r="AH287" s="24" t="s">
        <v>1458</v>
      </c>
      <c r="AI287" s="22">
        <v>1</v>
      </c>
      <c r="AJ287" s="22">
        <v>1</v>
      </c>
      <c r="AK287" s="24" t="s">
        <v>1457</v>
      </c>
      <c r="AL287" s="24" t="s">
        <v>1457</v>
      </c>
      <c r="AM287" s="24" t="s">
        <v>1457</v>
      </c>
      <c r="AN287" s="22">
        <v>0</v>
      </c>
      <c r="AO287" s="22">
        <v>83</v>
      </c>
      <c r="AP287" s="22">
        <v>78</v>
      </c>
      <c r="AQ287" s="22">
        <v>4299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v>0</v>
      </c>
      <c r="AX287" s="22">
        <v>0</v>
      </c>
      <c r="AY287" s="22">
        <v>0</v>
      </c>
      <c r="AZ287" s="24" t="s">
        <v>1729</v>
      </c>
      <c r="BA287" s="22">
        <v>3</v>
      </c>
      <c r="BB287" s="22">
        <v>3</v>
      </c>
      <c r="BC287" s="22">
        <v>1433</v>
      </c>
      <c r="BD287" s="22">
        <v>0</v>
      </c>
      <c r="BE287" s="22">
        <v>0</v>
      </c>
      <c r="BF287" s="22">
        <v>0</v>
      </c>
      <c r="BG287" s="22">
        <v>1433</v>
      </c>
      <c r="BH287" s="22">
        <v>3</v>
      </c>
      <c r="BI287" s="22">
        <v>10</v>
      </c>
      <c r="BJ287" s="22">
        <v>0</v>
      </c>
      <c r="BK287" s="22">
        <v>0</v>
      </c>
      <c r="BL287" s="22">
        <v>0</v>
      </c>
      <c r="BM287" s="22">
        <v>0</v>
      </c>
      <c r="BN287" s="22">
        <v>0</v>
      </c>
      <c r="BO287" s="22">
        <v>0</v>
      </c>
      <c r="BP287" s="22">
        <v>0</v>
      </c>
      <c r="BQ287" s="22">
        <v>0</v>
      </c>
    </row>
    <row r="288" spans="1:6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1</v>
      </c>
      <c r="F288" s="22">
        <v>37</v>
      </c>
      <c r="G288" s="22">
        <v>0</v>
      </c>
      <c r="H288" s="23">
        <v>1.34</v>
      </c>
      <c r="I288" s="24" t="s">
        <v>1457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4" t="s">
        <v>1457</v>
      </c>
      <c r="Q288" s="24" t="s">
        <v>1457</v>
      </c>
      <c r="R288" s="23">
        <v>0</v>
      </c>
      <c r="S288" s="22">
        <v>0</v>
      </c>
      <c r="T288" s="24"/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1.5</v>
      </c>
      <c r="AE288" s="23">
        <v>0</v>
      </c>
      <c r="AF288" s="23">
        <v>1.5</v>
      </c>
      <c r="AG288" s="23">
        <v>0</v>
      </c>
      <c r="AH288" s="24" t="s">
        <v>1458</v>
      </c>
      <c r="AI288" s="22">
        <v>12</v>
      </c>
      <c r="AJ288" s="22">
        <v>12</v>
      </c>
      <c r="AK288" s="24" t="s">
        <v>1458</v>
      </c>
      <c r="AL288" s="24" t="s">
        <v>1458</v>
      </c>
      <c r="AM288" s="24" t="s">
        <v>1458</v>
      </c>
      <c r="AN288" s="22">
        <v>20</v>
      </c>
      <c r="AO288" s="22">
        <v>70</v>
      </c>
      <c r="AP288" s="22">
        <v>5</v>
      </c>
      <c r="AQ288" s="22">
        <v>2350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v>0</v>
      </c>
      <c r="AX288" s="22">
        <v>0</v>
      </c>
      <c r="AY288" s="22">
        <v>0</v>
      </c>
      <c r="AZ288" s="24" t="s">
        <v>1730</v>
      </c>
      <c r="BA288" s="22">
        <v>2</v>
      </c>
      <c r="BB288" s="22">
        <v>2</v>
      </c>
      <c r="BC288" s="22">
        <v>750000</v>
      </c>
      <c r="BD288" s="22">
        <v>0</v>
      </c>
      <c r="BE288" s="22">
        <v>0</v>
      </c>
      <c r="BF288" s="22">
        <v>0</v>
      </c>
      <c r="BG288" s="22">
        <v>750000</v>
      </c>
      <c r="BH288" s="22">
        <v>3</v>
      </c>
      <c r="BI288" s="22">
        <v>35</v>
      </c>
      <c r="BJ288" s="22">
        <v>0</v>
      </c>
      <c r="BK288" s="22">
        <v>0</v>
      </c>
      <c r="BL288" s="22">
        <v>0</v>
      </c>
      <c r="BM288" s="22">
        <v>0</v>
      </c>
      <c r="BN288" s="22">
        <v>0</v>
      </c>
      <c r="BO288" s="22">
        <v>0</v>
      </c>
      <c r="BP288" s="22">
        <v>0</v>
      </c>
      <c r="BQ288" s="22">
        <v>0</v>
      </c>
    </row>
    <row r="289" spans="1:6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2</v>
      </c>
      <c r="F289" s="22">
        <v>49</v>
      </c>
      <c r="G289" s="22">
        <v>0</v>
      </c>
      <c r="H289" s="23">
        <v>2.75</v>
      </c>
      <c r="I289" s="24" t="s">
        <v>1457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4" t="s">
        <v>1457</v>
      </c>
      <c r="Q289" s="24" t="s">
        <v>1457</v>
      </c>
      <c r="R289" s="23">
        <v>0</v>
      </c>
      <c r="S289" s="22">
        <v>0</v>
      </c>
      <c r="T289" s="24"/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2.75</v>
      </c>
      <c r="AB289" s="23">
        <v>0</v>
      </c>
      <c r="AC289" s="23">
        <v>0</v>
      </c>
      <c r="AD289" s="23">
        <v>0</v>
      </c>
      <c r="AE289" s="23">
        <v>0</v>
      </c>
      <c r="AF289" s="23">
        <v>2.75</v>
      </c>
      <c r="AG289" s="23">
        <v>0</v>
      </c>
      <c r="AH289" s="24" t="s">
        <v>1458</v>
      </c>
      <c r="AI289" s="22">
        <v>5</v>
      </c>
      <c r="AJ289" s="22">
        <v>5</v>
      </c>
      <c r="AK289" s="24" t="s">
        <v>1458</v>
      </c>
      <c r="AL289" s="24" t="s">
        <v>1458</v>
      </c>
      <c r="AM289" s="24" t="s">
        <v>1457</v>
      </c>
      <c r="AN289" s="22">
        <v>0</v>
      </c>
      <c r="AO289" s="22">
        <v>136</v>
      </c>
      <c r="AP289" s="22">
        <v>86</v>
      </c>
      <c r="AQ289" s="22">
        <v>7000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22">
        <v>0</v>
      </c>
      <c r="AY289" s="22">
        <v>0</v>
      </c>
      <c r="AZ289" s="24" t="s">
        <v>1731</v>
      </c>
      <c r="BA289" s="22">
        <v>11</v>
      </c>
      <c r="BB289" s="22">
        <v>11</v>
      </c>
      <c r="BC289" s="22">
        <v>4226500</v>
      </c>
      <c r="BD289" s="22">
        <v>0</v>
      </c>
      <c r="BE289" s="22">
        <v>0</v>
      </c>
      <c r="BF289" s="22">
        <v>0</v>
      </c>
      <c r="BG289" s="22">
        <v>4226500</v>
      </c>
      <c r="BH289" s="22">
        <v>11</v>
      </c>
      <c r="BI289" s="22">
        <v>10</v>
      </c>
      <c r="BJ289" s="22">
        <v>0</v>
      </c>
      <c r="BK289" s="22">
        <v>0</v>
      </c>
      <c r="BL289" s="22">
        <v>0</v>
      </c>
      <c r="BM289" s="22">
        <v>0</v>
      </c>
      <c r="BN289" s="22">
        <v>0</v>
      </c>
      <c r="BO289" s="22">
        <v>0</v>
      </c>
      <c r="BP289" s="22">
        <v>0</v>
      </c>
      <c r="BQ289" s="22">
        <v>0</v>
      </c>
    </row>
    <row r="290" spans="1:6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1</v>
      </c>
      <c r="F290" s="22">
        <v>28</v>
      </c>
      <c r="G290" s="22">
        <v>0</v>
      </c>
      <c r="H290" s="23">
        <v>1.9</v>
      </c>
      <c r="I290" s="24" t="s">
        <v>1457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4" t="s">
        <v>1457</v>
      </c>
      <c r="Q290" s="24" t="s">
        <v>1457</v>
      </c>
      <c r="R290" s="23">
        <v>0</v>
      </c>
      <c r="S290" s="22">
        <v>0</v>
      </c>
      <c r="T290" s="24"/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  <c r="AC290" s="23">
        <v>0</v>
      </c>
      <c r="AD290" s="23">
        <v>0</v>
      </c>
      <c r="AE290" s="23">
        <v>0</v>
      </c>
      <c r="AF290" s="23">
        <v>0</v>
      </c>
      <c r="AG290" s="23">
        <v>0</v>
      </c>
      <c r="AH290" s="24" t="s">
        <v>1457</v>
      </c>
      <c r="AI290" s="22">
        <v>0</v>
      </c>
      <c r="AJ290" s="22">
        <v>0</v>
      </c>
      <c r="AK290" s="24" t="s">
        <v>1457</v>
      </c>
      <c r="AL290" s="24" t="s">
        <v>1457</v>
      </c>
      <c r="AM290" s="24" t="s">
        <v>1457</v>
      </c>
      <c r="AN290" s="22">
        <v>0</v>
      </c>
      <c r="AO290" s="22">
        <v>47</v>
      </c>
      <c r="AP290" s="22">
        <v>47</v>
      </c>
      <c r="AQ290" s="22">
        <v>2758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v>0</v>
      </c>
      <c r="AX290" s="22">
        <v>0</v>
      </c>
      <c r="AY290" s="22">
        <v>0</v>
      </c>
      <c r="AZ290" s="24" t="s">
        <v>1711</v>
      </c>
      <c r="BA290" s="22">
        <v>0</v>
      </c>
      <c r="BB290" s="22">
        <v>0</v>
      </c>
      <c r="BC290" s="22">
        <v>0</v>
      </c>
      <c r="BD290" s="22">
        <v>0</v>
      </c>
      <c r="BE290" s="22">
        <v>0</v>
      </c>
      <c r="BF290" s="22">
        <v>0</v>
      </c>
      <c r="BG290" s="22">
        <v>0</v>
      </c>
      <c r="BH290" s="22">
        <v>0</v>
      </c>
      <c r="BI290" s="22">
        <v>0</v>
      </c>
      <c r="BJ290" s="22">
        <v>0</v>
      </c>
      <c r="BK290" s="22">
        <v>0</v>
      </c>
      <c r="BL290" s="22">
        <v>0</v>
      </c>
      <c r="BM290" s="22">
        <v>0</v>
      </c>
      <c r="BN290" s="22">
        <v>0</v>
      </c>
      <c r="BO290" s="22">
        <v>0</v>
      </c>
      <c r="BP290" s="22">
        <v>0</v>
      </c>
      <c r="BQ290" s="22">
        <v>0</v>
      </c>
    </row>
    <row r="291" spans="1:6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1</v>
      </c>
      <c r="F291" s="22">
        <v>33</v>
      </c>
      <c r="G291" s="22">
        <v>0</v>
      </c>
      <c r="H291" s="23">
        <v>2</v>
      </c>
      <c r="I291" s="24" t="s">
        <v>1457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4" t="s">
        <v>1457</v>
      </c>
      <c r="Q291" s="24" t="s">
        <v>1457</v>
      </c>
      <c r="R291" s="23">
        <v>0</v>
      </c>
      <c r="S291" s="22">
        <v>0</v>
      </c>
      <c r="T291" s="24"/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  <c r="AC291" s="23">
        <v>0</v>
      </c>
      <c r="AD291" s="23">
        <v>0</v>
      </c>
      <c r="AE291" s="23">
        <v>0</v>
      </c>
      <c r="AF291" s="23">
        <v>0</v>
      </c>
      <c r="AG291" s="23">
        <v>0</v>
      </c>
      <c r="AH291" s="24" t="s">
        <v>1457</v>
      </c>
      <c r="AI291" s="22">
        <v>0</v>
      </c>
      <c r="AJ291" s="22">
        <v>0</v>
      </c>
      <c r="AK291" s="24" t="s">
        <v>1457</v>
      </c>
      <c r="AL291" s="24" t="s">
        <v>1457</v>
      </c>
      <c r="AM291" s="24" t="s">
        <v>1457</v>
      </c>
      <c r="AN291" s="22">
        <v>0</v>
      </c>
      <c r="AO291" s="22">
        <v>49</v>
      </c>
      <c r="AP291" s="22">
        <v>49</v>
      </c>
      <c r="AQ291" s="22">
        <v>2761</v>
      </c>
      <c r="AR291" s="22">
        <v>0</v>
      </c>
      <c r="AS291" s="22">
        <v>0</v>
      </c>
      <c r="AT291" s="22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4" t="s">
        <v>1732</v>
      </c>
      <c r="BA291" s="22">
        <v>0</v>
      </c>
      <c r="BB291" s="22">
        <v>0</v>
      </c>
      <c r="BC291" s="22">
        <v>0</v>
      </c>
      <c r="BD291" s="22">
        <v>0</v>
      </c>
      <c r="BE291" s="22">
        <v>0</v>
      </c>
      <c r="BF291" s="22">
        <v>0</v>
      </c>
      <c r="BG291" s="22">
        <v>0</v>
      </c>
      <c r="BH291" s="22">
        <v>0</v>
      </c>
      <c r="BI291" s="22">
        <v>0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0</v>
      </c>
      <c r="BP291" s="22">
        <v>0</v>
      </c>
      <c r="BQ291" s="22">
        <v>0</v>
      </c>
    </row>
    <row r="292" spans="1:6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1</v>
      </c>
      <c r="F292" s="22">
        <v>27</v>
      </c>
      <c r="G292" s="22">
        <v>0</v>
      </c>
      <c r="H292" s="23">
        <v>3</v>
      </c>
      <c r="I292" s="24" t="s">
        <v>1457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4" t="s">
        <v>1457</v>
      </c>
      <c r="Q292" s="24" t="s">
        <v>1457</v>
      </c>
      <c r="R292" s="23">
        <v>0</v>
      </c>
      <c r="S292" s="22">
        <v>0</v>
      </c>
      <c r="T292" s="24"/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0</v>
      </c>
      <c r="AE292" s="23">
        <v>0</v>
      </c>
      <c r="AF292" s="23">
        <v>0</v>
      </c>
      <c r="AG292" s="23">
        <v>0</v>
      </c>
      <c r="AH292" s="24" t="s">
        <v>1458</v>
      </c>
      <c r="AI292" s="22">
        <v>1</v>
      </c>
      <c r="AJ292" s="22">
        <v>1</v>
      </c>
      <c r="AK292" s="24" t="s">
        <v>1457</v>
      </c>
      <c r="AL292" s="24" t="s">
        <v>1457</v>
      </c>
      <c r="AM292" s="24" t="s">
        <v>1457</v>
      </c>
      <c r="AN292" s="22">
        <v>0</v>
      </c>
      <c r="AO292" s="22">
        <v>64</v>
      </c>
      <c r="AP292" s="22">
        <v>13</v>
      </c>
      <c r="AQ292" s="22">
        <v>2117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4" t="s">
        <v>1733</v>
      </c>
      <c r="BA292" s="22">
        <v>2</v>
      </c>
      <c r="BB292" s="22">
        <v>2</v>
      </c>
      <c r="BC292" s="22">
        <v>100</v>
      </c>
      <c r="BD292" s="22">
        <v>0</v>
      </c>
      <c r="BE292" s="22">
        <v>0</v>
      </c>
      <c r="BF292" s="22">
        <v>0</v>
      </c>
      <c r="BG292" s="22">
        <v>100</v>
      </c>
      <c r="BH292" s="22">
        <v>0</v>
      </c>
      <c r="BI292" s="22">
        <v>10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0</v>
      </c>
      <c r="BP292" s="22">
        <v>0</v>
      </c>
      <c r="BQ292" s="22">
        <v>0</v>
      </c>
    </row>
    <row r="293" spans="1:6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2</v>
      </c>
      <c r="F293" s="22">
        <v>37</v>
      </c>
      <c r="G293" s="22">
        <v>0</v>
      </c>
      <c r="H293" s="23">
        <v>6.5</v>
      </c>
      <c r="I293" s="24" t="s">
        <v>1457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4" t="s">
        <v>1457</v>
      </c>
      <c r="Q293" s="24" t="s">
        <v>1457</v>
      </c>
      <c r="R293" s="23">
        <v>0</v>
      </c>
      <c r="S293" s="22">
        <v>0</v>
      </c>
      <c r="T293" s="24"/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4.0999999999999996</v>
      </c>
      <c r="AB293" s="23">
        <v>0</v>
      </c>
      <c r="AC293" s="23">
        <v>0</v>
      </c>
      <c r="AD293" s="23">
        <v>0</v>
      </c>
      <c r="AE293" s="23">
        <v>0</v>
      </c>
      <c r="AF293" s="23">
        <v>4.0999999999999996</v>
      </c>
      <c r="AG293" s="23">
        <v>0</v>
      </c>
      <c r="AH293" s="24" t="s">
        <v>1457</v>
      </c>
      <c r="AI293" s="22">
        <v>0</v>
      </c>
      <c r="AJ293" s="22">
        <v>0</v>
      </c>
      <c r="AK293" s="24" t="s">
        <v>1457</v>
      </c>
      <c r="AL293" s="24" t="s">
        <v>1457</v>
      </c>
      <c r="AM293" s="24" t="s">
        <v>1457</v>
      </c>
      <c r="AN293" s="22">
        <v>0</v>
      </c>
      <c r="AO293" s="22">
        <v>279</v>
      </c>
      <c r="AP293" s="22">
        <v>49</v>
      </c>
      <c r="AQ293" s="22">
        <v>6639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4" t="s">
        <v>1734</v>
      </c>
      <c r="BA293" s="22">
        <v>0</v>
      </c>
      <c r="BB293" s="22">
        <v>0</v>
      </c>
      <c r="BC293" s="22">
        <v>0</v>
      </c>
      <c r="BD293" s="22">
        <v>0</v>
      </c>
      <c r="BE293" s="22">
        <v>0</v>
      </c>
      <c r="BF293" s="22">
        <v>0</v>
      </c>
      <c r="BG293" s="22">
        <v>0</v>
      </c>
      <c r="BH293" s="22">
        <v>0</v>
      </c>
      <c r="BI293" s="22">
        <v>0</v>
      </c>
      <c r="BJ293" s="22">
        <v>0</v>
      </c>
      <c r="BK293" s="22">
        <v>0</v>
      </c>
      <c r="BL293" s="22">
        <v>0</v>
      </c>
      <c r="BM293" s="22">
        <v>0</v>
      </c>
      <c r="BN293" s="22">
        <v>0</v>
      </c>
      <c r="BO293" s="22">
        <v>0</v>
      </c>
      <c r="BP293" s="22">
        <v>0</v>
      </c>
      <c r="BQ293" s="22">
        <v>0</v>
      </c>
    </row>
    <row r="294" spans="1:6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1</v>
      </c>
      <c r="F294" s="22">
        <v>39</v>
      </c>
      <c r="G294" s="22">
        <v>0</v>
      </c>
      <c r="H294" s="23">
        <v>6</v>
      </c>
      <c r="I294" s="24" t="s">
        <v>1457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4" t="s">
        <v>1457</v>
      </c>
      <c r="Q294" s="24" t="s">
        <v>1457</v>
      </c>
      <c r="R294" s="23">
        <v>0</v>
      </c>
      <c r="S294" s="22">
        <v>0</v>
      </c>
      <c r="T294" s="24"/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0</v>
      </c>
      <c r="AF294" s="23">
        <v>0</v>
      </c>
      <c r="AG294" s="23">
        <v>0</v>
      </c>
      <c r="AH294" s="24" t="s">
        <v>1457</v>
      </c>
      <c r="AI294" s="22">
        <v>0</v>
      </c>
      <c r="AJ294" s="22">
        <v>0</v>
      </c>
      <c r="AK294" s="24" t="s">
        <v>1457</v>
      </c>
      <c r="AL294" s="24" t="s">
        <v>1457</v>
      </c>
      <c r="AM294" s="24" t="s">
        <v>1457</v>
      </c>
      <c r="AN294" s="22">
        <v>0</v>
      </c>
      <c r="AO294" s="22">
        <v>188</v>
      </c>
      <c r="AP294" s="22">
        <v>181</v>
      </c>
      <c r="AQ294" s="22">
        <v>6883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v>0</v>
      </c>
      <c r="AX294" s="22">
        <v>0</v>
      </c>
      <c r="AY294" s="22">
        <v>0</v>
      </c>
      <c r="AZ294" s="24" t="s">
        <v>1726</v>
      </c>
      <c r="BA294" s="22">
        <v>0</v>
      </c>
      <c r="BB294" s="22">
        <v>0</v>
      </c>
      <c r="BC294" s="22">
        <v>0</v>
      </c>
      <c r="BD294" s="22">
        <v>0</v>
      </c>
      <c r="BE294" s="22">
        <v>0</v>
      </c>
      <c r="BF294" s="22">
        <v>0</v>
      </c>
      <c r="BG294" s="22">
        <v>0</v>
      </c>
      <c r="BH294" s="22">
        <v>0</v>
      </c>
      <c r="BI294" s="22">
        <v>0</v>
      </c>
      <c r="BJ294" s="22">
        <v>0</v>
      </c>
      <c r="BK294" s="22">
        <v>0</v>
      </c>
      <c r="BL294" s="22">
        <v>0</v>
      </c>
      <c r="BM294" s="22">
        <v>0</v>
      </c>
      <c r="BN294" s="22">
        <v>0</v>
      </c>
      <c r="BO294" s="22">
        <v>0</v>
      </c>
      <c r="BP294" s="22">
        <v>0</v>
      </c>
      <c r="BQ294" s="22">
        <v>0</v>
      </c>
    </row>
    <row r="295" spans="1:6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1</v>
      </c>
      <c r="F295" s="22">
        <v>36</v>
      </c>
      <c r="G295" s="22">
        <v>0</v>
      </c>
      <c r="H295" s="23">
        <v>4</v>
      </c>
      <c r="I295" s="24" t="s">
        <v>1457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4" t="s">
        <v>1457</v>
      </c>
      <c r="Q295" s="24" t="s">
        <v>1457</v>
      </c>
      <c r="R295" s="23">
        <v>0</v>
      </c>
      <c r="S295" s="22">
        <v>0</v>
      </c>
      <c r="T295" s="24"/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  <c r="AG295" s="23">
        <v>0</v>
      </c>
      <c r="AH295" s="24" t="s">
        <v>1458</v>
      </c>
      <c r="AI295" s="22">
        <v>5</v>
      </c>
      <c r="AJ295" s="22">
        <v>5</v>
      </c>
      <c r="AK295" s="24" t="s">
        <v>1458</v>
      </c>
      <c r="AL295" s="24" t="s">
        <v>1458</v>
      </c>
      <c r="AM295" s="24" t="s">
        <v>1458</v>
      </c>
      <c r="AN295" s="22">
        <v>7</v>
      </c>
      <c r="AO295" s="22">
        <v>151</v>
      </c>
      <c r="AP295" s="22">
        <v>68</v>
      </c>
      <c r="AQ295" s="22">
        <v>6356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4" t="s">
        <v>1735</v>
      </c>
      <c r="BA295" s="22">
        <v>6</v>
      </c>
      <c r="BB295" s="22">
        <v>6</v>
      </c>
      <c r="BC295" s="22">
        <v>300000</v>
      </c>
      <c r="BD295" s="22">
        <v>0</v>
      </c>
      <c r="BE295" s="22">
        <v>0</v>
      </c>
      <c r="BF295" s="22">
        <v>0</v>
      </c>
      <c r="BG295" s="22">
        <v>300000</v>
      </c>
      <c r="BH295" s="22">
        <v>8</v>
      </c>
      <c r="BI295" s="22">
        <v>1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0</v>
      </c>
      <c r="BP295" s="22">
        <v>0</v>
      </c>
      <c r="BQ295" s="22">
        <v>0</v>
      </c>
    </row>
    <row r="296" spans="1:6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2</v>
      </c>
      <c r="F296" s="22">
        <v>59</v>
      </c>
      <c r="G296" s="22">
        <v>0</v>
      </c>
      <c r="H296" s="23">
        <v>4.1900000000000004</v>
      </c>
      <c r="I296" s="24" t="s">
        <v>1457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4" t="s">
        <v>1457</v>
      </c>
      <c r="Q296" s="24" t="s">
        <v>1457</v>
      </c>
      <c r="R296" s="23">
        <v>0</v>
      </c>
      <c r="S296" s="22">
        <v>0</v>
      </c>
      <c r="T296" s="24"/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4.1900000000000004</v>
      </c>
      <c r="AB296" s="23">
        <v>0</v>
      </c>
      <c r="AC296" s="23">
        <v>0</v>
      </c>
      <c r="AD296" s="23">
        <v>0</v>
      </c>
      <c r="AE296" s="23">
        <v>0</v>
      </c>
      <c r="AF296" s="23">
        <v>4.1900000000000004</v>
      </c>
      <c r="AG296" s="23">
        <v>0</v>
      </c>
      <c r="AH296" s="24" t="s">
        <v>1458</v>
      </c>
      <c r="AI296" s="22">
        <v>6</v>
      </c>
      <c r="AJ296" s="22">
        <v>6</v>
      </c>
      <c r="AK296" s="24" t="s">
        <v>1458</v>
      </c>
      <c r="AL296" s="24" t="s">
        <v>1458</v>
      </c>
      <c r="AM296" s="24" t="s">
        <v>1457</v>
      </c>
      <c r="AN296" s="22">
        <v>0</v>
      </c>
      <c r="AO296" s="22">
        <v>204</v>
      </c>
      <c r="AP296" s="22">
        <v>132</v>
      </c>
      <c r="AQ296" s="22">
        <v>7300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4" t="s">
        <v>1736</v>
      </c>
      <c r="BA296" s="22">
        <v>6</v>
      </c>
      <c r="BB296" s="22">
        <v>6</v>
      </c>
      <c r="BC296" s="22">
        <v>462500</v>
      </c>
      <c r="BD296" s="22">
        <v>0</v>
      </c>
      <c r="BE296" s="22">
        <v>0</v>
      </c>
      <c r="BF296" s="22">
        <v>0</v>
      </c>
      <c r="BG296" s="22">
        <v>462500</v>
      </c>
      <c r="BH296" s="22">
        <v>8</v>
      </c>
      <c r="BI296" s="22">
        <v>10</v>
      </c>
      <c r="BJ296" s="22">
        <v>0</v>
      </c>
      <c r="BK296" s="22">
        <v>0</v>
      </c>
      <c r="BL296" s="22">
        <v>0</v>
      </c>
      <c r="BM296" s="22">
        <v>0</v>
      </c>
      <c r="BN296" s="22">
        <v>0</v>
      </c>
      <c r="BO296" s="22">
        <v>0</v>
      </c>
      <c r="BP296" s="22">
        <v>0</v>
      </c>
      <c r="BQ296" s="22">
        <v>0</v>
      </c>
    </row>
    <row r="297" spans="1:6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1</v>
      </c>
      <c r="F297" s="22">
        <v>19</v>
      </c>
      <c r="G297" s="22">
        <v>0</v>
      </c>
      <c r="H297" s="23">
        <v>2</v>
      </c>
      <c r="I297" s="24" t="s">
        <v>1457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4" t="s">
        <v>1457</v>
      </c>
      <c r="Q297" s="24" t="s">
        <v>1457</v>
      </c>
      <c r="R297" s="23">
        <v>0</v>
      </c>
      <c r="S297" s="22">
        <v>0</v>
      </c>
      <c r="T297" s="24"/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2.1</v>
      </c>
      <c r="AB297" s="23">
        <v>0</v>
      </c>
      <c r="AC297" s="23">
        <v>0</v>
      </c>
      <c r="AD297" s="23">
        <v>0</v>
      </c>
      <c r="AE297" s="23">
        <v>0</v>
      </c>
      <c r="AF297" s="23">
        <v>2.1</v>
      </c>
      <c r="AG297" s="23">
        <v>0</v>
      </c>
      <c r="AH297" s="24" t="s">
        <v>1457</v>
      </c>
      <c r="AI297" s="22">
        <v>0</v>
      </c>
      <c r="AJ297" s="22">
        <v>0</v>
      </c>
      <c r="AK297" s="24" t="s">
        <v>1457</v>
      </c>
      <c r="AL297" s="24" t="s">
        <v>1457</v>
      </c>
      <c r="AM297" s="24" t="s">
        <v>1457</v>
      </c>
      <c r="AN297" s="22">
        <v>0</v>
      </c>
      <c r="AO297" s="22">
        <v>98</v>
      </c>
      <c r="AP297" s="22">
        <v>16</v>
      </c>
      <c r="AQ297" s="22">
        <v>3337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v>0</v>
      </c>
      <c r="AX297" s="22">
        <v>0</v>
      </c>
      <c r="AY297" s="22">
        <v>0</v>
      </c>
      <c r="AZ297" s="24" t="s">
        <v>1737</v>
      </c>
      <c r="BA297" s="22">
        <v>0</v>
      </c>
      <c r="BB297" s="22">
        <v>0</v>
      </c>
      <c r="BC297" s="22">
        <v>0</v>
      </c>
      <c r="BD297" s="22">
        <v>0</v>
      </c>
      <c r="BE297" s="22">
        <v>0</v>
      </c>
      <c r="BF297" s="22">
        <v>0</v>
      </c>
      <c r="BG297" s="22">
        <v>0</v>
      </c>
      <c r="BH297" s="22">
        <v>0</v>
      </c>
      <c r="BI297" s="22">
        <v>0</v>
      </c>
      <c r="BJ297" s="22">
        <v>0</v>
      </c>
      <c r="BK297" s="22">
        <v>0</v>
      </c>
      <c r="BL297" s="22">
        <v>0</v>
      </c>
      <c r="BM297" s="22">
        <v>0</v>
      </c>
      <c r="BN297" s="22">
        <v>0</v>
      </c>
      <c r="BO297" s="22">
        <v>0</v>
      </c>
      <c r="BP297" s="22">
        <v>0</v>
      </c>
      <c r="BQ297" s="22">
        <v>0</v>
      </c>
    </row>
    <row r="298" spans="1:6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3</v>
      </c>
      <c r="F298" s="22">
        <v>97</v>
      </c>
      <c r="G298" s="22">
        <v>0</v>
      </c>
      <c r="H298" s="23">
        <v>7</v>
      </c>
      <c r="I298" s="24" t="s">
        <v>1457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4" t="s">
        <v>1457</v>
      </c>
      <c r="Q298" s="24" t="s">
        <v>1457</v>
      </c>
      <c r="R298" s="23">
        <v>0</v>
      </c>
      <c r="S298" s="22">
        <v>0</v>
      </c>
      <c r="T298" s="24"/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  <c r="AG298" s="23">
        <v>0</v>
      </c>
      <c r="AH298" s="24" t="s">
        <v>1458</v>
      </c>
      <c r="AI298" s="22">
        <v>12</v>
      </c>
      <c r="AJ298" s="22">
        <v>12</v>
      </c>
      <c r="AK298" s="24" t="s">
        <v>1458</v>
      </c>
      <c r="AL298" s="24" t="s">
        <v>1458</v>
      </c>
      <c r="AM298" s="24" t="s">
        <v>1458</v>
      </c>
      <c r="AN298" s="22">
        <v>13</v>
      </c>
      <c r="AO298" s="22">
        <v>185</v>
      </c>
      <c r="AP298" s="22">
        <v>185</v>
      </c>
      <c r="AQ298" s="22">
        <v>9120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v>0</v>
      </c>
      <c r="AX298" s="22">
        <v>0</v>
      </c>
      <c r="AY298" s="22">
        <v>0</v>
      </c>
      <c r="AZ298" s="24" t="s">
        <v>1738</v>
      </c>
      <c r="BA298" s="22">
        <v>24</v>
      </c>
      <c r="BB298" s="22">
        <v>24</v>
      </c>
      <c r="BC298" s="22">
        <v>2323000</v>
      </c>
      <c r="BD298" s="22">
        <v>0</v>
      </c>
      <c r="BE298" s="22">
        <v>0</v>
      </c>
      <c r="BF298" s="22">
        <v>0</v>
      </c>
      <c r="BG298" s="22">
        <v>2323000</v>
      </c>
      <c r="BH298" s="22">
        <v>0</v>
      </c>
      <c r="BI298" s="22">
        <v>19</v>
      </c>
      <c r="BJ298" s="22">
        <v>0</v>
      </c>
      <c r="BK298" s="22">
        <v>0</v>
      </c>
      <c r="BL298" s="22">
        <v>0</v>
      </c>
      <c r="BM298" s="22">
        <v>0</v>
      </c>
      <c r="BN298" s="22">
        <v>0</v>
      </c>
      <c r="BO298" s="22">
        <v>0</v>
      </c>
      <c r="BP298" s="22">
        <v>0</v>
      </c>
      <c r="BQ298" s="22">
        <v>1</v>
      </c>
    </row>
    <row r="299" spans="1:6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1</v>
      </c>
      <c r="F299" s="22">
        <v>84</v>
      </c>
      <c r="G299" s="22">
        <v>0</v>
      </c>
      <c r="H299" s="23">
        <v>5</v>
      </c>
      <c r="I299" s="24" t="s">
        <v>1457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4" t="s">
        <v>1457</v>
      </c>
      <c r="Q299" s="24" t="s">
        <v>1457</v>
      </c>
      <c r="R299" s="23">
        <v>0</v>
      </c>
      <c r="S299" s="22">
        <v>0</v>
      </c>
      <c r="T299" s="24"/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4" t="s">
        <v>1457</v>
      </c>
      <c r="AI299" s="22">
        <v>0</v>
      </c>
      <c r="AJ299" s="22">
        <v>0</v>
      </c>
      <c r="AK299" s="24" t="s">
        <v>1457</v>
      </c>
      <c r="AL299" s="24" t="s">
        <v>1457</v>
      </c>
      <c r="AM299" s="24" t="s">
        <v>1457</v>
      </c>
      <c r="AN299" s="22">
        <v>0</v>
      </c>
      <c r="AO299" s="22">
        <v>142</v>
      </c>
      <c r="AP299" s="22">
        <v>63</v>
      </c>
      <c r="AQ299" s="22">
        <v>6384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4" t="s">
        <v>1739</v>
      </c>
      <c r="BA299" s="22">
        <v>5</v>
      </c>
      <c r="BB299" s="22">
        <v>5</v>
      </c>
      <c r="BC299" s="22">
        <v>190000</v>
      </c>
      <c r="BD299" s="22">
        <v>0</v>
      </c>
      <c r="BE299" s="22">
        <v>0</v>
      </c>
      <c r="BF299" s="22">
        <v>0</v>
      </c>
      <c r="BG299" s="22">
        <v>190000</v>
      </c>
      <c r="BH299" s="22">
        <v>2</v>
      </c>
      <c r="BI299" s="22">
        <v>10</v>
      </c>
      <c r="BJ299" s="22">
        <v>0</v>
      </c>
      <c r="BK299" s="22">
        <v>0</v>
      </c>
      <c r="BL299" s="22">
        <v>0</v>
      </c>
      <c r="BM299" s="22">
        <v>0</v>
      </c>
      <c r="BN299" s="22">
        <v>0</v>
      </c>
      <c r="BO299" s="22">
        <v>0</v>
      </c>
      <c r="BP299" s="22">
        <v>0</v>
      </c>
      <c r="BQ299" s="22">
        <v>0</v>
      </c>
    </row>
    <row r="300" spans="1:6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1</v>
      </c>
      <c r="F300" s="22">
        <v>13</v>
      </c>
      <c r="G300" s="22">
        <v>0</v>
      </c>
      <c r="H300" s="23">
        <v>1.6</v>
      </c>
      <c r="I300" s="24" t="s">
        <v>1457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4" t="s">
        <v>1457</v>
      </c>
      <c r="Q300" s="24" t="s">
        <v>1457</v>
      </c>
      <c r="R300" s="23">
        <v>0</v>
      </c>
      <c r="S300" s="22">
        <v>0</v>
      </c>
      <c r="T300" s="24"/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0</v>
      </c>
      <c r="AB300" s="23">
        <v>0</v>
      </c>
      <c r="AC300" s="23">
        <v>0</v>
      </c>
      <c r="AD300" s="23">
        <v>0</v>
      </c>
      <c r="AE300" s="23">
        <v>0</v>
      </c>
      <c r="AF300" s="23">
        <v>0</v>
      </c>
      <c r="AG300" s="23">
        <v>0</v>
      </c>
      <c r="AH300" s="24" t="s">
        <v>1457</v>
      </c>
      <c r="AI300" s="22">
        <v>0</v>
      </c>
      <c r="AJ300" s="22">
        <v>0</v>
      </c>
      <c r="AK300" s="24" t="s">
        <v>1457</v>
      </c>
      <c r="AL300" s="24" t="s">
        <v>1457</v>
      </c>
      <c r="AM300" s="24" t="s">
        <v>1457</v>
      </c>
      <c r="AN300" s="22">
        <v>0</v>
      </c>
      <c r="AO300" s="22">
        <v>34</v>
      </c>
      <c r="AP300" s="22">
        <v>4</v>
      </c>
      <c r="AQ300" s="22">
        <v>24936180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v>0</v>
      </c>
      <c r="AX300" s="22">
        <v>0</v>
      </c>
      <c r="AY300" s="22">
        <v>0</v>
      </c>
      <c r="AZ300" s="24" t="s">
        <v>1740</v>
      </c>
      <c r="BA300" s="22">
        <v>0</v>
      </c>
      <c r="BB300" s="22">
        <v>0</v>
      </c>
      <c r="BC300" s="22">
        <v>0</v>
      </c>
      <c r="BD300" s="22">
        <v>0</v>
      </c>
      <c r="BE300" s="22">
        <v>0</v>
      </c>
      <c r="BF300" s="22">
        <v>0</v>
      </c>
      <c r="BG300" s="22">
        <v>0</v>
      </c>
      <c r="BH300" s="22">
        <v>0</v>
      </c>
      <c r="BI300" s="22">
        <v>0</v>
      </c>
      <c r="BJ300" s="22">
        <v>0</v>
      </c>
      <c r="BK300" s="22">
        <v>0</v>
      </c>
      <c r="BL300" s="22">
        <v>0</v>
      </c>
      <c r="BM300" s="22">
        <v>0</v>
      </c>
      <c r="BN300" s="22">
        <v>0</v>
      </c>
      <c r="BO300" s="22">
        <v>0</v>
      </c>
      <c r="BP300" s="22">
        <v>0</v>
      </c>
      <c r="BQ300" s="22">
        <v>0</v>
      </c>
    </row>
    <row r="301" spans="1:6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1</v>
      </c>
      <c r="F301" s="22">
        <v>59</v>
      </c>
      <c r="G301" s="22">
        <v>0</v>
      </c>
      <c r="H301" s="23">
        <v>4.55</v>
      </c>
      <c r="I301" s="24" t="s">
        <v>1457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4" t="s">
        <v>1457</v>
      </c>
      <c r="Q301" s="24" t="s">
        <v>1457</v>
      </c>
      <c r="R301" s="23">
        <v>0</v>
      </c>
      <c r="S301" s="22">
        <v>0</v>
      </c>
      <c r="T301" s="24"/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4.3</v>
      </c>
      <c r="AB301" s="23">
        <v>0</v>
      </c>
      <c r="AC301" s="23">
        <v>0</v>
      </c>
      <c r="AD301" s="23">
        <v>0</v>
      </c>
      <c r="AE301" s="23">
        <v>0</v>
      </c>
      <c r="AF301" s="23">
        <v>4.3</v>
      </c>
      <c r="AG301" s="23">
        <v>0</v>
      </c>
      <c r="AH301" s="24" t="s">
        <v>1457</v>
      </c>
      <c r="AI301" s="22">
        <v>0</v>
      </c>
      <c r="AJ301" s="22">
        <v>0</v>
      </c>
      <c r="AK301" s="24" t="s">
        <v>1457</v>
      </c>
      <c r="AL301" s="24" t="s">
        <v>1457</v>
      </c>
      <c r="AM301" s="24" t="s">
        <v>1457</v>
      </c>
      <c r="AN301" s="22">
        <v>0</v>
      </c>
      <c r="AO301" s="22">
        <v>210</v>
      </c>
      <c r="AP301" s="22">
        <v>37</v>
      </c>
      <c r="AQ301" s="22">
        <v>5735</v>
      </c>
      <c r="AR301" s="22">
        <v>0</v>
      </c>
      <c r="AS301" s="22">
        <v>0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4" t="s">
        <v>1741</v>
      </c>
      <c r="BA301" s="22">
        <v>0</v>
      </c>
      <c r="BB301" s="22">
        <v>0</v>
      </c>
      <c r="BC301" s="22">
        <v>0</v>
      </c>
      <c r="BD301" s="22">
        <v>0</v>
      </c>
      <c r="BE301" s="22">
        <v>0</v>
      </c>
      <c r="BF301" s="22">
        <v>0</v>
      </c>
      <c r="BG301" s="22">
        <v>0</v>
      </c>
      <c r="BH301" s="22">
        <v>0</v>
      </c>
      <c r="BI301" s="22">
        <v>0</v>
      </c>
      <c r="BJ301" s="22">
        <v>0</v>
      </c>
      <c r="BK301" s="22">
        <v>0</v>
      </c>
      <c r="BL301" s="22">
        <v>0</v>
      </c>
      <c r="BM301" s="22">
        <v>0</v>
      </c>
      <c r="BN301" s="22">
        <v>0</v>
      </c>
      <c r="BO301" s="22">
        <v>0</v>
      </c>
      <c r="BP301" s="22">
        <v>0</v>
      </c>
      <c r="BQ301" s="22">
        <v>0</v>
      </c>
    </row>
    <row r="302" spans="1:6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1</v>
      </c>
      <c r="F302" s="22">
        <v>197</v>
      </c>
      <c r="G302" s="22">
        <v>0</v>
      </c>
      <c r="H302" s="23">
        <v>9.6999999999999993</v>
      </c>
      <c r="I302" s="24" t="s">
        <v>1457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4" t="s">
        <v>1457</v>
      </c>
      <c r="Q302" s="24" t="s">
        <v>1457</v>
      </c>
      <c r="R302" s="23">
        <v>0</v>
      </c>
      <c r="S302" s="22">
        <v>0</v>
      </c>
      <c r="T302" s="24"/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4" t="s">
        <v>1457</v>
      </c>
      <c r="AI302" s="22">
        <v>0</v>
      </c>
      <c r="AJ302" s="22">
        <v>0</v>
      </c>
      <c r="AK302" s="24" t="s">
        <v>1457</v>
      </c>
      <c r="AL302" s="24" t="s">
        <v>1457</v>
      </c>
      <c r="AM302" s="24" t="s">
        <v>1457</v>
      </c>
      <c r="AN302" s="22">
        <v>0</v>
      </c>
      <c r="AO302" s="22">
        <v>158</v>
      </c>
      <c r="AP302" s="22">
        <v>29</v>
      </c>
      <c r="AQ302" s="22">
        <v>8624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4" t="s">
        <v>1742</v>
      </c>
      <c r="BA302" s="22">
        <v>4</v>
      </c>
      <c r="BB302" s="22">
        <v>4</v>
      </c>
      <c r="BC302" s="22">
        <v>989933</v>
      </c>
      <c r="BD302" s="22">
        <v>0</v>
      </c>
      <c r="BE302" s="22">
        <v>0</v>
      </c>
      <c r="BF302" s="22">
        <v>0</v>
      </c>
      <c r="BG302" s="22">
        <v>989933</v>
      </c>
      <c r="BH302" s="22">
        <v>4</v>
      </c>
      <c r="BI302" s="22">
        <v>30</v>
      </c>
      <c r="BJ302" s="22">
        <v>1</v>
      </c>
      <c r="BK302" s="22">
        <v>0</v>
      </c>
      <c r="BL302" s="22">
        <v>0</v>
      </c>
      <c r="BM302" s="22">
        <v>0</v>
      </c>
      <c r="BN302" s="22">
        <v>1</v>
      </c>
      <c r="BO302" s="22">
        <v>60</v>
      </c>
      <c r="BP302" s="22">
        <v>1</v>
      </c>
      <c r="BQ302" s="22">
        <v>0</v>
      </c>
    </row>
    <row r="303" spans="1:6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1</v>
      </c>
      <c r="F303" s="22">
        <v>69</v>
      </c>
      <c r="G303" s="22">
        <v>0</v>
      </c>
      <c r="H303" s="23">
        <v>4.2</v>
      </c>
      <c r="I303" s="24" t="s">
        <v>1457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4" t="s">
        <v>1457</v>
      </c>
      <c r="Q303" s="24" t="s">
        <v>1457</v>
      </c>
      <c r="R303" s="23">
        <v>0</v>
      </c>
      <c r="S303" s="22">
        <v>0</v>
      </c>
      <c r="T303" s="24"/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  <c r="AG303" s="23">
        <v>0</v>
      </c>
      <c r="AH303" s="24" t="s">
        <v>1458</v>
      </c>
      <c r="AI303" s="22">
        <v>5</v>
      </c>
      <c r="AJ303" s="22">
        <v>5</v>
      </c>
      <c r="AK303" s="24" t="s">
        <v>1458</v>
      </c>
      <c r="AL303" s="24" t="s">
        <v>1458</v>
      </c>
      <c r="AM303" s="24" t="s">
        <v>1458</v>
      </c>
      <c r="AN303" s="22">
        <v>7</v>
      </c>
      <c r="AO303" s="22">
        <v>160</v>
      </c>
      <c r="AP303" s="22">
        <v>64</v>
      </c>
      <c r="AQ303" s="22">
        <v>7760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4" t="s">
        <v>1743</v>
      </c>
      <c r="BA303" s="22">
        <v>9</v>
      </c>
      <c r="BB303" s="22">
        <v>9</v>
      </c>
      <c r="BC303" s="22">
        <v>952500</v>
      </c>
      <c r="BD303" s="22">
        <v>0</v>
      </c>
      <c r="BE303" s="22">
        <v>0</v>
      </c>
      <c r="BF303" s="22">
        <v>0</v>
      </c>
      <c r="BG303" s="22">
        <v>952500</v>
      </c>
      <c r="BH303" s="22">
        <v>8</v>
      </c>
      <c r="BI303" s="22">
        <v>1</v>
      </c>
      <c r="BJ303" s="22">
        <v>0</v>
      </c>
      <c r="BK303" s="22">
        <v>0</v>
      </c>
      <c r="BL303" s="22">
        <v>0</v>
      </c>
      <c r="BM303" s="22">
        <v>0</v>
      </c>
      <c r="BN303" s="22">
        <v>0</v>
      </c>
      <c r="BO303" s="22">
        <v>0</v>
      </c>
      <c r="BP303" s="22">
        <v>0</v>
      </c>
      <c r="BQ303" s="22">
        <v>0</v>
      </c>
    </row>
    <row r="304" spans="1:6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1</v>
      </c>
      <c r="F304" s="22">
        <v>231</v>
      </c>
      <c r="G304" s="22">
        <v>0</v>
      </c>
      <c r="H304" s="23">
        <v>15</v>
      </c>
      <c r="I304" s="24" t="s">
        <v>1457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4" t="s">
        <v>1457</v>
      </c>
      <c r="Q304" s="24" t="s">
        <v>1457</v>
      </c>
      <c r="R304" s="23">
        <v>0</v>
      </c>
      <c r="S304" s="22">
        <v>0</v>
      </c>
      <c r="T304" s="24"/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  <c r="AC304" s="23">
        <v>0</v>
      </c>
      <c r="AD304" s="23">
        <v>0</v>
      </c>
      <c r="AE304" s="23">
        <v>0</v>
      </c>
      <c r="AF304" s="23">
        <v>0</v>
      </c>
      <c r="AG304" s="23">
        <v>0</v>
      </c>
      <c r="AH304" s="24" t="s">
        <v>1457</v>
      </c>
      <c r="AI304" s="22">
        <v>0</v>
      </c>
      <c r="AJ304" s="22">
        <v>0</v>
      </c>
      <c r="AK304" s="24" t="s">
        <v>1457</v>
      </c>
      <c r="AL304" s="24" t="s">
        <v>1457</v>
      </c>
      <c r="AM304" s="24" t="s">
        <v>1457</v>
      </c>
      <c r="AN304" s="22">
        <v>0</v>
      </c>
      <c r="AO304" s="22">
        <v>0</v>
      </c>
      <c r="AP304" s="22">
        <v>275</v>
      </c>
      <c r="AQ304" s="22">
        <v>9000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4" t="s">
        <v>1744</v>
      </c>
      <c r="BA304" s="22">
        <v>0</v>
      </c>
      <c r="BB304" s="22">
        <v>0</v>
      </c>
      <c r="BC304" s="22">
        <v>0</v>
      </c>
      <c r="BD304" s="22">
        <v>0</v>
      </c>
      <c r="BE304" s="22">
        <v>0</v>
      </c>
      <c r="BF304" s="22">
        <v>0</v>
      </c>
      <c r="BG304" s="22">
        <v>0</v>
      </c>
      <c r="BH304" s="22">
        <v>0</v>
      </c>
      <c r="BI304" s="22">
        <v>0</v>
      </c>
      <c r="BJ304" s="22">
        <v>0</v>
      </c>
      <c r="BK304" s="22">
        <v>0</v>
      </c>
      <c r="BL304" s="22">
        <v>0</v>
      </c>
      <c r="BM304" s="22">
        <v>0</v>
      </c>
      <c r="BN304" s="22">
        <v>0</v>
      </c>
      <c r="BO304" s="22">
        <v>0</v>
      </c>
      <c r="BP304" s="22">
        <v>0</v>
      </c>
      <c r="BQ304" s="22">
        <v>0</v>
      </c>
    </row>
    <row r="305" spans="1:6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4</v>
      </c>
      <c r="F305" s="22">
        <v>49</v>
      </c>
      <c r="G305" s="22">
        <v>0</v>
      </c>
      <c r="H305" s="23">
        <v>6.02</v>
      </c>
      <c r="I305" s="24" t="s">
        <v>1457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4" t="s">
        <v>1457</v>
      </c>
      <c r="Q305" s="24" t="s">
        <v>1457</v>
      </c>
      <c r="R305" s="23">
        <v>0</v>
      </c>
      <c r="S305" s="22">
        <v>0</v>
      </c>
      <c r="T305" s="24"/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  <c r="AG305" s="23">
        <v>0</v>
      </c>
      <c r="AH305" s="24" t="s">
        <v>1457</v>
      </c>
      <c r="AI305" s="22">
        <v>0</v>
      </c>
      <c r="AJ305" s="22">
        <v>0</v>
      </c>
      <c r="AK305" s="24" t="s">
        <v>1457</v>
      </c>
      <c r="AL305" s="24" t="s">
        <v>1457</v>
      </c>
      <c r="AM305" s="24" t="s">
        <v>1457</v>
      </c>
      <c r="AN305" s="22">
        <v>0</v>
      </c>
      <c r="AO305" s="22">
        <v>341</v>
      </c>
      <c r="AP305" s="22">
        <v>341</v>
      </c>
      <c r="AQ305" s="22">
        <v>5736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v>0</v>
      </c>
      <c r="AX305" s="22">
        <v>0</v>
      </c>
      <c r="AY305" s="22">
        <v>0</v>
      </c>
      <c r="AZ305" s="24" t="s">
        <v>1624</v>
      </c>
      <c r="BA305" s="22">
        <v>0</v>
      </c>
      <c r="BB305" s="22">
        <v>0</v>
      </c>
      <c r="BC305" s="22">
        <v>0</v>
      </c>
      <c r="BD305" s="22">
        <v>0</v>
      </c>
      <c r="BE305" s="22">
        <v>0</v>
      </c>
      <c r="BF305" s="22">
        <v>0</v>
      </c>
      <c r="BG305" s="22">
        <v>0</v>
      </c>
      <c r="BH305" s="22">
        <v>0</v>
      </c>
      <c r="BI305" s="22">
        <v>0</v>
      </c>
      <c r="BJ305" s="22">
        <v>0</v>
      </c>
      <c r="BK305" s="22">
        <v>0</v>
      </c>
      <c r="BL305" s="22">
        <v>0</v>
      </c>
      <c r="BM305" s="22">
        <v>0</v>
      </c>
      <c r="BN305" s="22">
        <v>23</v>
      </c>
      <c r="BO305" s="22">
        <v>0</v>
      </c>
      <c r="BP305" s="22">
        <v>0</v>
      </c>
      <c r="BQ305" s="22">
        <v>0</v>
      </c>
    </row>
    <row r="306" spans="1:6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1</v>
      </c>
      <c r="F306" s="22">
        <v>47</v>
      </c>
      <c r="G306" s="22">
        <v>0</v>
      </c>
      <c r="H306" s="23">
        <v>2</v>
      </c>
      <c r="I306" s="24" t="s">
        <v>1457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4" t="s">
        <v>1457</v>
      </c>
      <c r="Q306" s="24" t="s">
        <v>1457</v>
      </c>
      <c r="R306" s="23">
        <v>0</v>
      </c>
      <c r="S306" s="22">
        <v>0</v>
      </c>
      <c r="T306" s="24"/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2</v>
      </c>
      <c r="AE306" s="23">
        <v>0</v>
      </c>
      <c r="AF306" s="23">
        <v>2</v>
      </c>
      <c r="AG306" s="23">
        <v>0</v>
      </c>
      <c r="AH306" s="24" t="s">
        <v>1458</v>
      </c>
      <c r="AI306" s="22">
        <v>12</v>
      </c>
      <c r="AJ306" s="22">
        <v>12</v>
      </c>
      <c r="AK306" s="24" t="s">
        <v>1458</v>
      </c>
      <c r="AL306" s="24" t="s">
        <v>1458</v>
      </c>
      <c r="AM306" s="24" t="s">
        <v>1458</v>
      </c>
      <c r="AN306" s="22">
        <v>20</v>
      </c>
      <c r="AO306" s="22">
        <v>102</v>
      </c>
      <c r="AP306" s="22">
        <v>31</v>
      </c>
      <c r="AQ306" s="22">
        <v>2760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v>0</v>
      </c>
      <c r="AX306" s="22">
        <v>0</v>
      </c>
      <c r="AY306" s="22">
        <v>0</v>
      </c>
      <c r="AZ306" s="24" t="s">
        <v>1745</v>
      </c>
      <c r="BA306" s="22">
        <v>4</v>
      </c>
      <c r="BB306" s="22">
        <v>4</v>
      </c>
      <c r="BC306" s="22">
        <v>358000</v>
      </c>
      <c r="BD306" s="22">
        <v>0</v>
      </c>
      <c r="BE306" s="22">
        <v>0</v>
      </c>
      <c r="BF306" s="22">
        <v>0</v>
      </c>
      <c r="BG306" s="22">
        <v>358000</v>
      </c>
      <c r="BH306" s="22">
        <v>3</v>
      </c>
      <c r="BI306" s="22">
        <v>17</v>
      </c>
      <c r="BJ306" s="22">
        <v>0</v>
      </c>
      <c r="BK306" s="22">
        <v>0</v>
      </c>
      <c r="BL306" s="22">
        <v>0</v>
      </c>
      <c r="BM306" s="22">
        <v>0</v>
      </c>
      <c r="BN306" s="22">
        <v>0</v>
      </c>
      <c r="BO306" s="22">
        <v>0</v>
      </c>
      <c r="BP306" s="22">
        <v>0</v>
      </c>
      <c r="BQ306" s="22">
        <v>0</v>
      </c>
    </row>
    <row r="307" spans="1:6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2</v>
      </c>
      <c r="F307" s="22">
        <v>235</v>
      </c>
      <c r="G307" s="22">
        <v>0</v>
      </c>
      <c r="H307" s="23">
        <v>9</v>
      </c>
      <c r="I307" s="24" t="s">
        <v>1457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4" t="s">
        <v>1457</v>
      </c>
      <c r="Q307" s="24" t="s">
        <v>1457</v>
      </c>
      <c r="R307" s="23">
        <v>0</v>
      </c>
      <c r="S307" s="22">
        <v>0</v>
      </c>
      <c r="T307" s="24"/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0</v>
      </c>
      <c r="AH307" s="24" t="s">
        <v>1458</v>
      </c>
      <c r="AI307" s="22">
        <v>3</v>
      </c>
      <c r="AJ307" s="22">
        <v>3</v>
      </c>
      <c r="AK307" s="24" t="s">
        <v>1458</v>
      </c>
      <c r="AL307" s="24" t="s">
        <v>1458</v>
      </c>
      <c r="AM307" s="24" t="s">
        <v>1457</v>
      </c>
      <c r="AN307" s="22">
        <v>0</v>
      </c>
      <c r="AO307" s="22">
        <v>237</v>
      </c>
      <c r="AP307" s="22">
        <v>84</v>
      </c>
      <c r="AQ307" s="22">
        <v>7596.03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v>0</v>
      </c>
      <c r="AX307" s="22">
        <v>0</v>
      </c>
      <c r="AY307" s="22">
        <v>0</v>
      </c>
      <c r="AZ307" s="24" t="s">
        <v>1746</v>
      </c>
      <c r="BA307" s="22">
        <v>7</v>
      </c>
      <c r="BB307" s="22">
        <v>7</v>
      </c>
      <c r="BC307" s="22">
        <v>1063500</v>
      </c>
      <c r="BD307" s="22">
        <v>0</v>
      </c>
      <c r="BE307" s="22">
        <v>0</v>
      </c>
      <c r="BF307" s="22">
        <v>0</v>
      </c>
      <c r="BG307" s="22">
        <v>1063500</v>
      </c>
      <c r="BH307" s="22">
        <v>7</v>
      </c>
      <c r="BI307" s="22">
        <v>1</v>
      </c>
      <c r="BJ307" s="22">
        <v>0</v>
      </c>
      <c r="BK307" s="22">
        <v>0</v>
      </c>
      <c r="BL307" s="22">
        <v>0</v>
      </c>
      <c r="BM307" s="22">
        <v>0</v>
      </c>
      <c r="BN307" s="22">
        <v>0</v>
      </c>
      <c r="BO307" s="22">
        <v>0</v>
      </c>
      <c r="BP307" s="22">
        <v>3</v>
      </c>
      <c r="BQ307" s="22">
        <v>0</v>
      </c>
    </row>
    <row r="308" spans="1:6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1</v>
      </c>
      <c r="F308" s="22">
        <v>61</v>
      </c>
      <c r="G308" s="22">
        <v>0</v>
      </c>
      <c r="H308" s="23">
        <v>3.2</v>
      </c>
      <c r="I308" s="24" t="s">
        <v>1457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4" t="s">
        <v>1457</v>
      </c>
      <c r="Q308" s="24" t="s">
        <v>1457</v>
      </c>
      <c r="R308" s="23">
        <v>0</v>
      </c>
      <c r="S308" s="22">
        <v>0</v>
      </c>
      <c r="T308" s="24"/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  <c r="AG308" s="23">
        <v>0</v>
      </c>
      <c r="AH308" s="24" t="s">
        <v>1458</v>
      </c>
      <c r="AI308" s="22">
        <v>0</v>
      </c>
      <c r="AJ308" s="22">
        <v>0</v>
      </c>
      <c r="AK308" s="24" t="s">
        <v>1457</v>
      </c>
      <c r="AL308" s="24" t="s">
        <v>1457</v>
      </c>
      <c r="AM308" s="24" t="s">
        <v>1457</v>
      </c>
      <c r="AN308" s="22">
        <v>0</v>
      </c>
      <c r="AO308" s="22">
        <v>82</v>
      </c>
      <c r="AP308" s="22">
        <v>18</v>
      </c>
      <c r="AQ308" s="22">
        <v>2981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0</v>
      </c>
      <c r="AZ308" s="24" t="s">
        <v>1747</v>
      </c>
      <c r="BA308" s="22">
        <v>6</v>
      </c>
      <c r="BB308" s="22">
        <v>23</v>
      </c>
      <c r="BC308" s="22">
        <v>23</v>
      </c>
      <c r="BD308" s="22">
        <v>23</v>
      </c>
      <c r="BE308" s="22">
        <v>23</v>
      </c>
      <c r="BF308" s="22">
        <v>23</v>
      </c>
      <c r="BG308" s="22">
        <v>23</v>
      </c>
      <c r="BH308" s="22">
        <v>0</v>
      </c>
      <c r="BI308" s="22">
        <v>20</v>
      </c>
      <c r="BJ308" s="22">
        <v>0</v>
      </c>
      <c r="BK308" s="22">
        <v>1</v>
      </c>
      <c r="BL308" s="22">
        <v>3</v>
      </c>
      <c r="BM308" s="22">
        <v>10</v>
      </c>
      <c r="BN308" s="22">
        <v>0</v>
      </c>
      <c r="BO308" s="22">
        <v>0</v>
      </c>
      <c r="BP308" s="22">
        <v>0</v>
      </c>
      <c r="BQ308" s="22">
        <v>0</v>
      </c>
    </row>
    <row r="309" spans="1:6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1</v>
      </c>
      <c r="F309" s="22">
        <v>25</v>
      </c>
      <c r="G309" s="22">
        <v>0</v>
      </c>
      <c r="H309" s="23">
        <v>4</v>
      </c>
      <c r="I309" s="24" t="s">
        <v>1457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4" t="s">
        <v>1457</v>
      </c>
      <c r="Q309" s="24" t="s">
        <v>1457</v>
      </c>
      <c r="R309" s="23">
        <v>0</v>
      </c>
      <c r="S309" s="22">
        <v>0</v>
      </c>
      <c r="T309" s="24"/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  <c r="AG309" s="23">
        <v>0</v>
      </c>
      <c r="AH309" s="24" t="s">
        <v>1458</v>
      </c>
      <c r="AI309" s="22">
        <v>3</v>
      </c>
      <c r="AJ309" s="22">
        <v>3</v>
      </c>
      <c r="AK309" s="24" t="s">
        <v>1458</v>
      </c>
      <c r="AL309" s="24" t="s">
        <v>1458</v>
      </c>
      <c r="AM309" s="24" t="s">
        <v>1457</v>
      </c>
      <c r="AN309" s="22">
        <v>0</v>
      </c>
      <c r="AO309" s="22">
        <v>98</v>
      </c>
      <c r="AP309" s="22">
        <v>50</v>
      </c>
      <c r="AQ309" s="22">
        <v>6198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v>0</v>
      </c>
      <c r="AX309" s="22">
        <v>0</v>
      </c>
      <c r="AY309" s="22">
        <v>0</v>
      </c>
      <c r="AZ309" s="24" t="s">
        <v>1748</v>
      </c>
      <c r="BA309" s="22">
        <v>4</v>
      </c>
      <c r="BB309" s="22">
        <v>4</v>
      </c>
      <c r="BC309" s="22">
        <v>330000</v>
      </c>
      <c r="BD309" s="22">
        <v>0</v>
      </c>
      <c r="BE309" s="22">
        <v>0</v>
      </c>
      <c r="BF309" s="22">
        <v>0</v>
      </c>
      <c r="BG309" s="22">
        <v>330000</v>
      </c>
      <c r="BH309" s="22">
        <v>3</v>
      </c>
      <c r="BI309" s="22">
        <v>1</v>
      </c>
      <c r="BJ309" s="22">
        <v>0</v>
      </c>
      <c r="BK309" s="22">
        <v>0</v>
      </c>
      <c r="BL309" s="22">
        <v>0</v>
      </c>
      <c r="BM309" s="22">
        <v>0</v>
      </c>
      <c r="BN309" s="22">
        <v>0</v>
      </c>
      <c r="BO309" s="22">
        <v>0</v>
      </c>
      <c r="BP309" s="22">
        <v>1</v>
      </c>
      <c r="BQ309" s="22">
        <v>0</v>
      </c>
    </row>
    <row r="310" spans="1:6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2</v>
      </c>
      <c r="F310" s="22">
        <v>54</v>
      </c>
      <c r="G310" s="22">
        <v>0</v>
      </c>
      <c r="H310" s="23">
        <v>5.29</v>
      </c>
      <c r="I310" s="24" t="s">
        <v>1457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4" t="s">
        <v>1457</v>
      </c>
      <c r="Q310" s="24" t="s">
        <v>1457</v>
      </c>
      <c r="R310" s="23">
        <v>0</v>
      </c>
      <c r="S310" s="22">
        <v>0</v>
      </c>
      <c r="T310" s="24"/>
      <c r="U310" s="23">
        <v>0</v>
      </c>
      <c r="V310" s="23">
        <v>0</v>
      </c>
      <c r="W310" s="23">
        <v>0</v>
      </c>
      <c r="X310" s="23">
        <v>0</v>
      </c>
      <c r="Y310" s="23">
        <v>23</v>
      </c>
      <c r="Z310" s="23">
        <v>23</v>
      </c>
      <c r="AA310" s="23">
        <v>4</v>
      </c>
      <c r="AB310" s="23">
        <v>0</v>
      </c>
      <c r="AC310" s="23">
        <v>0</v>
      </c>
      <c r="AD310" s="23">
        <v>0</v>
      </c>
      <c r="AE310" s="23">
        <v>0</v>
      </c>
      <c r="AF310" s="23">
        <v>4</v>
      </c>
      <c r="AG310" s="23">
        <v>0</v>
      </c>
      <c r="AH310" s="24" t="s">
        <v>1458</v>
      </c>
      <c r="AI310" s="22">
        <v>5</v>
      </c>
      <c r="AJ310" s="22">
        <v>5</v>
      </c>
      <c r="AK310" s="24" t="s">
        <v>1458</v>
      </c>
      <c r="AL310" s="24" t="s">
        <v>1458</v>
      </c>
      <c r="AM310" s="24" t="s">
        <v>1457</v>
      </c>
      <c r="AN310" s="22">
        <v>0</v>
      </c>
      <c r="AO310" s="22">
        <v>240</v>
      </c>
      <c r="AP310" s="22">
        <v>41</v>
      </c>
      <c r="AQ310" s="22">
        <v>7400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v>0</v>
      </c>
      <c r="AX310" s="22">
        <v>0</v>
      </c>
      <c r="AY310" s="22">
        <v>0</v>
      </c>
      <c r="AZ310" s="24" t="s">
        <v>1749</v>
      </c>
      <c r="BA310" s="22">
        <v>14</v>
      </c>
      <c r="BB310" s="22">
        <v>14</v>
      </c>
      <c r="BC310" s="22">
        <v>2191500</v>
      </c>
      <c r="BD310" s="22">
        <v>0.01</v>
      </c>
      <c r="BE310" s="22">
        <v>0.01</v>
      </c>
      <c r="BF310" s="22">
        <v>0.01</v>
      </c>
      <c r="BG310" s="22">
        <v>2191500.0299999998</v>
      </c>
      <c r="BH310" s="22">
        <v>14</v>
      </c>
      <c r="BI310" s="22">
        <v>10</v>
      </c>
      <c r="BJ310" s="22">
        <v>0</v>
      </c>
      <c r="BK310" s="22">
        <v>0</v>
      </c>
      <c r="BL310" s="22">
        <v>0</v>
      </c>
      <c r="BM310" s="22">
        <v>0</v>
      </c>
      <c r="BN310" s="22">
        <v>0</v>
      </c>
      <c r="BO310" s="22">
        <v>0</v>
      </c>
      <c r="BP310" s="22">
        <v>0.01</v>
      </c>
      <c r="BQ310" s="22">
        <v>1</v>
      </c>
    </row>
    <row r="311" spans="1:6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1</v>
      </c>
      <c r="F311" s="22">
        <v>25</v>
      </c>
      <c r="G311" s="22">
        <v>0</v>
      </c>
      <c r="H311" s="23">
        <v>5</v>
      </c>
      <c r="I311" s="24" t="s">
        <v>1457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4" t="s">
        <v>1457</v>
      </c>
      <c r="Q311" s="24" t="s">
        <v>1457</v>
      </c>
      <c r="R311" s="23">
        <v>0</v>
      </c>
      <c r="S311" s="22">
        <v>0</v>
      </c>
      <c r="T311" s="24"/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0</v>
      </c>
      <c r="AF311" s="23">
        <v>0</v>
      </c>
      <c r="AG311" s="23">
        <v>0</v>
      </c>
      <c r="AH311" s="24" t="s">
        <v>1458</v>
      </c>
      <c r="AI311" s="22">
        <v>12</v>
      </c>
      <c r="AJ311" s="22">
        <v>12</v>
      </c>
      <c r="AK311" s="24" t="s">
        <v>1458</v>
      </c>
      <c r="AL311" s="24" t="s">
        <v>1458</v>
      </c>
      <c r="AM311" s="24" t="s">
        <v>1458</v>
      </c>
      <c r="AN311" s="22">
        <v>20</v>
      </c>
      <c r="AO311" s="22">
        <v>127</v>
      </c>
      <c r="AP311" s="22">
        <v>35</v>
      </c>
      <c r="AQ311" s="22">
        <v>3538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v>0</v>
      </c>
      <c r="AX311" s="22">
        <v>0</v>
      </c>
      <c r="AY311" s="22">
        <v>0</v>
      </c>
      <c r="AZ311" s="24" t="s">
        <v>1682</v>
      </c>
      <c r="BA311" s="22">
        <v>6</v>
      </c>
      <c r="BB311" s="22">
        <v>5</v>
      </c>
      <c r="BC311" s="22">
        <v>540500</v>
      </c>
      <c r="BD311" s="22">
        <v>0</v>
      </c>
      <c r="BE311" s="22">
        <v>0</v>
      </c>
      <c r="BF311" s="22">
        <v>0</v>
      </c>
      <c r="BG311" s="22">
        <v>540500</v>
      </c>
      <c r="BH311" s="22">
        <v>4</v>
      </c>
      <c r="BI311" s="22">
        <v>25</v>
      </c>
      <c r="BJ311" s="22">
        <v>0</v>
      </c>
      <c r="BK311" s="22">
        <v>0</v>
      </c>
      <c r="BL311" s="22">
        <v>0</v>
      </c>
      <c r="BM311" s="22">
        <v>0</v>
      </c>
      <c r="BN311" s="22">
        <v>0</v>
      </c>
      <c r="BO311" s="22">
        <v>0</v>
      </c>
      <c r="BP311" s="22">
        <v>0</v>
      </c>
      <c r="BQ311" s="22">
        <v>0</v>
      </c>
    </row>
    <row r="312" spans="1:6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1</v>
      </c>
      <c r="F312" s="22">
        <v>169</v>
      </c>
      <c r="G312" s="22">
        <v>0</v>
      </c>
      <c r="H312" s="23">
        <v>7</v>
      </c>
      <c r="I312" s="24" t="s">
        <v>1457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4" t="s">
        <v>1457</v>
      </c>
      <c r="Q312" s="24" t="s">
        <v>1457</v>
      </c>
      <c r="R312" s="23">
        <v>0</v>
      </c>
      <c r="S312" s="22">
        <v>0</v>
      </c>
      <c r="T312" s="24"/>
      <c r="U312" s="23">
        <v>0</v>
      </c>
      <c r="V312" s="23">
        <v>0</v>
      </c>
      <c r="W312" s="23">
        <v>0</v>
      </c>
      <c r="X312" s="23">
        <v>0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3">
        <v>0</v>
      </c>
      <c r="AG312" s="23">
        <v>0</v>
      </c>
      <c r="AH312" s="24" t="s">
        <v>1458</v>
      </c>
      <c r="AI312" s="22">
        <v>5</v>
      </c>
      <c r="AJ312" s="22">
        <v>5</v>
      </c>
      <c r="AK312" s="24" t="s">
        <v>1458</v>
      </c>
      <c r="AL312" s="24" t="s">
        <v>1458</v>
      </c>
      <c r="AM312" s="24" t="s">
        <v>1458</v>
      </c>
      <c r="AN312" s="22">
        <v>7</v>
      </c>
      <c r="AO312" s="22">
        <v>148</v>
      </c>
      <c r="AP312" s="22">
        <v>68</v>
      </c>
      <c r="AQ312" s="22">
        <v>5573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v>0</v>
      </c>
      <c r="AX312" s="22">
        <v>0</v>
      </c>
      <c r="AY312" s="22">
        <v>0</v>
      </c>
      <c r="AZ312" s="24" t="s">
        <v>1750</v>
      </c>
      <c r="BA312" s="22">
        <v>7</v>
      </c>
      <c r="BB312" s="22">
        <v>7</v>
      </c>
      <c r="BC312" s="22">
        <v>786000</v>
      </c>
      <c r="BD312" s="22">
        <v>0</v>
      </c>
      <c r="BE312" s="22">
        <v>0</v>
      </c>
      <c r="BF312" s="22">
        <v>0</v>
      </c>
      <c r="BG312" s="22">
        <v>786000</v>
      </c>
      <c r="BH312" s="22">
        <v>6</v>
      </c>
      <c r="BI312" s="22">
        <v>2</v>
      </c>
      <c r="BJ312" s="22">
        <v>0</v>
      </c>
      <c r="BK312" s="22">
        <v>0</v>
      </c>
      <c r="BL312" s="22">
        <v>0</v>
      </c>
      <c r="BM312" s="22">
        <v>0</v>
      </c>
      <c r="BN312" s="22">
        <v>0</v>
      </c>
      <c r="BO312" s="22">
        <v>0</v>
      </c>
      <c r="BP312" s="22">
        <v>1</v>
      </c>
      <c r="BQ312" s="22">
        <v>2</v>
      </c>
    </row>
    <row r="313" spans="1:6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</v>
      </c>
      <c r="F313" s="22">
        <v>54</v>
      </c>
      <c r="G313" s="22">
        <v>0</v>
      </c>
      <c r="H313" s="23">
        <v>4</v>
      </c>
      <c r="I313" s="24" t="s">
        <v>1457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4" t="s">
        <v>1457</v>
      </c>
      <c r="Q313" s="24" t="s">
        <v>1457</v>
      </c>
      <c r="R313" s="23">
        <v>0</v>
      </c>
      <c r="S313" s="22">
        <v>0</v>
      </c>
      <c r="T313" s="24"/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  <c r="AG313" s="23">
        <v>0</v>
      </c>
      <c r="AH313" s="24" t="s">
        <v>1457</v>
      </c>
      <c r="AI313" s="22">
        <v>0</v>
      </c>
      <c r="AJ313" s="22">
        <v>0</v>
      </c>
      <c r="AK313" s="24" t="s">
        <v>1457</v>
      </c>
      <c r="AL313" s="24" t="s">
        <v>1457</v>
      </c>
      <c r="AM313" s="24" t="s">
        <v>1457</v>
      </c>
      <c r="AN313" s="22">
        <v>0</v>
      </c>
      <c r="AO313" s="22">
        <v>106</v>
      </c>
      <c r="AP313" s="22">
        <v>101</v>
      </c>
      <c r="AQ313" s="22">
        <v>4708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v>0</v>
      </c>
      <c r="AX313" s="22">
        <v>0</v>
      </c>
      <c r="AY313" s="22">
        <v>0</v>
      </c>
      <c r="AZ313" s="24" t="s">
        <v>1751</v>
      </c>
      <c r="BA313" s="22">
        <v>4</v>
      </c>
      <c r="BB313" s="22">
        <v>4</v>
      </c>
      <c r="BC313" s="22">
        <v>230000</v>
      </c>
      <c r="BD313" s="22">
        <v>0</v>
      </c>
      <c r="BE313" s="22">
        <v>0</v>
      </c>
      <c r="BF313" s="22">
        <v>0</v>
      </c>
      <c r="BG313" s="22">
        <v>230000</v>
      </c>
      <c r="BH313" s="22">
        <v>4</v>
      </c>
      <c r="BI313" s="22">
        <v>10</v>
      </c>
      <c r="BJ313" s="22">
        <v>0</v>
      </c>
      <c r="BK313" s="22">
        <v>0</v>
      </c>
      <c r="BL313" s="22">
        <v>0</v>
      </c>
      <c r="BM313" s="22">
        <v>0</v>
      </c>
      <c r="BN313" s="22">
        <v>0</v>
      </c>
      <c r="BO313" s="22">
        <v>0</v>
      </c>
      <c r="BP313" s="22">
        <v>0</v>
      </c>
      <c r="BQ313" s="22">
        <v>0</v>
      </c>
    </row>
    <row r="314" spans="1:6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1</v>
      </c>
      <c r="F314" s="22">
        <v>106</v>
      </c>
      <c r="G314" s="22">
        <v>0</v>
      </c>
      <c r="H314" s="23">
        <v>5</v>
      </c>
      <c r="I314" s="24" t="s">
        <v>1457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4" t="s">
        <v>1457</v>
      </c>
      <c r="Q314" s="24" t="s">
        <v>1457</v>
      </c>
      <c r="R314" s="23">
        <v>0</v>
      </c>
      <c r="S314" s="22">
        <v>0</v>
      </c>
      <c r="T314" s="24"/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4</v>
      </c>
      <c r="AE314" s="23">
        <v>0</v>
      </c>
      <c r="AF314" s="23">
        <v>4</v>
      </c>
      <c r="AG314" s="23">
        <v>0</v>
      </c>
      <c r="AH314" s="24" t="s">
        <v>1458</v>
      </c>
      <c r="AI314" s="22">
        <v>10</v>
      </c>
      <c r="AJ314" s="22">
        <v>0</v>
      </c>
      <c r="AK314" s="24" t="s">
        <v>1458</v>
      </c>
      <c r="AL314" s="24" t="s">
        <v>1458</v>
      </c>
      <c r="AM314" s="24" t="s">
        <v>1458</v>
      </c>
      <c r="AN314" s="22">
        <v>0</v>
      </c>
      <c r="AO314" s="22">
        <v>364</v>
      </c>
      <c r="AP314" s="22">
        <v>153</v>
      </c>
      <c r="AQ314" s="22">
        <v>9500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4" t="s">
        <v>1752</v>
      </c>
      <c r="BA314" s="22">
        <v>7</v>
      </c>
      <c r="BB314" s="22">
        <v>7</v>
      </c>
      <c r="BC314" s="22">
        <v>500000</v>
      </c>
      <c r="BD314" s="22">
        <v>0</v>
      </c>
      <c r="BE314" s="22">
        <v>0</v>
      </c>
      <c r="BF314" s="22">
        <v>0</v>
      </c>
      <c r="BG314" s="22">
        <v>500000</v>
      </c>
      <c r="BH314" s="22">
        <v>0</v>
      </c>
      <c r="BI314" s="22">
        <v>15</v>
      </c>
      <c r="BJ314" s="22">
        <v>0</v>
      </c>
      <c r="BK314" s="22">
        <v>0</v>
      </c>
      <c r="BL314" s="22">
        <v>0</v>
      </c>
      <c r="BM314" s="22">
        <v>0</v>
      </c>
      <c r="BN314" s="22">
        <v>0</v>
      </c>
      <c r="BO314" s="22">
        <v>0</v>
      </c>
      <c r="BP314" s="22">
        <v>2</v>
      </c>
      <c r="BQ314" s="22">
        <v>0</v>
      </c>
    </row>
    <row r="315" spans="1:6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1</v>
      </c>
      <c r="F315" s="22">
        <v>29</v>
      </c>
      <c r="G315" s="22">
        <v>0</v>
      </c>
      <c r="H315" s="23">
        <v>3</v>
      </c>
      <c r="I315" s="24" t="s">
        <v>1457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4" t="s">
        <v>1457</v>
      </c>
      <c r="Q315" s="24" t="s">
        <v>1457</v>
      </c>
      <c r="R315" s="23">
        <v>0</v>
      </c>
      <c r="S315" s="22">
        <v>0</v>
      </c>
      <c r="T315" s="24"/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3</v>
      </c>
      <c r="AE315" s="23">
        <v>0</v>
      </c>
      <c r="AF315" s="23">
        <v>3</v>
      </c>
      <c r="AG315" s="23">
        <v>0</v>
      </c>
      <c r="AH315" s="24" t="s">
        <v>1458</v>
      </c>
      <c r="AI315" s="22">
        <v>5</v>
      </c>
      <c r="AJ315" s="22">
        <v>5</v>
      </c>
      <c r="AK315" s="24" t="s">
        <v>1458</v>
      </c>
      <c r="AL315" s="24" t="s">
        <v>1458</v>
      </c>
      <c r="AM315" s="24" t="s">
        <v>1458</v>
      </c>
      <c r="AN315" s="22">
        <v>7</v>
      </c>
      <c r="AO315" s="22">
        <v>178</v>
      </c>
      <c r="AP315" s="22">
        <v>71</v>
      </c>
      <c r="AQ315" s="22">
        <v>7096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4" t="s">
        <v>1753</v>
      </c>
      <c r="BA315" s="22">
        <v>7</v>
      </c>
      <c r="BB315" s="22">
        <v>7</v>
      </c>
      <c r="BC315" s="22">
        <v>605000</v>
      </c>
      <c r="BD315" s="22">
        <v>0</v>
      </c>
      <c r="BE315" s="22">
        <v>0</v>
      </c>
      <c r="BF315" s="22">
        <v>0</v>
      </c>
      <c r="BG315" s="22">
        <v>605000</v>
      </c>
      <c r="BH315" s="22">
        <v>0</v>
      </c>
      <c r="BI315" s="22">
        <v>2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2">
        <v>0</v>
      </c>
      <c r="BP315" s="22">
        <v>2</v>
      </c>
      <c r="BQ315" s="22">
        <v>0</v>
      </c>
    </row>
    <row r="316" spans="1:6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1</v>
      </c>
      <c r="F316" s="22">
        <v>52</v>
      </c>
      <c r="G316" s="22">
        <v>0</v>
      </c>
      <c r="H316" s="23">
        <v>4.3</v>
      </c>
      <c r="I316" s="24" t="s">
        <v>1457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4" t="s">
        <v>1457</v>
      </c>
      <c r="Q316" s="24" t="s">
        <v>1457</v>
      </c>
      <c r="R316" s="23">
        <v>0</v>
      </c>
      <c r="S316" s="22">
        <v>0</v>
      </c>
      <c r="T316" s="24"/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4" t="s">
        <v>1457</v>
      </c>
      <c r="AI316" s="22">
        <v>0</v>
      </c>
      <c r="AJ316" s="22">
        <v>0</v>
      </c>
      <c r="AK316" s="24" t="s">
        <v>1457</v>
      </c>
      <c r="AL316" s="24" t="s">
        <v>1457</v>
      </c>
      <c r="AM316" s="24" t="s">
        <v>1457</v>
      </c>
      <c r="AN316" s="22">
        <v>0</v>
      </c>
      <c r="AO316" s="22">
        <v>68</v>
      </c>
      <c r="AP316" s="22">
        <v>30</v>
      </c>
      <c r="AQ316" s="22">
        <v>3393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>
        <v>0</v>
      </c>
      <c r="AZ316" s="24" t="s">
        <v>1754</v>
      </c>
      <c r="BA316" s="22">
        <v>0</v>
      </c>
      <c r="BB316" s="22">
        <v>0</v>
      </c>
      <c r="BC316" s="22">
        <v>0</v>
      </c>
      <c r="BD316" s="22">
        <v>0</v>
      </c>
      <c r="BE316" s="22">
        <v>0</v>
      </c>
      <c r="BF316" s="22">
        <v>0</v>
      </c>
      <c r="BG316" s="22">
        <v>0</v>
      </c>
      <c r="BH316" s="22">
        <v>0</v>
      </c>
      <c r="BI316" s="22">
        <v>0</v>
      </c>
      <c r="BJ316" s="22">
        <v>0</v>
      </c>
      <c r="BK316" s="22">
        <v>0</v>
      </c>
      <c r="BL316" s="22">
        <v>0</v>
      </c>
      <c r="BM316" s="22">
        <v>0</v>
      </c>
      <c r="BN316" s="22">
        <v>0</v>
      </c>
      <c r="BO316" s="22">
        <v>0</v>
      </c>
      <c r="BP316" s="22">
        <v>0</v>
      </c>
      <c r="BQ316" s="22">
        <v>0</v>
      </c>
    </row>
    <row r="317" spans="1:6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1</v>
      </c>
      <c r="F317" s="22">
        <v>45</v>
      </c>
      <c r="G317" s="22">
        <v>0</v>
      </c>
      <c r="H317" s="23">
        <v>9</v>
      </c>
      <c r="I317" s="24" t="s">
        <v>1457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4" t="s">
        <v>1457</v>
      </c>
      <c r="Q317" s="24" t="s">
        <v>1457</v>
      </c>
      <c r="R317" s="23">
        <v>0</v>
      </c>
      <c r="S317" s="22">
        <v>0</v>
      </c>
      <c r="T317" s="24"/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4" t="s">
        <v>1458</v>
      </c>
      <c r="AI317" s="22">
        <v>0</v>
      </c>
      <c r="AJ317" s="22">
        <v>0</v>
      </c>
      <c r="AK317" s="24" t="s">
        <v>1457</v>
      </c>
      <c r="AL317" s="24" t="s">
        <v>1457</v>
      </c>
      <c r="AM317" s="24" t="s">
        <v>1457</v>
      </c>
      <c r="AN317" s="22">
        <v>0</v>
      </c>
      <c r="AO317" s="22">
        <v>85</v>
      </c>
      <c r="AP317" s="22">
        <v>44</v>
      </c>
      <c r="AQ317" s="22">
        <v>3880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4" t="s">
        <v>1755</v>
      </c>
      <c r="BA317" s="22">
        <v>3</v>
      </c>
      <c r="BB317" s="22">
        <v>3</v>
      </c>
      <c r="BC317" s="22">
        <v>132150</v>
      </c>
      <c r="BD317" s="22">
        <v>0</v>
      </c>
      <c r="BE317" s="22">
        <v>0</v>
      </c>
      <c r="BF317" s="22">
        <v>0</v>
      </c>
      <c r="BG317" s="22">
        <v>132150</v>
      </c>
      <c r="BH317" s="22">
        <v>0</v>
      </c>
      <c r="BI317" s="22">
        <v>3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2">
        <v>0</v>
      </c>
      <c r="BP317" s="22">
        <v>0</v>
      </c>
      <c r="BQ317" s="22">
        <v>0</v>
      </c>
    </row>
    <row r="318" spans="1:6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1</v>
      </c>
      <c r="F318" s="22">
        <v>108</v>
      </c>
      <c r="G318" s="22">
        <v>0</v>
      </c>
      <c r="H318" s="23">
        <v>4.8</v>
      </c>
      <c r="I318" s="24" t="s">
        <v>1457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4" t="s">
        <v>1457</v>
      </c>
      <c r="Q318" s="24" t="s">
        <v>1457</v>
      </c>
      <c r="R318" s="23">
        <v>0</v>
      </c>
      <c r="S318" s="22">
        <v>0</v>
      </c>
      <c r="T318" s="24"/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  <c r="AG318" s="23">
        <v>0</v>
      </c>
      <c r="AH318" s="24" t="s">
        <v>1458</v>
      </c>
      <c r="AI318" s="22">
        <v>7</v>
      </c>
      <c r="AJ318" s="22">
        <v>7</v>
      </c>
      <c r="AK318" s="24" t="s">
        <v>1458</v>
      </c>
      <c r="AL318" s="24" t="s">
        <v>1458</v>
      </c>
      <c r="AM318" s="24" t="s">
        <v>1457</v>
      </c>
      <c r="AN318" s="22">
        <v>0</v>
      </c>
      <c r="AO318" s="22">
        <v>240</v>
      </c>
      <c r="AP318" s="22">
        <v>45</v>
      </c>
      <c r="AQ318" s="22">
        <v>9060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4" t="s">
        <v>1756</v>
      </c>
      <c r="BA318" s="22">
        <v>8</v>
      </c>
      <c r="BB318" s="22">
        <v>8</v>
      </c>
      <c r="BC318" s="22">
        <v>900000</v>
      </c>
      <c r="BD318" s="22">
        <v>0</v>
      </c>
      <c r="BE318" s="22">
        <v>0</v>
      </c>
      <c r="BF318" s="22">
        <v>0</v>
      </c>
      <c r="BG318" s="22">
        <v>900000</v>
      </c>
      <c r="BH318" s="22">
        <v>5</v>
      </c>
      <c r="BI318" s="22">
        <v>7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</row>
    <row r="319" spans="1:6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1</v>
      </c>
      <c r="F319" s="22">
        <v>157</v>
      </c>
      <c r="G319" s="22">
        <v>0</v>
      </c>
      <c r="H319" s="23">
        <v>9</v>
      </c>
      <c r="I319" s="24" t="s">
        <v>1457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4" t="s">
        <v>1457</v>
      </c>
      <c r="Q319" s="24" t="s">
        <v>1457</v>
      </c>
      <c r="R319" s="23">
        <v>0</v>
      </c>
      <c r="S319" s="22">
        <v>0</v>
      </c>
      <c r="T319" s="24"/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4" t="s">
        <v>1458</v>
      </c>
      <c r="AI319" s="22">
        <v>1</v>
      </c>
      <c r="AJ319" s="22">
        <v>1</v>
      </c>
      <c r="AK319" s="24" t="s">
        <v>1458</v>
      </c>
      <c r="AL319" s="24" t="s">
        <v>1457</v>
      </c>
      <c r="AM319" s="24" t="s">
        <v>1457</v>
      </c>
      <c r="AN319" s="22">
        <v>0</v>
      </c>
      <c r="AO319" s="22">
        <v>183</v>
      </c>
      <c r="AP319" s="22">
        <v>151</v>
      </c>
      <c r="AQ319" s="22">
        <v>6540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4" t="s">
        <v>1757</v>
      </c>
      <c r="BA319" s="22">
        <v>13</v>
      </c>
      <c r="BB319" s="22">
        <v>13</v>
      </c>
      <c r="BC319" s="22">
        <v>2757</v>
      </c>
      <c r="BD319" s="22">
        <v>0</v>
      </c>
      <c r="BE319" s="22">
        <v>0</v>
      </c>
      <c r="BF319" s="22">
        <v>0</v>
      </c>
      <c r="BG319" s="22">
        <v>2757</v>
      </c>
      <c r="BH319" s="22">
        <v>8</v>
      </c>
      <c r="BI319" s="22">
        <v>10</v>
      </c>
      <c r="BJ319" s="22">
        <v>1</v>
      </c>
      <c r="BK319" s="22">
        <v>0</v>
      </c>
      <c r="BL319" s="22">
        <v>0</v>
      </c>
      <c r="BM319" s="22">
        <v>0</v>
      </c>
      <c r="BN319" s="22">
        <v>1</v>
      </c>
      <c r="BO319" s="22">
        <v>0</v>
      </c>
      <c r="BP319" s="22">
        <v>0</v>
      </c>
      <c r="BQ319" s="22">
        <v>0</v>
      </c>
    </row>
    <row r="320" spans="1:6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1</v>
      </c>
      <c r="F320" s="22">
        <v>168</v>
      </c>
      <c r="G320" s="22">
        <v>0</v>
      </c>
      <c r="H320" s="23">
        <v>10.16</v>
      </c>
      <c r="I320" s="24" t="s">
        <v>1457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4" t="s">
        <v>1457</v>
      </c>
      <c r="Q320" s="24" t="s">
        <v>1457</v>
      </c>
      <c r="R320" s="23">
        <v>0</v>
      </c>
      <c r="S320" s="22">
        <v>0</v>
      </c>
      <c r="T320" s="24"/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  <c r="AG320" s="23">
        <v>0</v>
      </c>
      <c r="AH320" s="24" t="s">
        <v>1458</v>
      </c>
      <c r="AI320" s="22">
        <v>0</v>
      </c>
      <c r="AJ320" s="22">
        <v>0</v>
      </c>
      <c r="AK320" s="24" t="s">
        <v>1457</v>
      </c>
      <c r="AL320" s="24" t="s">
        <v>1457</v>
      </c>
      <c r="AM320" s="24" t="s">
        <v>1458</v>
      </c>
      <c r="AN320" s="22">
        <v>0</v>
      </c>
      <c r="AO320" s="22">
        <v>320</v>
      </c>
      <c r="AP320" s="22">
        <v>45</v>
      </c>
      <c r="AQ320" s="22">
        <v>12263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4" t="s">
        <v>1758</v>
      </c>
      <c r="BA320" s="22">
        <v>19</v>
      </c>
      <c r="BB320" s="22">
        <v>19</v>
      </c>
      <c r="BC320" s="22">
        <v>2015199</v>
      </c>
      <c r="BD320" s="22">
        <v>0</v>
      </c>
      <c r="BE320" s="22">
        <v>0</v>
      </c>
      <c r="BF320" s="22">
        <v>0</v>
      </c>
      <c r="BG320" s="22">
        <v>2015199</v>
      </c>
      <c r="BH320" s="22">
        <v>13</v>
      </c>
      <c r="BI320" s="22">
        <v>30</v>
      </c>
      <c r="BJ320" s="22">
        <v>2</v>
      </c>
      <c r="BK320" s="22">
        <v>0</v>
      </c>
      <c r="BL320" s="22">
        <v>0</v>
      </c>
      <c r="BM320" s="22">
        <v>0</v>
      </c>
      <c r="BN320" s="22">
        <v>1</v>
      </c>
      <c r="BO320" s="22">
        <v>60</v>
      </c>
      <c r="BP320" s="22">
        <v>0</v>
      </c>
      <c r="BQ320" s="22">
        <v>0</v>
      </c>
    </row>
    <row r="321" spans="1:6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1</v>
      </c>
      <c r="F321" s="22">
        <v>26</v>
      </c>
      <c r="G321" s="22">
        <v>0</v>
      </c>
      <c r="H321" s="23">
        <v>2.73</v>
      </c>
      <c r="I321" s="24" t="s">
        <v>1457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4" t="s">
        <v>1457</v>
      </c>
      <c r="Q321" s="24" t="s">
        <v>1457</v>
      </c>
      <c r="R321" s="23">
        <v>0</v>
      </c>
      <c r="S321" s="22">
        <v>0</v>
      </c>
      <c r="T321" s="24"/>
      <c r="U321" s="23">
        <v>0</v>
      </c>
      <c r="V321" s="23">
        <v>0</v>
      </c>
      <c r="W321" s="23">
        <v>0</v>
      </c>
      <c r="X321" s="23">
        <v>0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0</v>
      </c>
      <c r="AH321" s="24" t="s">
        <v>1457</v>
      </c>
      <c r="AI321" s="22">
        <v>0</v>
      </c>
      <c r="AJ321" s="22">
        <v>0</v>
      </c>
      <c r="AK321" s="24" t="s">
        <v>1457</v>
      </c>
      <c r="AL321" s="24" t="s">
        <v>1457</v>
      </c>
      <c r="AM321" s="24" t="s">
        <v>1457</v>
      </c>
      <c r="AN321" s="22">
        <v>0</v>
      </c>
      <c r="AO321" s="22">
        <v>147</v>
      </c>
      <c r="AP321" s="22">
        <v>57</v>
      </c>
      <c r="AQ321" s="22">
        <v>15700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4" t="s">
        <v>1759</v>
      </c>
      <c r="BA321" s="22">
        <v>0</v>
      </c>
      <c r="BB321" s="22">
        <v>0</v>
      </c>
      <c r="BC321" s="22">
        <v>0</v>
      </c>
      <c r="BD321" s="22">
        <v>0</v>
      </c>
      <c r="BE321" s="22">
        <v>0</v>
      </c>
      <c r="BF321" s="22">
        <v>0</v>
      </c>
      <c r="BG321" s="22">
        <v>0</v>
      </c>
      <c r="BH321" s="22">
        <v>0</v>
      </c>
      <c r="BI321" s="22">
        <v>0</v>
      </c>
      <c r="BJ321" s="22">
        <v>0</v>
      </c>
      <c r="BK321" s="22">
        <v>0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</row>
    <row r="322" spans="1:6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1</v>
      </c>
      <c r="F322" s="22">
        <v>49833</v>
      </c>
      <c r="G322" s="22">
        <v>0</v>
      </c>
      <c r="H322" s="23">
        <v>0</v>
      </c>
      <c r="I322" s="24" t="s">
        <v>1457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4" t="s">
        <v>1457</v>
      </c>
      <c r="Q322" s="24" t="s">
        <v>1457</v>
      </c>
      <c r="R322" s="23">
        <v>0</v>
      </c>
      <c r="S322" s="22">
        <v>0</v>
      </c>
      <c r="T322" s="24"/>
      <c r="U322" s="23">
        <v>0</v>
      </c>
      <c r="V322" s="23">
        <v>0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0</v>
      </c>
      <c r="AC322" s="23">
        <v>0</v>
      </c>
      <c r="AD322" s="23">
        <v>0</v>
      </c>
      <c r="AE322" s="23">
        <v>0</v>
      </c>
      <c r="AF322" s="23">
        <v>0</v>
      </c>
      <c r="AG322" s="23">
        <v>0</v>
      </c>
      <c r="AH322" s="24" t="s">
        <v>1457</v>
      </c>
      <c r="AI322" s="22">
        <v>0</v>
      </c>
      <c r="AJ322" s="22">
        <v>0</v>
      </c>
      <c r="AK322" s="24" t="s">
        <v>1457</v>
      </c>
      <c r="AL322" s="24" t="s">
        <v>1457</v>
      </c>
      <c r="AM322" s="24" t="s">
        <v>1457</v>
      </c>
      <c r="AN322" s="22">
        <v>0</v>
      </c>
      <c r="AO322" s="22">
        <v>0</v>
      </c>
      <c r="AP322" s="22">
        <v>186</v>
      </c>
      <c r="AQ322" s="22">
        <v>26210</v>
      </c>
      <c r="AR322" s="22">
        <v>1</v>
      </c>
      <c r="AS322" s="22">
        <v>0</v>
      </c>
      <c r="AT322" s="22">
        <v>1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4" t="s">
        <v>1760</v>
      </c>
      <c r="BA322" s="22">
        <v>0</v>
      </c>
      <c r="BB322" s="22">
        <v>0</v>
      </c>
      <c r="BC322" s="22">
        <v>0</v>
      </c>
      <c r="BD322" s="22">
        <v>0</v>
      </c>
      <c r="BE322" s="22">
        <v>0</v>
      </c>
      <c r="BF322" s="22">
        <v>0</v>
      </c>
      <c r="BG322" s="22">
        <v>0</v>
      </c>
      <c r="BH322" s="22">
        <v>0</v>
      </c>
      <c r="BI322" s="22">
        <v>0</v>
      </c>
      <c r="BJ322" s="22">
        <v>0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</row>
    <row r="323" spans="1:6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1</v>
      </c>
      <c r="F323" s="22">
        <v>684252</v>
      </c>
      <c r="G323" s="22">
        <v>1</v>
      </c>
      <c r="H323" s="23">
        <v>0</v>
      </c>
      <c r="I323" s="24" t="s">
        <v>1457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4" t="s">
        <v>1457</v>
      </c>
      <c r="Q323" s="24" t="s">
        <v>1457</v>
      </c>
      <c r="R323" s="23">
        <v>0</v>
      </c>
      <c r="S323" s="22">
        <v>0</v>
      </c>
      <c r="T323" s="24"/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0</v>
      </c>
      <c r="AF323" s="23">
        <v>0</v>
      </c>
      <c r="AG323" s="23">
        <v>0</v>
      </c>
      <c r="AH323" s="24" t="s">
        <v>1457</v>
      </c>
      <c r="AI323" s="22">
        <v>0</v>
      </c>
      <c r="AJ323" s="22">
        <v>0</v>
      </c>
      <c r="AK323" s="24" t="s">
        <v>1457</v>
      </c>
      <c r="AL323" s="24" t="s">
        <v>1457</v>
      </c>
      <c r="AM323" s="24" t="s">
        <v>1457</v>
      </c>
      <c r="AN323" s="22">
        <v>0</v>
      </c>
      <c r="AO323" s="22">
        <v>0</v>
      </c>
      <c r="AP323" s="22">
        <v>295</v>
      </c>
      <c r="AQ323" s="22">
        <v>30000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4"/>
      <c r="BA323" s="22">
        <v>0</v>
      </c>
      <c r="BB323" s="22">
        <v>0</v>
      </c>
      <c r="BC323" s="22">
        <v>0</v>
      </c>
      <c r="BD323" s="22">
        <v>0</v>
      </c>
      <c r="BE323" s="22">
        <v>0</v>
      </c>
      <c r="BF323" s="22">
        <v>0</v>
      </c>
      <c r="BG323" s="22">
        <v>0</v>
      </c>
      <c r="BH323" s="22">
        <v>0</v>
      </c>
      <c r="BI323" s="22">
        <v>0</v>
      </c>
      <c r="BJ323" s="22">
        <v>0</v>
      </c>
      <c r="BK323" s="22">
        <v>0</v>
      </c>
      <c r="BL323" s="22">
        <v>0</v>
      </c>
      <c r="BM323" s="22">
        <v>0</v>
      </c>
      <c r="BN323" s="22">
        <v>0</v>
      </c>
      <c r="BO323" s="22">
        <v>0</v>
      </c>
      <c r="BP323" s="22">
        <v>0</v>
      </c>
      <c r="BQ323" s="22">
        <v>0</v>
      </c>
    </row>
    <row r="324" spans="1:6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1</v>
      </c>
      <c r="F324" s="22">
        <v>1047300</v>
      </c>
      <c r="G324" s="22">
        <v>0</v>
      </c>
      <c r="H324" s="23">
        <v>0</v>
      </c>
      <c r="I324" s="24" t="s">
        <v>1457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4" t="s">
        <v>1457</v>
      </c>
      <c r="Q324" s="24" t="s">
        <v>1457</v>
      </c>
      <c r="R324" s="23">
        <v>0</v>
      </c>
      <c r="S324" s="22">
        <v>0</v>
      </c>
      <c r="T324" s="24"/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0</v>
      </c>
      <c r="AH324" s="24" t="s">
        <v>1457</v>
      </c>
      <c r="AI324" s="22">
        <v>0</v>
      </c>
      <c r="AJ324" s="22">
        <v>0</v>
      </c>
      <c r="AK324" s="24" t="s">
        <v>1457</v>
      </c>
      <c r="AL324" s="24" t="s">
        <v>1457</v>
      </c>
      <c r="AM324" s="24" t="s">
        <v>1457</v>
      </c>
      <c r="AN324" s="22">
        <v>0</v>
      </c>
      <c r="AO324" s="22">
        <v>0</v>
      </c>
      <c r="AP324" s="22">
        <v>34</v>
      </c>
      <c r="AQ324" s="22">
        <v>11600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4"/>
      <c r="BA324" s="22">
        <v>0</v>
      </c>
      <c r="BB324" s="22">
        <v>0</v>
      </c>
      <c r="BC324" s="22">
        <v>0</v>
      </c>
      <c r="BD324" s="22">
        <v>0</v>
      </c>
      <c r="BE324" s="22">
        <v>0</v>
      </c>
      <c r="BF324" s="22">
        <v>0</v>
      </c>
      <c r="BG324" s="22">
        <v>0</v>
      </c>
      <c r="BH324" s="22">
        <v>0</v>
      </c>
      <c r="BI324" s="22">
        <v>0</v>
      </c>
      <c r="BJ324" s="22">
        <v>0</v>
      </c>
      <c r="BK324" s="22">
        <v>0</v>
      </c>
      <c r="BL324" s="22">
        <v>0</v>
      </c>
      <c r="BM324" s="22">
        <v>0</v>
      </c>
      <c r="BN324" s="22">
        <v>0</v>
      </c>
      <c r="BO324" s="22">
        <v>0</v>
      </c>
      <c r="BP324" s="22">
        <v>0</v>
      </c>
      <c r="BQ324" s="22">
        <v>0</v>
      </c>
    </row>
    <row r="325" spans="1:6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1</v>
      </c>
      <c r="F325" s="22">
        <v>19315</v>
      </c>
      <c r="G325" s="22">
        <v>0</v>
      </c>
      <c r="H325" s="23">
        <v>0</v>
      </c>
      <c r="I325" s="24" t="s">
        <v>1457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4" t="s">
        <v>1457</v>
      </c>
      <c r="Q325" s="24" t="s">
        <v>1457</v>
      </c>
      <c r="R325" s="23">
        <v>0</v>
      </c>
      <c r="S325" s="22">
        <v>0</v>
      </c>
      <c r="T325" s="24"/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  <c r="AC325" s="23">
        <v>0</v>
      </c>
      <c r="AD325" s="23">
        <v>0</v>
      </c>
      <c r="AE325" s="23">
        <v>0</v>
      </c>
      <c r="AF325" s="23">
        <v>0</v>
      </c>
      <c r="AG325" s="23">
        <v>0</v>
      </c>
      <c r="AH325" s="24" t="s">
        <v>1457</v>
      </c>
      <c r="AI325" s="22">
        <v>0</v>
      </c>
      <c r="AJ325" s="22">
        <v>0</v>
      </c>
      <c r="AK325" s="24" t="s">
        <v>1457</v>
      </c>
      <c r="AL325" s="24" t="s">
        <v>1457</v>
      </c>
      <c r="AM325" s="24" t="s">
        <v>1457</v>
      </c>
      <c r="AN325" s="22">
        <v>0</v>
      </c>
      <c r="AO325" s="22">
        <v>0</v>
      </c>
      <c r="AP325" s="22">
        <v>10</v>
      </c>
      <c r="AQ325" s="22">
        <v>8600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v>0</v>
      </c>
      <c r="AX325" s="22">
        <v>0</v>
      </c>
      <c r="AY325" s="22">
        <v>0</v>
      </c>
      <c r="AZ325" s="24"/>
      <c r="BA325" s="22">
        <v>0</v>
      </c>
      <c r="BB325" s="22">
        <v>0</v>
      </c>
      <c r="BC325" s="22">
        <v>0</v>
      </c>
      <c r="BD325" s="22">
        <v>0</v>
      </c>
      <c r="BE325" s="22">
        <v>0</v>
      </c>
      <c r="BF325" s="22">
        <v>0</v>
      </c>
      <c r="BG325" s="22">
        <v>0</v>
      </c>
      <c r="BH325" s="22">
        <v>0</v>
      </c>
      <c r="BI325" s="22">
        <v>0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0</v>
      </c>
      <c r="BP325" s="22">
        <v>0</v>
      </c>
      <c r="BQ325" s="22">
        <v>0</v>
      </c>
    </row>
    <row r="326" spans="1:6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1</v>
      </c>
      <c r="F326" s="22">
        <v>3622663</v>
      </c>
      <c r="G326" s="22">
        <v>0</v>
      </c>
      <c r="H326" s="23">
        <v>0</v>
      </c>
      <c r="I326" s="24" t="s">
        <v>1457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4" t="s">
        <v>1457</v>
      </c>
      <c r="Q326" s="24" t="s">
        <v>1457</v>
      </c>
      <c r="R326" s="23">
        <v>0</v>
      </c>
      <c r="S326" s="22">
        <v>0</v>
      </c>
      <c r="T326" s="24"/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4" t="s">
        <v>1457</v>
      </c>
      <c r="AI326" s="22">
        <v>0</v>
      </c>
      <c r="AJ326" s="22">
        <v>0</v>
      </c>
      <c r="AK326" s="24" t="s">
        <v>1457</v>
      </c>
      <c r="AL326" s="24" t="s">
        <v>1457</v>
      </c>
      <c r="AM326" s="24" t="s">
        <v>1457</v>
      </c>
      <c r="AN326" s="22">
        <v>0</v>
      </c>
      <c r="AO326" s="22">
        <v>0</v>
      </c>
      <c r="AP326" s="22">
        <v>48</v>
      </c>
      <c r="AQ326" s="22">
        <v>11600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v>0</v>
      </c>
      <c r="AX326" s="22">
        <v>0</v>
      </c>
      <c r="AY326" s="22">
        <v>0</v>
      </c>
      <c r="AZ326" s="24"/>
      <c r="BA326" s="22">
        <v>0</v>
      </c>
      <c r="BB326" s="22">
        <v>0</v>
      </c>
      <c r="BC326" s="22">
        <v>0</v>
      </c>
      <c r="BD326" s="22">
        <v>0</v>
      </c>
      <c r="BE326" s="22">
        <v>0</v>
      </c>
      <c r="BF326" s="22">
        <v>0</v>
      </c>
      <c r="BG326" s="22">
        <v>0</v>
      </c>
      <c r="BH326" s="22">
        <v>0</v>
      </c>
      <c r="BI326" s="22">
        <v>0</v>
      </c>
      <c r="BJ326" s="22">
        <v>0</v>
      </c>
      <c r="BK326" s="22">
        <v>0</v>
      </c>
      <c r="BL326" s="22">
        <v>0</v>
      </c>
      <c r="BM326" s="22">
        <v>0</v>
      </c>
      <c r="BN326" s="22">
        <v>0</v>
      </c>
      <c r="BO326" s="22">
        <v>0</v>
      </c>
      <c r="BP326" s="22">
        <v>0</v>
      </c>
      <c r="BQ326" s="22">
        <v>0</v>
      </c>
    </row>
    <row r="327" spans="1:6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1</v>
      </c>
      <c r="F327" s="22">
        <v>460437</v>
      </c>
      <c r="G327" s="22">
        <v>0</v>
      </c>
      <c r="H327" s="23">
        <v>0</v>
      </c>
      <c r="I327" s="24" t="s">
        <v>1457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4" t="s">
        <v>1457</v>
      </c>
      <c r="Q327" s="24" t="s">
        <v>1457</v>
      </c>
      <c r="R327" s="23">
        <v>0</v>
      </c>
      <c r="S327" s="22">
        <v>0</v>
      </c>
      <c r="T327" s="24"/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4" t="s">
        <v>1457</v>
      </c>
      <c r="AI327" s="22">
        <v>0</v>
      </c>
      <c r="AJ327" s="22">
        <v>0</v>
      </c>
      <c r="AK327" s="24" t="s">
        <v>1457</v>
      </c>
      <c r="AL327" s="24" t="s">
        <v>1457</v>
      </c>
      <c r="AM327" s="24" t="s">
        <v>1457</v>
      </c>
      <c r="AN327" s="22">
        <v>0</v>
      </c>
      <c r="AO327" s="22">
        <v>0</v>
      </c>
      <c r="AP327" s="22"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v>0</v>
      </c>
      <c r="AX327" s="22">
        <v>0</v>
      </c>
      <c r="AY327" s="22">
        <v>0</v>
      </c>
      <c r="AZ327" s="24"/>
      <c r="BA327" s="22">
        <v>0</v>
      </c>
      <c r="BB327" s="22">
        <v>0</v>
      </c>
      <c r="BC327" s="22">
        <v>0</v>
      </c>
      <c r="BD327" s="22">
        <v>0</v>
      </c>
      <c r="BE327" s="22">
        <v>0</v>
      </c>
      <c r="BF327" s="22">
        <v>0</v>
      </c>
      <c r="BG327" s="22">
        <v>0</v>
      </c>
      <c r="BH327" s="22">
        <v>0</v>
      </c>
      <c r="BI327" s="22">
        <v>0</v>
      </c>
      <c r="BJ327" s="22">
        <v>0</v>
      </c>
      <c r="BK327" s="22">
        <v>0</v>
      </c>
      <c r="BL327" s="22">
        <v>0</v>
      </c>
      <c r="BM327" s="22">
        <v>0</v>
      </c>
      <c r="BN327" s="22">
        <v>0</v>
      </c>
      <c r="BO327" s="22">
        <v>0</v>
      </c>
      <c r="BP327" s="22">
        <v>0</v>
      </c>
      <c r="BQ327" s="22">
        <v>0</v>
      </c>
    </row>
    <row r="328" spans="1:6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5</v>
      </c>
      <c r="F328" s="22">
        <v>426217</v>
      </c>
      <c r="G328" s="22">
        <v>0</v>
      </c>
      <c r="H328" s="23">
        <v>3</v>
      </c>
      <c r="I328" s="24" t="s">
        <v>1457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4" t="s">
        <v>1457</v>
      </c>
      <c r="Q328" s="24" t="s">
        <v>1457</v>
      </c>
      <c r="R328" s="23">
        <v>0</v>
      </c>
      <c r="S328" s="22">
        <v>0</v>
      </c>
      <c r="T328" s="24"/>
      <c r="U328" s="23">
        <v>0</v>
      </c>
      <c r="V328" s="23">
        <v>9.6999999999999993</v>
      </c>
      <c r="W328" s="23">
        <v>0</v>
      </c>
      <c r="X328" s="23">
        <v>0</v>
      </c>
      <c r="Y328" s="23">
        <v>0</v>
      </c>
      <c r="Z328" s="23">
        <v>9.6999999999999993</v>
      </c>
      <c r="AA328" s="23">
        <v>0</v>
      </c>
      <c r="AB328" s="23">
        <v>12.7</v>
      </c>
      <c r="AC328" s="23">
        <v>0</v>
      </c>
      <c r="AD328" s="23">
        <v>0</v>
      </c>
      <c r="AE328" s="23">
        <v>0</v>
      </c>
      <c r="AF328" s="23">
        <v>12.7</v>
      </c>
      <c r="AG328" s="23">
        <v>0</v>
      </c>
      <c r="AH328" s="24" t="s">
        <v>1457</v>
      </c>
      <c r="AI328" s="22">
        <v>0</v>
      </c>
      <c r="AJ328" s="22">
        <v>0</v>
      </c>
      <c r="AK328" s="24" t="s">
        <v>1457</v>
      </c>
      <c r="AL328" s="24" t="s">
        <v>1457</v>
      </c>
      <c r="AM328" s="24" t="s">
        <v>1457</v>
      </c>
      <c r="AN328" s="22">
        <v>0</v>
      </c>
      <c r="AO328" s="22">
        <v>0</v>
      </c>
      <c r="AP328" s="22">
        <v>120</v>
      </c>
      <c r="AQ328" s="22">
        <v>37658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v>0</v>
      </c>
      <c r="AX328" s="22">
        <v>0</v>
      </c>
      <c r="AY328" s="22">
        <v>0</v>
      </c>
      <c r="AZ328" s="24"/>
      <c r="BA328" s="22">
        <v>0</v>
      </c>
      <c r="BB328" s="22">
        <v>0</v>
      </c>
      <c r="BC328" s="22">
        <v>0</v>
      </c>
      <c r="BD328" s="22">
        <v>0</v>
      </c>
      <c r="BE328" s="22">
        <v>0</v>
      </c>
      <c r="BF328" s="22">
        <v>0</v>
      </c>
      <c r="BG328" s="22">
        <v>0</v>
      </c>
      <c r="BH328" s="22">
        <v>0</v>
      </c>
      <c r="BI328" s="22">
        <v>0</v>
      </c>
      <c r="BJ328" s="22">
        <v>0</v>
      </c>
      <c r="BK328" s="22">
        <v>0</v>
      </c>
      <c r="BL328" s="22">
        <v>0</v>
      </c>
      <c r="BM328" s="22">
        <v>0</v>
      </c>
      <c r="BN328" s="22">
        <v>0</v>
      </c>
      <c r="BO328" s="22">
        <v>0</v>
      </c>
      <c r="BP328" s="22">
        <v>0</v>
      </c>
      <c r="BQ328" s="22">
        <v>0</v>
      </c>
    </row>
    <row r="329" spans="1:6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175.3</v>
      </c>
      <c r="F329" s="22">
        <v>2113853</v>
      </c>
      <c r="G329" s="22">
        <v>17</v>
      </c>
      <c r="H329" s="23">
        <v>6270.77</v>
      </c>
      <c r="I329" s="24" t="s">
        <v>1458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4" t="s">
        <v>1457</v>
      </c>
      <c r="Q329" s="24" t="s">
        <v>1457</v>
      </c>
      <c r="R329" s="23">
        <v>0</v>
      </c>
      <c r="S329" s="22">
        <v>0</v>
      </c>
      <c r="T329" s="24"/>
      <c r="U329" s="23">
        <v>135.80000000000001</v>
      </c>
      <c r="V329" s="23">
        <v>0</v>
      </c>
      <c r="W329" s="23">
        <v>30</v>
      </c>
      <c r="X329" s="23">
        <v>241</v>
      </c>
      <c r="Y329" s="23">
        <v>0</v>
      </c>
      <c r="Z329" s="23">
        <v>406.8</v>
      </c>
      <c r="AA329" s="23">
        <v>1.1000000000000001</v>
      </c>
      <c r="AB329" s="23">
        <v>1.4</v>
      </c>
      <c r="AC329" s="23">
        <v>0</v>
      </c>
      <c r="AD329" s="23">
        <v>0</v>
      </c>
      <c r="AE329" s="23">
        <v>0</v>
      </c>
      <c r="AF329" s="23">
        <v>2.5</v>
      </c>
      <c r="AG329" s="23">
        <v>0</v>
      </c>
      <c r="AH329" s="24" t="s">
        <v>1457</v>
      </c>
      <c r="AI329" s="22">
        <v>0</v>
      </c>
      <c r="AJ329" s="22">
        <v>0</v>
      </c>
      <c r="AK329" s="24" t="s">
        <v>1457</v>
      </c>
      <c r="AL329" s="24" t="s">
        <v>1457</v>
      </c>
      <c r="AM329" s="24" t="s">
        <v>1457</v>
      </c>
      <c r="AN329" s="22">
        <v>0</v>
      </c>
      <c r="AO329" s="22">
        <v>0</v>
      </c>
      <c r="AP329" s="22">
        <v>2181</v>
      </c>
      <c r="AQ329" s="22">
        <v>361651</v>
      </c>
      <c r="AR329" s="22">
        <v>0</v>
      </c>
      <c r="AS329" s="22">
        <v>0</v>
      </c>
      <c r="AT329" s="22">
        <v>0</v>
      </c>
      <c r="AU329" s="22">
        <v>0</v>
      </c>
      <c r="AV329" s="22">
        <v>3</v>
      </c>
      <c r="AW329" s="22">
        <v>2</v>
      </c>
      <c r="AX329" s="22">
        <v>1</v>
      </c>
      <c r="AY329" s="22">
        <v>1</v>
      </c>
      <c r="AZ329" s="24" t="s">
        <v>1761</v>
      </c>
      <c r="BA329" s="22">
        <v>38</v>
      </c>
      <c r="BB329" s="22">
        <v>37</v>
      </c>
      <c r="BC329" s="22">
        <v>4394900</v>
      </c>
      <c r="BD329" s="22">
        <v>519885500</v>
      </c>
      <c r="BE329" s="22">
        <v>2570000</v>
      </c>
      <c r="BF329" s="22">
        <v>0</v>
      </c>
      <c r="BG329" s="22">
        <v>526850400</v>
      </c>
      <c r="BH329" s="22">
        <v>108</v>
      </c>
      <c r="BI329" s="22">
        <v>15</v>
      </c>
      <c r="BJ329" s="22">
        <v>9</v>
      </c>
      <c r="BK329" s="22">
        <v>0</v>
      </c>
      <c r="BL329" s="22">
        <v>0</v>
      </c>
      <c r="BM329" s="22">
        <v>0</v>
      </c>
      <c r="BN329" s="22">
        <v>8</v>
      </c>
      <c r="BO329" s="22">
        <v>50</v>
      </c>
      <c r="BP329" s="22">
        <v>1</v>
      </c>
      <c r="BQ329" s="22">
        <v>0</v>
      </c>
    </row>
    <row r="330" spans="1:69" x14ac:dyDescent="0.25">
      <c r="A330" s="22" t="s">
        <v>116</v>
      </c>
      <c r="B330" s="22" t="s">
        <v>1762</v>
      </c>
      <c r="C330" s="22" t="s">
        <v>1763</v>
      </c>
      <c r="D330" s="22" t="s">
        <v>1764</v>
      </c>
      <c r="E330" s="22">
        <v>0</v>
      </c>
      <c r="F330" s="22">
        <v>1223</v>
      </c>
      <c r="G330" s="22">
        <v>0</v>
      </c>
      <c r="H330" s="23">
        <v>79</v>
      </c>
      <c r="I330" s="24"/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4"/>
      <c r="Q330" s="24"/>
      <c r="R330" s="23">
        <v>0</v>
      </c>
      <c r="S330" s="22">
        <v>0</v>
      </c>
      <c r="T330" s="24"/>
      <c r="U330" s="23">
        <v>55.7</v>
      </c>
      <c r="V330" s="23">
        <v>0</v>
      </c>
      <c r="W330" s="23">
        <v>0</v>
      </c>
      <c r="X330" s="23">
        <v>12.6</v>
      </c>
      <c r="Y330" s="23">
        <v>0</v>
      </c>
      <c r="Z330" s="23">
        <v>68.3</v>
      </c>
      <c r="AA330" s="23">
        <v>50.5</v>
      </c>
      <c r="AB330" s="23">
        <v>0</v>
      </c>
      <c r="AC330" s="23">
        <v>0</v>
      </c>
      <c r="AD330" s="23">
        <v>5.9</v>
      </c>
      <c r="AE330" s="23">
        <v>0</v>
      </c>
      <c r="AF330" s="23">
        <v>56.4</v>
      </c>
      <c r="AG330" s="23">
        <v>24.6</v>
      </c>
      <c r="AH330" s="24"/>
      <c r="AI330" s="22">
        <v>0</v>
      </c>
      <c r="AJ330" s="22">
        <v>0</v>
      </c>
      <c r="AK330" s="24"/>
      <c r="AL330" s="24"/>
      <c r="AM330" s="24"/>
      <c r="AN330" s="22">
        <v>0</v>
      </c>
      <c r="AO330" s="22">
        <v>0</v>
      </c>
      <c r="AP330" s="22">
        <v>2432</v>
      </c>
      <c r="AQ330" s="22">
        <v>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v>0</v>
      </c>
      <c r="AX330" s="22">
        <v>0</v>
      </c>
      <c r="AY330" s="22">
        <v>0</v>
      </c>
      <c r="AZ330" s="24"/>
      <c r="BA330" s="22">
        <v>0</v>
      </c>
      <c r="BB330" s="22">
        <v>0</v>
      </c>
      <c r="BC330" s="22">
        <v>0</v>
      </c>
      <c r="BD330" s="22">
        <v>0</v>
      </c>
      <c r="BE330" s="22">
        <v>0</v>
      </c>
      <c r="BF330" s="22">
        <v>0</v>
      </c>
      <c r="BG330" s="22">
        <v>0</v>
      </c>
      <c r="BH330" s="22">
        <v>0</v>
      </c>
      <c r="BI330" s="22">
        <v>0</v>
      </c>
      <c r="BJ330" s="22">
        <v>0</v>
      </c>
      <c r="BK330" s="22">
        <v>1</v>
      </c>
      <c r="BL330" s="22">
        <v>0</v>
      </c>
      <c r="BM330" s="22">
        <v>0</v>
      </c>
      <c r="BN330" s="22">
        <v>0</v>
      </c>
      <c r="BO330" s="22">
        <v>0</v>
      </c>
      <c r="BP330" s="22">
        <v>0</v>
      </c>
      <c r="BQ330" s="22">
        <v>0</v>
      </c>
    </row>
    <row r="331" spans="1:69" x14ac:dyDescent="0.25">
      <c r="A331" s="22"/>
      <c r="B331" s="22"/>
      <c r="C331" s="22"/>
      <c r="D331" s="22" t="s">
        <v>1765</v>
      </c>
      <c r="E331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2C048-E8BA-4131-A2C6-49C6FA398EC3}">
  <dimension ref="A1:L336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2" width="15.7109375" customWidth="1"/>
  </cols>
  <sheetData>
    <row r="1" spans="1:12" ht="24" customHeight="1" x14ac:dyDescent="0.3">
      <c r="A1" s="4" t="str">
        <f>HYPERLINK("#'Index'!A1", "&lt;&lt; Index")</f>
        <v>&lt;&lt; Index</v>
      </c>
      <c r="B1" s="20" t="s">
        <v>1766</v>
      </c>
      <c r="D1" s="20" t="s">
        <v>1767</v>
      </c>
    </row>
    <row r="2" spans="1:1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1768</v>
      </c>
      <c r="F2" s="21" t="s">
        <v>1769</v>
      </c>
      <c r="G2" s="21" t="s">
        <v>1770</v>
      </c>
      <c r="H2" s="21" t="s">
        <v>1771</v>
      </c>
      <c r="I2" s="21" t="s">
        <v>1772</v>
      </c>
      <c r="J2" s="21" t="s">
        <v>1773</v>
      </c>
      <c r="K2" s="21" t="s">
        <v>1774</v>
      </c>
      <c r="L2" s="21" t="s">
        <v>1775</v>
      </c>
    </row>
    <row r="3" spans="1:12" x14ac:dyDescent="0.25">
      <c r="A3" s="21"/>
      <c r="B3" s="21"/>
      <c r="C3" s="21"/>
      <c r="D3" s="21" t="s">
        <v>81</v>
      </c>
      <c r="E3" s="21" t="s">
        <v>1776</v>
      </c>
      <c r="F3" s="21" t="s">
        <v>1777</v>
      </c>
      <c r="G3" s="21" t="s">
        <v>1778</v>
      </c>
      <c r="H3" s="21" t="s">
        <v>1779</v>
      </c>
      <c r="I3" s="21" t="s">
        <v>1780</v>
      </c>
      <c r="J3" s="21" t="s">
        <v>1781</v>
      </c>
      <c r="K3" s="21" t="s">
        <v>1782</v>
      </c>
      <c r="L3" s="21" t="s">
        <v>1783</v>
      </c>
    </row>
    <row r="4" spans="1:1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11531771100</v>
      </c>
      <c r="F4" s="22">
        <v>81825180</v>
      </c>
      <c r="G4" s="22">
        <v>7808070</v>
      </c>
      <c r="H4" s="22">
        <v>1729930716</v>
      </c>
      <c r="I4" s="22">
        <v>9709476804</v>
      </c>
      <c r="J4" s="22">
        <v>2730330</v>
      </c>
      <c r="K4" s="22"/>
      <c r="L4" s="22"/>
    </row>
    <row r="5" spans="1:1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2998332192</v>
      </c>
      <c r="F5" s="22">
        <v>18913140</v>
      </c>
      <c r="G5" s="22">
        <v>125790</v>
      </c>
      <c r="H5" s="22">
        <v>207896227</v>
      </c>
      <c r="I5" s="22">
        <v>2770593895</v>
      </c>
      <c r="J5" s="22">
        <v>803140</v>
      </c>
      <c r="K5" s="22"/>
      <c r="L5" s="22"/>
    </row>
    <row r="6" spans="1:1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1336542985</v>
      </c>
      <c r="F6" s="22">
        <v>24733010</v>
      </c>
      <c r="G6" s="22">
        <v>1011350</v>
      </c>
      <c r="H6" s="22">
        <v>284712608</v>
      </c>
      <c r="I6" s="22">
        <v>1025893017</v>
      </c>
      <c r="J6" s="22">
        <v>193000</v>
      </c>
      <c r="K6" s="22"/>
      <c r="L6" s="22"/>
    </row>
    <row r="7" spans="1:1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268750451588</v>
      </c>
      <c r="F7" s="22">
        <v>2952117450</v>
      </c>
      <c r="G7" s="22">
        <v>365564920</v>
      </c>
      <c r="H7" s="22">
        <v>56208755529</v>
      </c>
      <c r="I7" s="22">
        <v>209146528467</v>
      </c>
      <c r="J7" s="22">
        <v>77485222</v>
      </c>
      <c r="K7" s="22"/>
      <c r="L7" s="22"/>
    </row>
    <row r="8" spans="1:1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2771128349</v>
      </c>
      <c r="F8" s="22">
        <v>28030270</v>
      </c>
      <c r="G8" s="22">
        <v>72581070</v>
      </c>
      <c r="H8" s="22">
        <v>594548930</v>
      </c>
      <c r="I8" s="22">
        <v>2074959669</v>
      </c>
      <c r="J8" s="22">
        <v>1008410</v>
      </c>
      <c r="K8" s="22"/>
      <c r="L8" s="22"/>
    </row>
    <row r="9" spans="1:1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3862696606</v>
      </c>
      <c r="F9" s="22">
        <v>35140670</v>
      </c>
      <c r="G9" s="22">
        <v>288850</v>
      </c>
      <c r="H9" s="22">
        <v>150269970</v>
      </c>
      <c r="I9" s="22">
        <v>3675921506</v>
      </c>
      <c r="J9" s="22">
        <v>1075610</v>
      </c>
      <c r="K9" s="22"/>
      <c r="L9" s="22"/>
    </row>
    <row r="10" spans="1:1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2091798641</v>
      </c>
      <c r="F10" s="22">
        <v>24657470</v>
      </c>
      <c r="G10" s="22">
        <v>550150</v>
      </c>
      <c r="H10" s="22">
        <v>560784885</v>
      </c>
      <c r="I10" s="22">
        <v>1505508496</v>
      </c>
      <c r="J10" s="22">
        <v>297640</v>
      </c>
      <c r="K10" s="22"/>
      <c r="L10" s="22"/>
    </row>
    <row r="11" spans="1:1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170204439308</v>
      </c>
      <c r="F11" s="22">
        <v>1960569070</v>
      </c>
      <c r="G11" s="22">
        <v>863239788</v>
      </c>
      <c r="H11" s="22">
        <v>37115044439</v>
      </c>
      <c r="I11" s="22">
        <v>130191826924</v>
      </c>
      <c r="J11" s="22">
        <v>73759087</v>
      </c>
      <c r="K11" s="22"/>
      <c r="L11" s="22"/>
    </row>
    <row r="12" spans="1:1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6412810095</v>
      </c>
      <c r="F12" s="22">
        <v>134740620</v>
      </c>
      <c r="G12" s="22">
        <v>1582044700</v>
      </c>
      <c r="H12" s="22">
        <v>1102055050</v>
      </c>
      <c r="I12" s="22">
        <v>3588699885</v>
      </c>
      <c r="J12" s="22">
        <v>5269840</v>
      </c>
      <c r="K12" s="22"/>
      <c r="L12" s="22"/>
    </row>
    <row r="13" spans="1:1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10321776476</v>
      </c>
      <c r="F13" s="22">
        <v>129871930</v>
      </c>
      <c r="G13" s="22">
        <v>41630230</v>
      </c>
      <c r="H13" s="22">
        <v>3022962138</v>
      </c>
      <c r="I13" s="22">
        <v>7122115378</v>
      </c>
      <c r="J13" s="22">
        <v>5196800</v>
      </c>
      <c r="K13" s="22"/>
      <c r="L13" s="22"/>
    </row>
    <row r="14" spans="1:1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1853491161</v>
      </c>
      <c r="F14" s="22">
        <v>17021400</v>
      </c>
      <c r="G14" s="22">
        <v>2371410</v>
      </c>
      <c r="H14" s="22">
        <v>305895863</v>
      </c>
      <c r="I14" s="22">
        <v>1527566358</v>
      </c>
      <c r="J14" s="22">
        <v>636130</v>
      </c>
      <c r="K14" s="22"/>
      <c r="L14" s="22"/>
    </row>
    <row r="15" spans="1:1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6060270834</v>
      </c>
      <c r="F15" s="22">
        <v>61661750</v>
      </c>
      <c r="G15" s="22"/>
      <c r="H15" s="22">
        <v>1949270818</v>
      </c>
      <c r="I15" s="22">
        <v>4048475636</v>
      </c>
      <c r="J15" s="22">
        <v>862630</v>
      </c>
      <c r="K15" s="22"/>
      <c r="L15" s="22"/>
    </row>
    <row r="16" spans="1:1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14108060429</v>
      </c>
      <c r="F16" s="22">
        <v>264321190</v>
      </c>
      <c r="G16" s="22">
        <v>337977700</v>
      </c>
      <c r="H16" s="22">
        <v>2565844728</v>
      </c>
      <c r="I16" s="22">
        <v>10937527991</v>
      </c>
      <c r="J16" s="22">
        <v>2388820</v>
      </c>
      <c r="K16" s="22"/>
      <c r="L16" s="22"/>
    </row>
    <row r="17" spans="1:1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3227391455</v>
      </c>
      <c r="F17" s="22">
        <v>47447030</v>
      </c>
      <c r="G17" s="22">
        <v>155708800</v>
      </c>
      <c r="H17" s="22">
        <v>926371808</v>
      </c>
      <c r="I17" s="22">
        <v>2097779877</v>
      </c>
      <c r="J17" s="22">
        <v>83940</v>
      </c>
      <c r="K17" s="22"/>
      <c r="L17" s="22"/>
    </row>
    <row r="18" spans="1:1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9485817206</v>
      </c>
      <c r="F18" s="22">
        <v>285875930</v>
      </c>
      <c r="G18" s="22">
        <v>465066860</v>
      </c>
      <c r="H18" s="22">
        <v>1584315165</v>
      </c>
      <c r="I18" s="22">
        <v>7148975051</v>
      </c>
      <c r="J18" s="22">
        <v>1584200</v>
      </c>
      <c r="K18" s="22"/>
      <c r="L18" s="22"/>
    </row>
    <row r="19" spans="1:1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15068304924</v>
      </c>
      <c r="F19" s="22">
        <v>156273910</v>
      </c>
      <c r="G19" s="22">
        <v>36856820</v>
      </c>
      <c r="H19" s="22">
        <v>3525240592</v>
      </c>
      <c r="I19" s="22">
        <v>11348259202</v>
      </c>
      <c r="J19" s="22">
        <v>1674400</v>
      </c>
      <c r="K19" s="22"/>
      <c r="L19" s="22"/>
    </row>
    <row r="20" spans="1:1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5881183759</v>
      </c>
      <c r="F20" s="22">
        <v>42908800</v>
      </c>
      <c r="G20" s="22">
        <v>15588690</v>
      </c>
      <c r="H20" s="22">
        <v>1025352055</v>
      </c>
      <c r="I20" s="22">
        <v>4796697904</v>
      </c>
      <c r="J20" s="22">
        <v>636310</v>
      </c>
      <c r="K20" s="22"/>
      <c r="L20" s="22"/>
    </row>
    <row r="21" spans="1:1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12674817219</v>
      </c>
      <c r="F21" s="22">
        <v>81792810</v>
      </c>
      <c r="G21" s="22">
        <v>23457140</v>
      </c>
      <c r="H21" s="22">
        <v>1932339358</v>
      </c>
      <c r="I21" s="22">
        <v>10636719211</v>
      </c>
      <c r="J21" s="22">
        <v>508700</v>
      </c>
      <c r="K21" s="22"/>
      <c r="L21" s="22"/>
    </row>
    <row r="22" spans="1:12" x14ac:dyDescent="0.25">
      <c r="A22" s="22" t="s">
        <v>116</v>
      </c>
      <c r="B22" s="22" t="s">
        <v>117</v>
      </c>
      <c r="C22" s="22" t="s">
        <v>1784</v>
      </c>
      <c r="D22" s="22" t="s">
        <v>1785</v>
      </c>
      <c r="E22" s="22">
        <v>1352152121</v>
      </c>
      <c r="F22" s="22">
        <v>21148710</v>
      </c>
      <c r="G22" s="22">
        <v>24905130</v>
      </c>
      <c r="H22" s="22">
        <v>320475112</v>
      </c>
      <c r="I22" s="22">
        <v>984807289</v>
      </c>
      <c r="J22" s="22">
        <v>815880</v>
      </c>
      <c r="K22" s="22"/>
      <c r="L22" s="22"/>
    </row>
    <row r="23" spans="1:12" x14ac:dyDescent="0.25">
      <c r="A23" s="22" t="s">
        <v>116</v>
      </c>
      <c r="B23" s="22" t="s">
        <v>154</v>
      </c>
      <c r="C23" s="22" t="s">
        <v>155</v>
      </c>
      <c r="D23" s="22" t="s">
        <v>156</v>
      </c>
      <c r="E23" s="22">
        <v>1003463926</v>
      </c>
      <c r="F23" s="22">
        <v>55620760</v>
      </c>
      <c r="G23" s="22">
        <v>3633640</v>
      </c>
      <c r="H23" s="22">
        <v>93505019</v>
      </c>
      <c r="I23" s="22">
        <v>850186417</v>
      </c>
      <c r="J23" s="22">
        <v>518090</v>
      </c>
      <c r="K23" s="22"/>
      <c r="L23" s="22"/>
    </row>
    <row r="24" spans="1:12" x14ac:dyDescent="0.25">
      <c r="A24" s="22" t="s">
        <v>116</v>
      </c>
      <c r="B24" s="22" t="s">
        <v>154</v>
      </c>
      <c r="C24" s="22" t="s">
        <v>157</v>
      </c>
      <c r="D24" s="22" t="s">
        <v>158</v>
      </c>
      <c r="E24" s="22">
        <v>1645670768</v>
      </c>
      <c r="F24" s="22">
        <v>58500600</v>
      </c>
      <c r="G24" s="22">
        <v>2541990</v>
      </c>
      <c r="H24" s="22">
        <v>616113019</v>
      </c>
      <c r="I24" s="22">
        <v>968515159</v>
      </c>
      <c r="J24" s="22"/>
      <c r="K24" s="22"/>
      <c r="L24" s="22"/>
    </row>
    <row r="25" spans="1:12" x14ac:dyDescent="0.25">
      <c r="A25" s="22" t="s">
        <v>116</v>
      </c>
      <c r="B25" s="22" t="s">
        <v>154</v>
      </c>
      <c r="C25" s="22" t="s">
        <v>159</v>
      </c>
      <c r="D25" s="22" t="s">
        <v>160</v>
      </c>
      <c r="E25" s="22">
        <v>4793013509</v>
      </c>
      <c r="F25" s="22">
        <v>1295748310</v>
      </c>
      <c r="G25" s="22">
        <v>1759542050</v>
      </c>
      <c r="H25" s="22">
        <v>473968100</v>
      </c>
      <c r="I25" s="22">
        <v>1241777459</v>
      </c>
      <c r="J25" s="22">
        <v>21977590</v>
      </c>
      <c r="K25" s="22"/>
      <c r="L25" s="22"/>
    </row>
    <row r="26" spans="1:12" x14ac:dyDescent="0.25">
      <c r="A26" s="22" t="s">
        <v>116</v>
      </c>
      <c r="B26" s="22" t="s">
        <v>154</v>
      </c>
      <c r="C26" s="22" t="s">
        <v>161</v>
      </c>
      <c r="D26" s="22" t="s">
        <v>162</v>
      </c>
      <c r="E26" s="22">
        <v>2299359046</v>
      </c>
      <c r="F26" s="22">
        <v>634410160</v>
      </c>
      <c r="G26" s="22">
        <v>276149350</v>
      </c>
      <c r="H26" s="22">
        <v>294246443</v>
      </c>
      <c r="I26" s="22">
        <v>1044663933</v>
      </c>
      <c r="J26" s="22">
        <v>49889160</v>
      </c>
      <c r="K26" s="22"/>
      <c r="L26" s="22"/>
    </row>
    <row r="27" spans="1:12" x14ac:dyDescent="0.25">
      <c r="A27" s="22" t="s">
        <v>116</v>
      </c>
      <c r="B27" s="22" t="s">
        <v>154</v>
      </c>
      <c r="C27" s="22" t="s">
        <v>163</v>
      </c>
      <c r="D27" s="22" t="s">
        <v>164</v>
      </c>
      <c r="E27" s="22">
        <v>33153199139</v>
      </c>
      <c r="F27" s="22">
        <v>821626420</v>
      </c>
      <c r="G27" s="22">
        <v>9788084200</v>
      </c>
      <c r="H27" s="22">
        <v>5330354538</v>
      </c>
      <c r="I27" s="22">
        <v>17175928251</v>
      </c>
      <c r="J27" s="22">
        <v>37205730</v>
      </c>
      <c r="K27" s="22"/>
      <c r="L27" s="22"/>
    </row>
    <row r="28" spans="1:12" x14ac:dyDescent="0.25">
      <c r="A28" s="22" t="s">
        <v>116</v>
      </c>
      <c r="B28" s="22" t="s">
        <v>154</v>
      </c>
      <c r="C28" s="22" t="s">
        <v>165</v>
      </c>
      <c r="D28" s="22" t="s">
        <v>166</v>
      </c>
      <c r="E28" s="22">
        <v>58164876654</v>
      </c>
      <c r="F28" s="22">
        <v>3609379570</v>
      </c>
      <c r="G28" s="22">
        <v>36890784147</v>
      </c>
      <c r="H28" s="22">
        <v>8369710461</v>
      </c>
      <c r="I28" s="22">
        <v>9295002476</v>
      </c>
      <c r="J28" s="22"/>
      <c r="K28" s="22"/>
      <c r="L28" s="22"/>
    </row>
    <row r="29" spans="1:12" x14ac:dyDescent="0.25">
      <c r="A29" s="22" t="s">
        <v>116</v>
      </c>
      <c r="B29" s="22" t="s">
        <v>167</v>
      </c>
      <c r="C29" s="22" t="s">
        <v>168</v>
      </c>
      <c r="D29" s="22" t="s">
        <v>169</v>
      </c>
      <c r="E29" s="22">
        <v>78264219</v>
      </c>
      <c r="F29" s="22">
        <v>5470460</v>
      </c>
      <c r="G29" s="22">
        <v>478210</v>
      </c>
      <c r="H29" s="22">
        <v>4719230</v>
      </c>
      <c r="I29" s="22">
        <v>32696299</v>
      </c>
      <c r="J29" s="22">
        <v>34900020</v>
      </c>
      <c r="K29" s="22"/>
      <c r="L29" s="22"/>
    </row>
    <row r="30" spans="1:12" x14ac:dyDescent="0.25">
      <c r="A30" s="22" t="s">
        <v>116</v>
      </c>
      <c r="B30" s="22" t="s">
        <v>167</v>
      </c>
      <c r="C30" s="22" t="s">
        <v>170</v>
      </c>
      <c r="D30" s="22" t="s">
        <v>171</v>
      </c>
      <c r="E30" s="22">
        <v>2169451285</v>
      </c>
      <c r="F30" s="22">
        <v>603579920</v>
      </c>
      <c r="G30" s="22">
        <v>370269190</v>
      </c>
      <c r="H30" s="22">
        <v>154554011</v>
      </c>
      <c r="I30" s="22">
        <v>974429414</v>
      </c>
      <c r="J30" s="22">
        <v>66618750</v>
      </c>
      <c r="K30" s="22"/>
      <c r="L30" s="22"/>
    </row>
    <row r="31" spans="1:12" x14ac:dyDescent="0.25">
      <c r="A31" s="22" t="s">
        <v>116</v>
      </c>
      <c r="B31" s="22" t="s">
        <v>167</v>
      </c>
      <c r="C31" s="22" t="s">
        <v>172</v>
      </c>
      <c r="D31" s="22" t="s">
        <v>173</v>
      </c>
      <c r="E31" s="22">
        <v>978039518</v>
      </c>
      <c r="F31" s="22">
        <v>123999150</v>
      </c>
      <c r="G31" s="22">
        <v>36237750</v>
      </c>
      <c r="H31" s="22">
        <v>41515770</v>
      </c>
      <c r="I31" s="22">
        <v>716620978</v>
      </c>
      <c r="J31" s="22">
        <v>59665870</v>
      </c>
      <c r="K31" s="22"/>
      <c r="L31" s="22"/>
    </row>
    <row r="32" spans="1:12" x14ac:dyDescent="0.25">
      <c r="A32" s="22" t="s">
        <v>116</v>
      </c>
      <c r="B32" s="22" t="s">
        <v>167</v>
      </c>
      <c r="C32" s="22" t="s">
        <v>174</v>
      </c>
      <c r="D32" s="22" t="s">
        <v>175</v>
      </c>
      <c r="E32" s="22">
        <v>1274168504</v>
      </c>
      <c r="F32" s="22">
        <v>297922310</v>
      </c>
      <c r="G32" s="22">
        <v>76642200</v>
      </c>
      <c r="H32" s="22">
        <v>134308896</v>
      </c>
      <c r="I32" s="22">
        <v>650784408</v>
      </c>
      <c r="J32" s="22">
        <v>114510690</v>
      </c>
      <c r="K32" s="22"/>
      <c r="L32" s="22"/>
    </row>
    <row r="33" spans="1:12" x14ac:dyDescent="0.25">
      <c r="A33" s="22" t="s">
        <v>116</v>
      </c>
      <c r="B33" s="22" t="s">
        <v>167</v>
      </c>
      <c r="C33" s="22" t="s">
        <v>176</v>
      </c>
      <c r="D33" s="22" t="s">
        <v>177</v>
      </c>
      <c r="E33" s="22">
        <v>1789914487</v>
      </c>
      <c r="F33" s="22">
        <v>715729620</v>
      </c>
      <c r="G33" s="22">
        <v>341397090</v>
      </c>
      <c r="H33" s="22">
        <v>145281590</v>
      </c>
      <c r="I33" s="22">
        <v>552125097</v>
      </c>
      <c r="J33" s="22">
        <v>35381090</v>
      </c>
      <c r="K33" s="22"/>
      <c r="L33" s="22"/>
    </row>
    <row r="34" spans="1:12" x14ac:dyDescent="0.25">
      <c r="A34" s="22" t="s">
        <v>116</v>
      </c>
      <c r="B34" s="22" t="s">
        <v>167</v>
      </c>
      <c r="C34" s="22" t="s">
        <v>178</v>
      </c>
      <c r="D34" s="22" t="s">
        <v>179</v>
      </c>
      <c r="E34" s="22">
        <v>1345886342</v>
      </c>
      <c r="F34" s="22">
        <v>123826260</v>
      </c>
      <c r="G34" s="22">
        <v>395520090</v>
      </c>
      <c r="H34" s="22">
        <v>232746109</v>
      </c>
      <c r="I34" s="22">
        <v>587625103</v>
      </c>
      <c r="J34" s="22">
        <v>6168780</v>
      </c>
      <c r="K34" s="22"/>
      <c r="L34" s="22"/>
    </row>
    <row r="35" spans="1:12" x14ac:dyDescent="0.25">
      <c r="A35" s="22" t="s">
        <v>116</v>
      </c>
      <c r="B35" s="22" t="s">
        <v>167</v>
      </c>
      <c r="C35" s="22" t="s">
        <v>180</v>
      </c>
      <c r="D35" s="22" t="s">
        <v>181</v>
      </c>
      <c r="E35" s="22">
        <v>280570683</v>
      </c>
      <c r="F35" s="22">
        <v>108878250</v>
      </c>
      <c r="G35" s="22">
        <v>38498580</v>
      </c>
      <c r="H35" s="22">
        <v>15414776</v>
      </c>
      <c r="I35" s="22">
        <v>69069907</v>
      </c>
      <c r="J35" s="22">
        <v>48709170</v>
      </c>
      <c r="K35" s="22"/>
      <c r="L35" s="22"/>
    </row>
    <row r="36" spans="1:12" x14ac:dyDescent="0.25">
      <c r="A36" s="22" t="s">
        <v>116</v>
      </c>
      <c r="B36" s="22" t="s">
        <v>167</v>
      </c>
      <c r="C36" s="22" t="s">
        <v>182</v>
      </c>
      <c r="D36" s="22" t="s">
        <v>183</v>
      </c>
      <c r="E36" s="22">
        <v>5457970203</v>
      </c>
      <c r="F36" s="22">
        <v>1695393230</v>
      </c>
      <c r="G36" s="22">
        <v>1572969770</v>
      </c>
      <c r="H36" s="22">
        <v>442119942</v>
      </c>
      <c r="I36" s="22">
        <v>1685865931</v>
      </c>
      <c r="J36" s="22">
        <v>61621330</v>
      </c>
      <c r="K36" s="22"/>
      <c r="L36" s="22"/>
    </row>
    <row r="37" spans="1:12" x14ac:dyDescent="0.25">
      <c r="A37" s="22" t="s">
        <v>116</v>
      </c>
      <c r="B37" s="22" t="s">
        <v>167</v>
      </c>
      <c r="C37" s="22" t="s">
        <v>184</v>
      </c>
      <c r="D37" s="22" t="s">
        <v>185</v>
      </c>
      <c r="E37" s="22">
        <v>3379414115</v>
      </c>
      <c r="F37" s="22">
        <v>1550334870</v>
      </c>
      <c r="G37" s="22">
        <v>650586260</v>
      </c>
      <c r="H37" s="22">
        <v>238133030</v>
      </c>
      <c r="I37" s="22">
        <v>915836325</v>
      </c>
      <c r="J37" s="22">
        <v>24523630</v>
      </c>
      <c r="K37" s="22"/>
      <c r="L37" s="22"/>
    </row>
    <row r="38" spans="1:12" x14ac:dyDescent="0.25">
      <c r="A38" s="22" t="s">
        <v>116</v>
      </c>
      <c r="B38" s="22" t="s">
        <v>167</v>
      </c>
      <c r="C38" s="22" t="s">
        <v>186</v>
      </c>
      <c r="D38" s="22" t="s">
        <v>187</v>
      </c>
      <c r="E38" s="22">
        <v>2080977351</v>
      </c>
      <c r="F38" s="22">
        <v>327038640</v>
      </c>
      <c r="G38" s="22">
        <v>171912940</v>
      </c>
      <c r="H38" s="22">
        <v>209953715</v>
      </c>
      <c r="I38" s="22">
        <v>1231225686</v>
      </c>
      <c r="J38" s="22">
        <v>140846370</v>
      </c>
      <c r="K38" s="22"/>
      <c r="L38" s="22"/>
    </row>
    <row r="39" spans="1:12" x14ac:dyDescent="0.25">
      <c r="A39" s="22" t="s">
        <v>116</v>
      </c>
      <c r="B39" s="22" t="s">
        <v>167</v>
      </c>
      <c r="C39" s="22" t="s">
        <v>188</v>
      </c>
      <c r="D39" s="22" t="s">
        <v>189</v>
      </c>
      <c r="E39" s="22">
        <v>683134602</v>
      </c>
      <c r="F39" s="22">
        <v>74447000</v>
      </c>
      <c r="G39" s="22">
        <v>13645010</v>
      </c>
      <c r="H39" s="22">
        <v>35905446</v>
      </c>
      <c r="I39" s="22">
        <v>459754776</v>
      </c>
      <c r="J39" s="22">
        <v>99382370</v>
      </c>
      <c r="K39" s="22"/>
      <c r="L39" s="22"/>
    </row>
    <row r="40" spans="1:12" x14ac:dyDescent="0.25">
      <c r="A40" s="22" t="s">
        <v>116</v>
      </c>
      <c r="B40" s="22" t="s">
        <v>167</v>
      </c>
      <c r="C40" s="22" t="s">
        <v>190</v>
      </c>
      <c r="D40" s="22" t="s">
        <v>191</v>
      </c>
      <c r="E40" s="22">
        <v>1091449624</v>
      </c>
      <c r="F40" s="22">
        <v>611828940</v>
      </c>
      <c r="G40" s="22">
        <v>221311600</v>
      </c>
      <c r="H40" s="22">
        <v>61251910</v>
      </c>
      <c r="I40" s="22">
        <v>157097974</v>
      </c>
      <c r="J40" s="22">
        <v>39959200</v>
      </c>
      <c r="K40" s="22"/>
      <c r="L40" s="22"/>
    </row>
    <row r="41" spans="1:12" x14ac:dyDescent="0.25">
      <c r="A41" s="22" t="s">
        <v>116</v>
      </c>
      <c r="B41" s="22" t="s">
        <v>167</v>
      </c>
      <c r="C41" s="22" t="s">
        <v>192</v>
      </c>
      <c r="D41" s="22" t="s">
        <v>193</v>
      </c>
      <c r="E41" s="22">
        <v>7016161215</v>
      </c>
      <c r="F41" s="22">
        <v>2972613390</v>
      </c>
      <c r="G41" s="22">
        <v>1810628000</v>
      </c>
      <c r="H41" s="22">
        <v>460493912</v>
      </c>
      <c r="I41" s="22">
        <v>1715590463</v>
      </c>
      <c r="J41" s="22">
        <v>56835450</v>
      </c>
      <c r="K41" s="22"/>
      <c r="L41" s="22"/>
    </row>
    <row r="42" spans="1:12" x14ac:dyDescent="0.25">
      <c r="A42" s="22" t="s">
        <v>116</v>
      </c>
      <c r="B42" s="22" t="s">
        <v>167</v>
      </c>
      <c r="C42" s="22" t="s">
        <v>194</v>
      </c>
      <c r="D42" s="22" t="s">
        <v>195</v>
      </c>
      <c r="E42" s="22">
        <v>4694050274</v>
      </c>
      <c r="F42" s="22">
        <v>1754952390</v>
      </c>
      <c r="G42" s="22">
        <v>855050900</v>
      </c>
      <c r="H42" s="22">
        <v>614114891</v>
      </c>
      <c r="I42" s="22">
        <v>1323506683</v>
      </c>
      <c r="J42" s="22">
        <v>146425410</v>
      </c>
      <c r="K42" s="22"/>
      <c r="L42" s="22"/>
    </row>
    <row r="43" spans="1:12" x14ac:dyDescent="0.25">
      <c r="A43" s="22" t="s">
        <v>116</v>
      </c>
      <c r="B43" s="22" t="s">
        <v>167</v>
      </c>
      <c r="C43" s="22" t="s">
        <v>196</v>
      </c>
      <c r="D43" s="22" t="s">
        <v>197</v>
      </c>
      <c r="E43" s="22">
        <v>334036205</v>
      </c>
      <c r="F43" s="22">
        <v>90668130</v>
      </c>
      <c r="G43" s="22">
        <v>38520480</v>
      </c>
      <c r="H43" s="22">
        <v>23709622</v>
      </c>
      <c r="I43" s="22">
        <v>146559173</v>
      </c>
      <c r="J43" s="22">
        <v>34578800</v>
      </c>
      <c r="K43" s="22"/>
      <c r="L43" s="22"/>
    </row>
    <row r="44" spans="1:12" x14ac:dyDescent="0.25">
      <c r="A44" s="22" t="s">
        <v>116</v>
      </c>
      <c r="B44" s="22" t="s">
        <v>167</v>
      </c>
      <c r="C44" s="22" t="s">
        <v>198</v>
      </c>
      <c r="D44" s="22" t="s">
        <v>199</v>
      </c>
      <c r="E44" s="22">
        <v>1451274807</v>
      </c>
      <c r="F44" s="22">
        <v>512467890</v>
      </c>
      <c r="G44" s="22">
        <v>331628050</v>
      </c>
      <c r="H44" s="22">
        <v>104445293</v>
      </c>
      <c r="I44" s="22">
        <v>337773234</v>
      </c>
      <c r="J44" s="22">
        <v>164960340</v>
      </c>
      <c r="K44" s="22"/>
      <c r="L44" s="22"/>
    </row>
    <row r="45" spans="1:12" x14ac:dyDescent="0.25">
      <c r="A45" s="22" t="s">
        <v>116</v>
      </c>
      <c r="B45" s="22" t="s">
        <v>167</v>
      </c>
      <c r="C45" s="22" t="s">
        <v>200</v>
      </c>
      <c r="D45" s="22" t="s">
        <v>201</v>
      </c>
      <c r="E45" s="22">
        <v>7920648053</v>
      </c>
      <c r="F45" s="22">
        <v>381012570</v>
      </c>
      <c r="G45" s="22">
        <v>191617470</v>
      </c>
      <c r="H45" s="22">
        <v>546393456</v>
      </c>
      <c r="I45" s="22">
        <v>6664029597</v>
      </c>
      <c r="J45" s="22">
        <v>137594960</v>
      </c>
      <c r="K45" s="22"/>
      <c r="L45" s="22"/>
    </row>
    <row r="46" spans="1:12" x14ac:dyDescent="0.25">
      <c r="A46" s="22" t="s">
        <v>116</v>
      </c>
      <c r="B46" s="22" t="s">
        <v>167</v>
      </c>
      <c r="C46" s="22" t="s">
        <v>202</v>
      </c>
      <c r="D46" s="22" t="s">
        <v>203</v>
      </c>
      <c r="E46" s="22">
        <v>919264320</v>
      </c>
      <c r="F46" s="22">
        <v>389159030</v>
      </c>
      <c r="G46" s="22">
        <v>28209880</v>
      </c>
      <c r="H46" s="22">
        <v>38783040</v>
      </c>
      <c r="I46" s="22">
        <v>268811840</v>
      </c>
      <c r="J46" s="22">
        <v>194300530</v>
      </c>
      <c r="K46" s="22"/>
      <c r="L46" s="22"/>
    </row>
    <row r="47" spans="1:12" x14ac:dyDescent="0.25">
      <c r="A47" s="22" t="s">
        <v>116</v>
      </c>
      <c r="B47" s="22" t="s">
        <v>167</v>
      </c>
      <c r="C47" s="22" t="s">
        <v>204</v>
      </c>
      <c r="D47" s="22" t="s">
        <v>205</v>
      </c>
      <c r="E47" s="22">
        <v>9588900553</v>
      </c>
      <c r="F47" s="22">
        <v>1510521170</v>
      </c>
      <c r="G47" s="22">
        <v>1639003850</v>
      </c>
      <c r="H47" s="22">
        <v>2261534775</v>
      </c>
      <c r="I47" s="22">
        <v>4061772968</v>
      </c>
      <c r="J47" s="22">
        <v>116067790</v>
      </c>
      <c r="K47" s="22"/>
      <c r="L47" s="22"/>
    </row>
    <row r="48" spans="1:12" x14ac:dyDescent="0.25">
      <c r="A48" s="22" t="s">
        <v>116</v>
      </c>
      <c r="B48" s="22" t="s">
        <v>167</v>
      </c>
      <c r="C48" s="22" t="s">
        <v>206</v>
      </c>
      <c r="D48" s="22" t="s">
        <v>207</v>
      </c>
      <c r="E48" s="22">
        <v>14336903793</v>
      </c>
      <c r="F48" s="22">
        <v>6078493260</v>
      </c>
      <c r="G48" s="22">
        <v>6081107120</v>
      </c>
      <c r="H48" s="22">
        <v>1105859664</v>
      </c>
      <c r="I48" s="22">
        <v>1015392509</v>
      </c>
      <c r="J48" s="22">
        <v>56051240</v>
      </c>
      <c r="K48" s="22"/>
      <c r="L48" s="22"/>
    </row>
    <row r="49" spans="1:12" x14ac:dyDescent="0.25">
      <c r="A49" s="22" t="s">
        <v>116</v>
      </c>
      <c r="B49" s="22" t="s">
        <v>167</v>
      </c>
      <c r="C49" s="22" t="s">
        <v>208</v>
      </c>
      <c r="D49" s="22" t="s">
        <v>209</v>
      </c>
      <c r="E49" s="22">
        <v>1949970480</v>
      </c>
      <c r="F49" s="22">
        <v>852255420</v>
      </c>
      <c r="G49" s="22">
        <v>267565730</v>
      </c>
      <c r="H49" s="22">
        <v>156160675</v>
      </c>
      <c r="I49" s="22">
        <v>522248915</v>
      </c>
      <c r="J49" s="22">
        <v>151739740</v>
      </c>
      <c r="K49" s="22"/>
      <c r="L49" s="22"/>
    </row>
    <row r="50" spans="1:12" x14ac:dyDescent="0.25">
      <c r="A50" s="22" t="s">
        <v>116</v>
      </c>
      <c r="B50" s="22" t="s">
        <v>167</v>
      </c>
      <c r="C50" s="22" t="s">
        <v>210</v>
      </c>
      <c r="D50" s="22" t="s">
        <v>211</v>
      </c>
      <c r="E50" s="22">
        <v>2023802425</v>
      </c>
      <c r="F50" s="22">
        <v>261092810</v>
      </c>
      <c r="G50" s="22">
        <v>71597470</v>
      </c>
      <c r="H50" s="22">
        <v>61762713</v>
      </c>
      <c r="I50" s="22">
        <v>1571571852</v>
      </c>
      <c r="J50" s="22">
        <v>57777580</v>
      </c>
      <c r="K50" s="22"/>
      <c r="L50" s="22"/>
    </row>
    <row r="51" spans="1:12" x14ac:dyDescent="0.25">
      <c r="A51" s="22" t="s">
        <v>116</v>
      </c>
      <c r="B51" s="22" t="s">
        <v>167</v>
      </c>
      <c r="C51" s="22" t="s">
        <v>212</v>
      </c>
      <c r="D51" s="22" t="s">
        <v>213</v>
      </c>
      <c r="E51" s="22">
        <v>6604962673</v>
      </c>
      <c r="F51" s="22">
        <v>792438590</v>
      </c>
      <c r="G51" s="22">
        <v>2861523770</v>
      </c>
      <c r="H51" s="22">
        <v>1057320519</v>
      </c>
      <c r="I51" s="22">
        <v>1767836024</v>
      </c>
      <c r="J51" s="22">
        <v>125843770</v>
      </c>
      <c r="K51" s="22"/>
      <c r="L51" s="22"/>
    </row>
    <row r="52" spans="1:12" x14ac:dyDescent="0.25">
      <c r="A52" s="22" t="s">
        <v>116</v>
      </c>
      <c r="B52" s="22" t="s">
        <v>167</v>
      </c>
      <c r="C52" s="22" t="s">
        <v>214</v>
      </c>
      <c r="D52" s="22" t="s">
        <v>215</v>
      </c>
      <c r="E52" s="22">
        <v>1211364065</v>
      </c>
      <c r="F52" s="22">
        <v>332973740</v>
      </c>
      <c r="G52" s="22">
        <v>79784240</v>
      </c>
      <c r="H52" s="22">
        <v>236310013</v>
      </c>
      <c r="I52" s="22">
        <v>466940582</v>
      </c>
      <c r="J52" s="22">
        <v>95355490</v>
      </c>
      <c r="K52" s="22"/>
      <c r="L52" s="22"/>
    </row>
    <row r="53" spans="1:12" x14ac:dyDescent="0.25">
      <c r="A53" s="22" t="s">
        <v>116</v>
      </c>
      <c r="B53" s="22" t="s">
        <v>167</v>
      </c>
      <c r="C53" s="22" t="s">
        <v>216</v>
      </c>
      <c r="D53" s="22" t="s">
        <v>217</v>
      </c>
      <c r="E53" s="22">
        <v>8660115860</v>
      </c>
      <c r="F53" s="22">
        <v>1329179740</v>
      </c>
      <c r="G53" s="22">
        <v>184811400</v>
      </c>
      <c r="H53" s="22">
        <v>4313891936</v>
      </c>
      <c r="I53" s="22">
        <v>2746783334</v>
      </c>
      <c r="J53" s="22">
        <v>85449450</v>
      </c>
      <c r="K53" s="22"/>
      <c r="L53" s="22"/>
    </row>
    <row r="54" spans="1:12" x14ac:dyDescent="0.25">
      <c r="A54" s="22" t="s">
        <v>116</v>
      </c>
      <c r="B54" s="22" t="s">
        <v>167</v>
      </c>
      <c r="C54" s="22" t="s">
        <v>218</v>
      </c>
      <c r="D54" s="22" t="s">
        <v>219</v>
      </c>
      <c r="E54" s="22">
        <v>1582089789</v>
      </c>
      <c r="F54" s="22">
        <v>498312190</v>
      </c>
      <c r="G54" s="22">
        <v>405624460</v>
      </c>
      <c r="H54" s="22">
        <v>179050696</v>
      </c>
      <c r="I54" s="22">
        <v>491701163</v>
      </c>
      <c r="J54" s="22">
        <v>7401280</v>
      </c>
      <c r="K54" s="22"/>
      <c r="L54" s="22"/>
    </row>
    <row r="55" spans="1:12" x14ac:dyDescent="0.25">
      <c r="A55" s="22" t="s">
        <v>116</v>
      </c>
      <c r="B55" s="22" t="s">
        <v>167</v>
      </c>
      <c r="C55" s="22" t="s">
        <v>220</v>
      </c>
      <c r="D55" s="22" t="s">
        <v>221</v>
      </c>
      <c r="E55" s="22">
        <v>2041853530</v>
      </c>
      <c r="F55" s="22">
        <v>204709060</v>
      </c>
      <c r="G55" s="22">
        <v>112667890</v>
      </c>
      <c r="H55" s="22">
        <v>433616348</v>
      </c>
      <c r="I55" s="22">
        <v>1133421872</v>
      </c>
      <c r="J55" s="22">
        <v>157438360</v>
      </c>
      <c r="K55" s="22"/>
      <c r="L55" s="22"/>
    </row>
    <row r="56" spans="1:12" x14ac:dyDescent="0.25">
      <c r="A56" s="22" t="s">
        <v>116</v>
      </c>
      <c r="B56" s="22" t="s">
        <v>167</v>
      </c>
      <c r="C56" s="22" t="s">
        <v>222</v>
      </c>
      <c r="D56" s="22" t="s">
        <v>223</v>
      </c>
      <c r="E56" s="22">
        <v>860840785</v>
      </c>
      <c r="F56" s="22">
        <v>288993630</v>
      </c>
      <c r="G56" s="22">
        <v>101080960</v>
      </c>
      <c r="H56" s="22">
        <v>74390766</v>
      </c>
      <c r="I56" s="22">
        <v>289197959</v>
      </c>
      <c r="J56" s="22">
        <v>107177470</v>
      </c>
      <c r="K56" s="22"/>
      <c r="L56" s="22"/>
    </row>
    <row r="57" spans="1:12" x14ac:dyDescent="0.25">
      <c r="A57" s="22" t="s">
        <v>116</v>
      </c>
      <c r="B57" s="22" t="s">
        <v>167</v>
      </c>
      <c r="C57" s="22" t="s">
        <v>224</v>
      </c>
      <c r="D57" s="22" t="s">
        <v>225</v>
      </c>
      <c r="E57" s="22">
        <v>4631255204</v>
      </c>
      <c r="F57" s="22">
        <v>1230796540</v>
      </c>
      <c r="G57" s="22">
        <v>478898870</v>
      </c>
      <c r="H57" s="22">
        <v>336217723</v>
      </c>
      <c r="I57" s="22">
        <v>2426949751</v>
      </c>
      <c r="J57" s="22">
        <v>158392320</v>
      </c>
      <c r="K57" s="22"/>
      <c r="L57" s="22"/>
    </row>
    <row r="58" spans="1:12" x14ac:dyDescent="0.25">
      <c r="A58" s="22" t="s">
        <v>116</v>
      </c>
      <c r="B58" s="22" t="s">
        <v>167</v>
      </c>
      <c r="C58" s="22" t="s">
        <v>226</v>
      </c>
      <c r="D58" s="22" t="s">
        <v>227</v>
      </c>
      <c r="E58" s="22">
        <v>3879930632</v>
      </c>
      <c r="F58" s="22">
        <v>1994125590</v>
      </c>
      <c r="G58" s="22">
        <v>562260210</v>
      </c>
      <c r="H58" s="22">
        <v>372592955</v>
      </c>
      <c r="I58" s="22">
        <v>806873227</v>
      </c>
      <c r="J58" s="22">
        <v>144078650</v>
      </c>
      <c r="K58" s="22"/>
      <c r="L58" s="22"/>
    </row>
    <row r="59" spans="1:12" x14ac:dyDescent="0.25">
      <c r="A59" s="22" t="s">
        <v>116</v>
      </c>
      <c r="B59" s="22" t="s">
        <v>167</v>
      </c>
      <c r="C59" s="22" t="s">
        <v>228</v>
      </c>
      <c r="D59" s="22" t="s">
        <v>229</v>
      </c>
      <c r="E59" s="22">
        <v>1289231530</v>
      </c>
      <c r="F59" s="22">
        <v>492803400</v>
      </c>
      <c r="G59" s="22">
        <v>268988890</v>
      </c>
      <c r="H59" s="22">
        <v>124170639</v>
      </c>
      <c r="I59" s="22">
        <v>353063361</v>
      </c>
      <c r="J59" s="22">
        <v>50205240</v>
      </c>
      <c r="K59" s="22"/>
      <c r="L59" s="22"/>
    </row>
    <row r="60" spans="1:12" x14ac:dyDescent="0.25">
      <c r="A60" s="22" t="s">
        <v>116</v>
      </c>
      <c r="B60" s="22" t="s">
        <v>167</v>
      </c>
      <c r="C60" s="22" t="s">
        <v>230</v>
      </c>
      <c r="D60" s="22" t="s">
        <v>231</v>
      </c>
      <c r="E60" s="22">
        <v>2096579291</v>
      </c>
      <c r="F60" s="22">
        <v>1021066170</v>
      </c>
      <c r="G60" s="22">
        <v>645904440</v>
      </c>
      <c r="H60" s="22">
        <v>192001300</v>
      </c>
      <c r="I60" s="22">
        <v>208683591</v>
      </c>
      <c r="J60" s="22">
        <v>28923790</v>
      </c>
      <c r="K60" s="22"/>
      <c r="L60" s="22"/>
    </row>
    <row r="61" spans="1:12" x14ac:dyDescent="0.25">
      <c r="A61" s="22" t="s">
        <v>116</v>
      </c>
      <c r="B61" s="22" t="s">
        <v>167</v>
      </c>
      <c r="C61" s="22" t="s">
        <v>232</v>
      </c>
      <c r="D61" s="22" t="s">
        <v>233</v>
      </c>
      <c r="E61" s="22">
        <v>2701282391</v>
      </c>
      <c r="F61" s="22">
        <v>1835587210</v>
      </c>
      <c r="G61" s="22">
        <v>393257980</v>
      </c>
      <c r="H61" s="22">
        <v>220670949</v>
      </c>
      <c r="I61" s="22">
        <v>251417922</v>
      </c>
      <c r="J61" s="22">
        <v>348330</v>
      </c>
      <c r="K61" s="22"/>
      <c r="L61" s="22"/>
    </row>
    <row r="62" spans="1:12" x14ac:dyDescent="0.25">
      <c r="A62" s="22" t="s">
        <v>116</v>
      </c>
      <c r="B62" s="22" t="s">
        <v>167</v>
      </c>
      <c r="C62" s="22" t="s">
        <v>234</v>
      </c>
      <c r="D62" s="22" t="s">
        <v>235</v>
      </c>
      <c r="E62" s="22">
        <v>1055151257</v>
      </c>
      <c r="F62" s="22">
        <v>615154490</v>
      </c>
      <c r="G62" s="22">
        <v>142088570</v>
      </c>
      <c r="H62" s="22">
        <v>78036280</v>
      </c>
      <c r="I62" s="22">
        <v>128683597</v>
      </c>
      <c r="J62" s="22">
        <v>91188320</v>
      </c>
      <c r="K62" s="22"/>
      <c r="L62" s="22"/>
    </row>
    <row r="63" spans="1:12" x14ac:dyDescent="0.25">
      <c r="A63" s="22" t="s">
        <v>116</v>
      </c>
      <c r="B63" s="22" t="s">
        <v>167</v>
      </c>
      <c r="C63" s="22" t="s">
        <v>236</v>
      </c>
      <c r="D63" s="22" t="s">
        <v>237</v>
      </c>
      <c r="E63" s="22">
        <v>10958054935</v>
      </c>
      <c r="F63" s="22">
        <v>1782428210</v>
      </c>
      <c r="G63" s="22">
        <v>331867710</v>
      </c>
      <c r="H63" s="22">
        <v>2447638429</v>
      </c>
      <c r="I63" s="22">
        <v>6355212566</v>
      </c>
      <c r="J63" s="22">
        <v>40908020</v>
      </c>
      <c r="K63" s="22"/>
      <c r="L63" s="22"/>
    </row>
    <row r="64" spans="1:12" x14ac:dyDescent="0.25">
      <c r="A64" s="22" t="s">
        <v>116</v>
      </c>
      <c r="B64" s="22" t="s">
        <v>167</v>
      </c>
      <c r="C64" s="22" t="s">
        <v>238</v>
      </c>
      <c r="D64" s="22" t="s">
        <v>239</v>
      </c>
      <c r="E64" s="22">
        <v>296217323</v>
      </c>
      <c r="F64" s="22">
        <v>61491880</v>
      </c>
      <c r="G64" s="22">
        <v>9620360</v>
      </c>
      <c r="H64" s="22">
        <v>47145154</v>
      </c>
      <c r="I64" s="22">
        <v>157777529</v>
      </c>
      <c r="J64" s="22">
        <v>20182400</v>
      </c>
      <c r="K64" s="22"/>
      <c r="L64" s="22"/>
    </row>
    <row r="65" spans="1:12" x14ac:dyDescent="0.25">
      <c r="A65" s="22" t="s">
        <v>116</v>
      </c>
      <c r="B65" s="22" t="s">
        <v>167</v>
      </c>
      <c r="C65" s="22" t="s">
        <v>240</v>
      </c>
      <c r="D65" s="22" t="s">
        <v>241</v>
      </c>
      <c r="E65" s="22">
        <v>1608843201</v>
      </c>
      <c r="F65" s="22">
        <v>738548020</v>
      </c>
      <c r="G65" s="22">
        <v>176929370</v>
      </c>
      <c r="H65" s="22">
        <v>56309552</v>
      </c>
      <c r="I65" s="22">
        <v>578244759</v>
      </c>
      <c r="J65" s="22">
        <v>58811500</v>
      </c>
      <c r="K65" s="22"/>
      <c r="L65" s="22"/>
    </row>
    <row r="66" spans="1:12" x14ac:dyDescent="0.25">
      <c r="A66" s="22" t="s">
        <v>116</v>
      </c>
      <c r="B66" s="22" t="s">
        <v>167</v>
      </c>
      <c r="C66" s="22" t="s">
        <v>242</v>
      </c>
      <c r="D66" s="22" t="s">
        <v>243</v>
      </c>
      <c r="E66" s="22">
        <v>2993498609</v>
      </c>
      <c r="F66" s="22">
        <v>765856970</v>
      </c>
      <c r="G66" s="22">
        <v>448347400</v>
      </c>
      <c r="H66" s="22">
        <v>143539273</v>
      </c>
      <c r="I66" s="22">
        <v>1550427796</v>
      </c>
      <c r="J66" s="22">
        <v>85327170</v>
      </c>
      <c r="K66" s="22"/>
      <c r="L66" s="22"/>
    </row>
    <row r="67" spans="1:12" x14ac:dyDescent="0.25">
      <c r="A67" s="22" t="s">
        <v>116</v>
      </c>
      <c r="B67" s="22" t="s">
        <v>167</v>
      </c>
      <c r="C67" s="22" t="s">
        <v>244</v>
      </c>
      <c r="D67" s="22" t="s">
        <v>245</v>
      </c>
      <c r="E67" s="22">
        <v>2690192892</v>
      </c>
      <c r="F67" s="22">
        <v>965800660</v>
      </c>
      <c r="G67" s="22">
        <v>1239588740</v>
      </c>
      <c r="H67" s="22">
        <v>198206774</v>
      </c>
      <c r="I67" s="22">
        <v>199223218</v>
      </c>
      <c r="J67" s="22">
        <v>87373500</v>
      </c>
      <c r="K67" s="22"/>
      <c r="L67" s="22"/>
    </row>
    <row r="68" spans="1:12" x14ac:dyDescent="0.25">
      <c r="A68" s="22" t="s">
        <v>116</v>
      </c>
      <c r="B68" s="22" t="s">
        <v>167</v>
      </c>
      <c r="C68" s="22" t="s">
        <v>246</v>
      </c>
      <c r="D68" s="22" t="s">
        <v>247</v>
      </c>
      <c r="E68" s="22">
        <v>233742800</v>
      </c>
      <c r="F68" s="22">
        <v>131079710</v>
      </c>
      <c r="G68" s="22">
        <v>64741800</v>
      </c>
      <c r="H68" s="22">
        <v>13460520</v>
      </c>
      <c r="I68" s="22">
        <v>15369970</v>
      </c>
      <c r="J68" s="22">
        <v>9090800</v>
      </c>
      <c r="K68" s="22"/>
      <c r="L68" s="22"/>
    </row>
    <row r="69" spans="1:12" x14ac:dyDescent="0.25">
      <c r="A69" s="22" t="s">
        <v>116</v>
      </c>
      <c r="B69" s="22" t="s">
        <v>167</v>
      </c>
      <c r="C69" s="22" t="s">
        <v>248</v>
      </c>
      <c r="D69" s="22" t="s">
        <v>249</v>
      </c>
      <c r="E69" s="22">
        <v>6241176867</v>
      </c>
      <c r="F69" s="22">
        <v>806203240</v>
      </c>
      <c r="G69" s="22">
        <v>238151230</v>
      </c>
      <c r="H69" s="22">
        <v>1424650735</v>
      </c>
      <c r="I69" s="22">
        <v>3609941962</v>
      </c>
      <c r="J69" s="22">
        <v>162229700</v>
      </c>
      <c r="K69" s="22"/>
      <c r="L69" s="22"/>
    </row>
    <row r="70" spans="1:12" x14ac:dyDescent="0.25">
      <c r="A70" s="22" t="s">
        <v>116</v>
      </c>
      <c r="B70" s="22" t="s">
        <v>167</v>
      </c>
      <c r="C70" s="22" t="s">
        <v>250</v>
      </c>
      <c r="D70" s="22" t="s">
        <v>251</v>
      </c>
      <c r="E70" s="22">
        <v>18415437107</v>
      </c>
      <c r="F70" s="22">
        <v>1190905020</v>
      </c>
      <c r="G70" s="22">
        <v>558420910</v>
      </c>
      <c r="H70" s="22">
        <v>3576589554</v>
      </c>
      <c r="I70" s="22">
        <v>12937887443</v>
      </c>
      <c r="J70" s="22">
        <v>151634180</v>
      </c>
      <c r="K70" s="22"/>
      <c r="L70" s="22"/>
    </row>
    <row r="71" spans="1:12" x14ac:dyDescent="0.25">
      <c r="A71" s="22" t="s">
        <v>116</v>
      </c>
      <c r="B71" s="22" t="s">
        <v>167</v>
      </c>
      <c r="C71" s="22" t="s">
        <v>252</v>
      </c>
      <c r="D71" s="22" t="s">
        <v>253</v>
      </c>
      <c r="E71" s="22">
        <v>2883617531</v>
      </c>
      <c r="F71" s="22">
        <v>1504268160</v>
      </c>
      <c r="G71" s="22">
        <v>1049761790</v>
      </c>
      <c r="H71" s="22">
        <v>147773527</v>
      </c>
      <c r="I71" s="22">
        <v>131894924</v>
      </c>
      <c r="J71" s="22">
        <v>49919130</v>
      </c>
      <c r="K71" s="22"/>
      <c r="L71" s="22"/>
    </row>
    <row r="72" spans="1:12" x14ac:dyDescent="0.25">
      <c r="A72" s="22" t="s">
        <v>116</v>
      </c>
      <c r="B72" s="22" t="s">
        <v>167</v>
      </c>
      <c r="C72" s="22" t="s">
        <v>254</v>
      </c>
      <c r="D72" s="22" t="s">
        <v>255</v>
      </c>
      <c r="E72" s="22">
        <v>704802543</v>
      </c>
      <c r="F72" s="22">
        <v>240380340</v>
      </c>
      <c r="G72" s="22">
        <v>48536550</v>
      </c>
      <c r="H72" s="22">
        <v>36871468</v>
      </c>
      <c r="I72" s="22">
        <v>322287005</v>
      </c>
      <c r="J72" s="22">
        <v>56727180</v>
      </c>
      <c r="K72" s="22"/>
      <c r="L72" s="22"/>
    </row>
    <row r="73" spans="1:12" x14ac:dyDescent="0.25">
      <c r="A73" s="22" t="s">
        <v>116</v>
      </c>
      <c r="B73" s="22" t="s">
        <v>167</v>
      </c>
      <c r="C73" s="22" t="s">
        <v>256</v>
      </c>
      <c r="D73" s="22" t="s">
        <v>257</v>
      </c>
      <c r="E73" s="22">
        <v>507912170</v>
      </c>
      <c r="F73" s="22">
        <v>127224060</v>
      </c>
      <c r="G73" s="22">
        <v>69482760</v>
      </c>
      <c r="H73" s="22">
        <v>70851010</v>
      </c>
      <c r="I73" s="22">
        <v>175915420</v>
      </c>
      <c r="J73" s="22">
        <v>64438920</v>
      </c>
      <c r="K73" s="22"/>
      <c r="L73" s="22"/>
    </row>
    <row r="74" spans="1:12" x14ac:dyDescent="0.25">
      <c r="A74" s="22" t="s">
        <v>116</v>
      </c>
      <c r="B74" s="22" t="s">
        <v>167</v>
      </c>
      <c r="C74" s="22" t="s">
        <v>258</v>
      </c>
      <c r="D74" s="22" t="s">
        <v>259</v>
      </c>
      <c r="E74" s="22">
        <v>240420285</v>
      </c>
      <c r="F74" s="22">
        <v>45931800</v>
      </c>
      <c r="G74" s="22">
        <v>43287630</v>
      </c>
      <c r="H74" s="22">
        <v>65855130</v>
      </c>
      <c r="I74" s="22">
        <v>65171555</v>
      </c>
      <c r="J74" s="22">
        <v>20174170</v>
      </c>
      <c r="K74" s="22"/>
      <c r="L74" s="22"/>
    </row>
    <row r="75" spans="1:12" x14ac:dyDescent="0.25">
      <c r="A75" s="22" t="s">
        <v>116</v>
      </c>
      <c r="B75" s="22" t="s">
        <v>167</v>
      </c>
      <c r="C75" s="22" t="s">
        <v>260</v>
      </c>
      <c r="D75" s="22" t="s">
        <v>261</v>
      </c>
      <c r="E75" s="22">
        <v>1751649850</v>
      </c>
      <c r="F75" s="22">
        <v>363252450</v>
      </c>
      <c r="G75" s="22">
        <v>343872930</v>
      </c>
      <c r="H75" s="22">
        <v>95278612</v>
      </c>
      <c r="I75" s="22">
        <v>875009548</v>
      </c>
      <c r="J75" s="22">
        <v>73012520</v>
      </c>
      <c r="K75" s="22"/>
      <c r="L75" s="22">
        <v>1223790</v>
      </c>
    </row>
    <row r="76" spans="1:12" x14ac:dyDescent="0.25">
      <c r="A76" s="22" t="s">
        <v>116</v>
      </c>
      <c r="B76" s="22" t="s">
        <v>167</v>
      </c>
      <c r="C76" s="22" t="s">
        <v>262</v>
      </c>
      <c r="D76" s="22" t="s">
        <v>263</v>
      </c>
      <c r="E76" s="22">
        <v>651419657</v>
      </c>
      <c r="F76" s="22">
        <v>284332050</v>
      </c>
      <c r="G76" s="22">
        <v>102323070</v>
      </c>
      <c r="H76" s="22">
        <v>43108970</v>
      </c>
      <c r="I76" s="22">
        <v>119809857</v>
      </c>
      <c r="J76" s="22">
        <v>101845710</v>
      </c>
      <c r="K76" s="22"/>
      <c r="L76" s="22"/>
    </row>
    <row r="77" spans="1:12" x14ac:dyDescent="0.25">
      <c r="A77" s="22" t="s">
        <v>116</v>
      </c>
      <c r="B77" s="22" t="s">
        <v>167</v>
      </c>
      <c r="C77" s="22" t="s">
        <v>264</v>
      </c>
      <c r="D77" s="22" t="s">
        <v>265</v>
      </c>
      <c r="E77" s="22">
        <v>1376248999</v>
      </c>
      <c r="F77" s="22">
        <v>368022860</v>
      </c>
      <c r="G77" s="22">
        <v>126352800</v>
      </c>
      <c r="H77" s="22">
        <v>116380192</v>
      </c>
      <c r="I77" s="22">
        <v>640044117</v>
      </c>
      <c r="J77" s="22">
        <v>125449030</v>
      </c>
      <c r="K77" s="22"/>
      <c r="L77" s="22"/>
    </row>
    <row r="78" spans="1:12" x14ac:dyDescent="0.25">
      <c r="A78" s="22" t="s">
        <v>116</v>
      </c>
      <c r="B78" s="22" t="s">
        <v>167</v>
      </c>
      <c r="C78" s="22" t="s">
        <v>266</v>
      </c>
      <c r="D78" s="22" t="s">
        <v>267</v>
      </c>
      <c r="E78" s="22">
        <v>10596265010</v>
      </c>
      <c r="F78" s="22">
        <v>745489120</v>
      </c>
      <c r="G78" s="22">
        <v>4481469470</v>
      </c>
      <c r="H78" s="22">
        <v>1449165362</v>
      </c>
      <c r="I78" s="22">
        <v>3841898128</v>
      </c>
      <c r="J78" s="22">
        <v>78242930</v>
      </c>
      <c r="K78" s="22"/>
      <c r="L78" s="22"/>
    </row>
    <row r="79" spans="1:12" x14ac:dyDescent="0.25">
      <c r="A79" s="22" t="s">
        <v>116</v>
      </c>
      <c r="B79" s="22" t="s">
        <v>167</v>
      </c>
      <c r="C79" s="22" t="s">
        <v>268</v>
      </c>
      <c r="D79" s="22" t="s">
        <v>269</v>
      </c>
      <c r="E79" s="22">
        <v>2002421090</v>
      </c>
      <c r="F79" s="22">
        <v>662511340</v>
      </c>
      <c r="G79" s="22">
        <v>281305420</v>
      </c>
      <c r="H79" s="22">
        <v>229270545</v>
      </c>
      <c r="I79" s="22">
        <v>650274321</v>
      </c>
      <c r="J79" s="22">
        <v>179059464</v>
      </c>
      <c r="K79" s="22"/>
      <c r="L79" s="22"/>
    </row>
    <row r="80" spans="1:12" x14ac:dyDescent="0.25">
      <c r="A80" s="22" t="s">
        <v>116</v>
      </c>
      <c r="B80" s="22" t="s">
        <v>167</v>
      </c>
      <c r="C80" s="22" t="s">
        <v>270</v>
      </c>
      <c r="D80" s="22" t="s">
        <v>271</v>
      </c>
      <c r="E80" s="22">
        <v>778749123</v>
      </c>
      <c r="F80" s="22">
        <v>295478030</v>
      </c>
      <c r="G80" s="22">
        <v>24568580</v>
      </c>
      <c r="H80" s="22">
        <v>38915800</v>
      </c>
      <c r="I80" s="22">
        <v>372780653</v>
      </c>
      <c r="J80" s="22">
        <v>47006060</v>
      </c>
      <c r="K80" s="22"/>
      <c r="L80" s="22"/>
    </row>
    <row r="81" spans="1:12" x14ac:dyDescent="0.25">
      <c r="A81" s="22" t="s">
        <v>116</v>
      </c>
      <c r="B81" s="22" t="s">
        <v>167</v>
      </c>
      <c r="C81" s="22" t="s">
        <v>272</v>
      </c>
      <c r="D81" s="22" t="s">
        <v>273</v>
      </c>
      <c r="E81" s="22">
        <v>617664613</v>
      </c>
      <c r="F81" s="22">
        <v>143429370</v>
      </c>
      <c r="G81" s="22">
        <v>26015260</v>
      </c>
      <c r="H81" s="22">
        <v>21196020</v>
      </c>
      <c r="I81" s="22">
        <v>339233663</v>
      </c>
      <c r="J81" s="22">
        <v>87790300</v>
      </c>
      <c r="K81" s="22"/>
      <c r="L81" s="22"/>
    </row>
    <row r="82" spans="1:12" x14ac:dyDescent="0.25">
      <c r="A82" s="22" t="s">
        <v>116</v>
      </c>
      <c r="B82" s="22" t="s">
        <v>167</v>
      </c>
      <c r="C82" s="22" t="s">
        <v>274</v>
      </c>
      <c r="D82" s="22" t="s">
        <v>275</v>
      </c>
      <c r="E82" s="22">
        <v>2344689874</v>
      </c>
      <c r="F82" s="22">
        <v>657573420</v>
      </c>
      <c r="G82" s="22">
        <v>260608670</v>
      </c>
      <c r="H82" s="22">
        <v>269890010</v>
      </c>
      <c r="I82" s="22">
        <v>972018194</v>
      </c>
      <c r="J82" s="22">
        <v>184599580</v>
      </c>
      <c r="K82" s="22"/>
      <c r="L82" s="22"/>
    </row>
    <row r="83" spans="1:12" x14ac:dyDescent="0.25">
      <c r="A83" s="22" t="s">
        <v>116</v>
      </c>
      <c r="B83" s="22" t="s">
        <v>167</v>
      </c>
      <c r="C83" s="22" t="s">
        <v>276</v>
      </c>
      <c r="D83" s="22" t="s">
        <v>277</v>
      </c>
      <c r="E83" s="22">
        <v>1486396573</v>
      </c>
      <c r="F83" s="22">
        <v>626612680</v>
      </c>
      <c r="G83" s="22">
        <v>83158670</v>
      </c>
      <c r="H83" s="22">
        <v>93056192</v>
      </c>
      <c r="I83" s="22">
        <v>479208401</v>
      </c>
      <c r="J83" s="22">
        <v>204360630</v>
      </c>
      <c r="K83" s="22"/>
      <c r="L83" s="22"/>
    </row>
    <row r="84" spans="1:12" x14ac:dyDescent="0.25">
      <c r="A84" s="22" t="s">
        <v>116</v>
      </c>
      <c r="B84" s="22" t="s">
        <v>167</v>
      </c>
      <c r="C84" s="22" t="s">
        <v>278</v>
      </c>
      <c r="D84" s="22" t="s">
        <v>279</v>
      </c>
      <c r="E84" s="22">
        <v>1993769262</v>
      </c>
      <c r="F84" s="22">
        <v>833196430</v>
      </c>
      <c r="G84" s="22">
        <v>203310060</v>
      </c>
      <c r="H84" s="22">
        <v>302275850</v>
      </c>
      <c r="I84" s="22">
        <v>563705602</v>
      </c>
      <c r="J84" s="22">
        <v>91281320</v>
      </c>
      <c r="K84" s="22"/>
      <c r="L84" s="22"/>
    </row>
    <row r="85" spans="1:12" x14ac:dyDescent="0.25">
      <c r="A85" s="22" t="s">
        <v>116</v>
      </c>
      <c r="B85" s="22" t="s">
        <v>167</v>
      </c>
      <c r="C85" s="22" t="s">
        <v>280</v>
      </c>
      <c r="D85" s="22" t="s">
        <v>281</v>
      </c>
      <c r="E85" s="22">
        <v>716766029</v>
      </c>
      <c r="F85" s="22">
        <v>181902130</v>
      </c>
      <c r="G85" s="22">
        <v>26626470</v>
      </c>
      <c r="H85" s="22">
        <v>31484768</v>
      </c>
      <c r="I85" s="22">
        <v>321846161</v>
      </c>
      <c r="J85" s="22">
        <v>154906500</v>
      </c>
      <c r="K85" s="22"/>
      <c r="L85" s="22"/>
    </row>
    <row r="86" spans="1:12" x14ac:dyDescent="0.25">
      <c r="A86" s="22" t="s">
        <v>116</v>
      </c>
      <c r="B86" s="22" t="s">
        <v>167</v>
      </c>
      <c r="C86" s="22" t="s">
        <v>282</v>
      </c>
      <c r="D86" s="22" t="s">
        <v>283</v>
      </c>
      <c r="E86" s="22">
        <v>1006651179</v>
      </c>
      <c r="F86" s="22">
        <v>112095820</v>
      </c>
      <c r="G86" s="22">
        <v>9199180</v>
      </c>
      <c r="H86" s="22">
        <v>41901829</v>
      </c>
      <c r="I86" s="22">
        <v>743993890</v>
      </c>
      <c r="J86" s="22">
        <v>99460460</v>
      </c>
      <c r="K86" s="22"/>
      <c r="L86" s="22"/>
    </row>
    <row r="87" spans="1:12" x14ac:dyDescent="0.25">
      <c r="A87" s="22" t="s">
        <v>116</v>
      </c>
      <c r="B87" s="22" t="s">
        <v>167</v>
      </c>
      <c r="C87" s="22" t="s">
        <v>284</v>
      </c>
      <c r="D87" s="22" t="s">
        <v>285</v>
      </c>
      <c r="E87" s="22">
        <v>2752619759</v>
      </c>
      <c r="F87" s="22">
        <v>501056520</v>
      </c>
      <c r="G87" s="22">
        <v>144752210</v>
      </c>
      <c r="H87" s="22">
        <v>130602904</v>
      </c>
      <c r="I87" s="22">
        <v>1884337445</v>
      </c>
      <c r="J87" s="22">
        <v>91870680</v>
      </c>
      <c r="K87" s="22"/>
      <c r="L87" s="22"/>
    </row>
    <row r="88" spans="1:12" x14ac:dyDescent="0.25">
      <c r="A88" s="22" t="s">
        <v>116</v>
      </c>
      <c r="B88" s="22" t="s">
        <v>167</v>
      </c>
      <c r="C88" s="22" t="s">
        <v>286</v>
      </c>
      <c r="D88" s="22" t="s">
        <v>287</v>
      </c>
      <c r="E88" s="22">
        <v>3943062759</v>
      </c>
      <c r="F88" s="22">
        <v>1270530740</v>
      </c>
      <c r="G88" s="22">
        <v>703884180</v>
      </c>
      <c r="H88" s="22">
        <v>571516056</v>
      </c>
      <c r="I88" s="22">
        <v>1197237483</v>
      </c>
      <c r="J88" s="22">
        <v>199894300</v>
      </c>
      <c r="K88" s="22"/>
      <c r="L88" s="22"/>
    </row>
    <row r="89" spans="1:12" x14ac:dyDescent="0.25">
      <c r="A89" s="22" t="s">
        <v>116</v>
      </c>
      <c r="B89" s="22" t="s">
        <v>167</v>
      </c>
      <c r="C89" s="22" t="s">
        <v>288</v>
      </c>
      <c r="D89" s="22" t="s">
        <v>289</v>
      </c>
      <c r="E89" s="22">
        <v>1540685142</v>
      </c>
      <c r="F89" s="22">
        <v>578862780</v>
      </c>
      <c r="G89" s="22">
        <v>59534030</v>
      </c>
      <c r="H89" s="22">
        <v>72874515</v>
      </c>
      <c r="I89" s="22">
        <v>685882747</v>
      </c>
      <c r="J89" s="22">
        <v>143531070</v>
      </c>
      <c r="K89" s="22"/>
      <c r="L89" s="22"/>
    </row>
    <row r="90" spans="1:12" x14ac:dyDescent="0.25">
      <c r="A90" s="22" t="s">
        <v>116</v>
      </c>
      <c r="B90" s="22" t="s">
        <v>167</v>
      </c>
      <c r="C90" s="22" t="s">
        <v>290</v>
      </c>
      <c r="D90" s="22" t="s">
        <v>291</v>
      </c>
      <c r="E90" s="22">
        <v>2185711732</v>
      </c>
      <c r="F90" s="22">
        <v>673429250</v>
      </c>
      <c r="G90" s="22">
        <v>601986780</v>
      </c>
      <c r="H90" s="22">
        <v>214621102</v>
      </c>
      <c r="I90" s="22">
        <v>680317840</v>
      </c>
      <c r="J90" s="22">
        <v>15356760</v>
      </c>
      <c r="K90" s="22"/>
      <c r="L90" s="22"/>
    </row>
    <row r="91" spans="1:12" x14ac:dyDescent="0.25">
      <c r="A91" s="22" t="s">
        <v>116</v>
      </c>
      <c r="B91" s="22" t="s">
        <v>167</v>
      </c>
      <c r="C91" s="22" t="s">
        <v>292</v>
      </c>
      <c r="D91" s="22" t="s">
        <v>293</v>
      </c>
      <c r="E91" s="22">
        <v>9775979572</v>
      </c>
      <c r="F91" s="22">
        <v>4689307360</v>
      </c>
      <c r="G91" s="22">
        <v>2815551520</v>
      </c>
      <c r="H91" s="22">
        <v>755703928</v>
      </c>
      <c r="I91" s="22">
        <v>1476186954</v>
      </c>
      <c r="J91" s="22">
        <v>39229810</v>
      </c>
      <c r="K91" s="22"/>
      <c r="L91" s="22"/>
    </row>
    <row r="92" spans="1:12" x14ac:dyDescent="0.25">
      <c r="A92" s="22" t="s">
        <v>116</v>
      </c>
      <c r="B92" s="22" t="s">
        <v>294</v>
      </c>
      <c r="C92" s="22" t="s">
        <v>295</v>
      </c>
      <c r="D92" s="22" t="s">
        <v>296</v>
      </c>
      <c r="E92" s="22">
        <v>355531984</v>
      </c>
      <c r="F92" s="22">
        <v>5366870</v>
      </c>
      <c r="G92" s="22">
        <v>396150</v>
      </c>
      <c r="H92" s="22">
        <v>89892037</v>
      </c>
      <c r="I92" s="22">
        <v>259856067</v>
      </c>
      <c r="J92" s="22">
        <v>20860</v>
      </c>
      <c r="K92" s="22"/>
      <c r="L92" s="22"/>
    </row>
    <row r="93" spans="1:12" x14ac:dyDescent="0.25">
      <c r="A93" s="22" t="s">
        <v>116</v>
      </c>
      <c r="B93" s="22" t="s">
        <v>294</v>
      </c>
      <c r="C93" s="22" t="s">
        <v>297</v>
      </c>
      <c r="D93" s="22" t="s">
        <v>298</v>
      </c>
      <c r="E93" s="22">
        <v>3070457518</v>
      </c>
      <c r="F93" s="22">
        <v>10521990</v>
      </c>
      <c r="G93" s="22"/>
      <c r="H93" s="22">
        <v>1145351771</v>
      </c>
      <c r="I93" s="22">
        <v>1914583757</v>
      </c>
      <c r="J93" s="22"/>
      <c r="K93" s="22"/>
      <c r="L93" s="22"/>
    </row>
    <row r="94" spans="1:12" x14ac:dyDescent="0.25">
      <c r="A94" s="22" t="s">
        <v>116</v>
      </c>
      <c r="B94" s="22" t="s">
        <v>294</v>
      </c>
      <c r="C94" s="22" t="s">
        <v>299</v>
      </c>
      <c r="D94" s="22" t="s">
        <v>300</v>
      </c>
      <c r="E94" s="22">
        <v>494975701</v>
      </c>
      <c r="F94" s="22">
        <v>6382930</v>
      </c>
      <c r="G94" s="22">
        <v>1284540</v>
      </c>
      <c r="H94" s="22">
        <v>113182903</v>
      </c>
      <c r="I94" s="22">
        <v>373999928</v>
      </c>
      <c r="J94" s="22">
        <v>125400</v>
      </c>
      <c r="K94" s="22"/>
      <c r="L94" s="22"/>
    </row>
    <row r="95" spans="1:12" x14ac:dyDescent="0.25">
      <c r="A95" s="22" t="s">
        <v>116</v>
      </c>
      <c r="B95" s="22" t="s">
        <v>294</v>
      </c>
      <c r="C95" s="22" t="s">
        <v>301</v>
      </c>
      <c r="D95" s="22" t="s">
        <v>302</v>
      </c>
      <c r="E95" s="22">
        <v>81949836</v>
      </c>
      <c r="F95" s="22">
        <v>1871330</v>
      </c>
      <c r="G95" s="22">
        <v>1705200</v>
      </c>
      <c r="H95" s="22">
        <v>15523155</v>
      </c>
      <c r="I95" s="22">
        <v>62835801</v>
      </c>
      <c r="J95" s="22">
        <v>14350</v>
      </c>
      <c r="K95" s="22"/>
      <c r="L95" s="22"/>
    </row>
    <row r="96" spans="1:12" x14ac:dyDescent="0.25">
      <c r="A96" s="22" t="s">
        <v>116</v>
      </c>
      <c r="B96" s="22" t="s">
        <v>294</v>
      </c>
      <c r="C96" s="22" t="s">
        <v>303</v>
      </c>
      <c r="D96" s="22" t="s">
        <v>304</v>
      </c>
      <c r="E96" s="22">
        <v>112924565</v>
      </c>
      <c r="F96" s="22">
        <v>2617580</v>
      </c>
      <c r="G96" s="22">
        <v>2937070</v>
      </c>
      <c r="H96" s="22">
        <v>25107462</v>
      </c>
      <c r="I96" s="22">
        <v>82164363</v>
      </c>
      <c r="J96" s="22">
        <v>98090</v>
      </c>
      <c r="K96" s="22"/>
      <c r="L96" s="22"/>
    </row>
    <row r="97" spans="1:12" x14ac:dyDescent="0.25">
      <c r="A97" s="22" t="s">
        <v>116</v>
      </c>
      <c r="B97" s="22" t="s">
        <v>294</v>
      </c>
      <c r="C97" s="22" t="s">
        <v>305</v>
      </c>
      <c r="D97" s="22" t="s">
        <v>306</v>
      </c>
      <c r="E97" s="22">
        <v>288206781</v>
      </c>
      <c r="F97" s="22">
        <v>3963600</v>
      </c>
      <c r="G97" s="22">
        <v>718390</v>
      </c>
      <c r="H97" s="22">
        <v>61252737</v>
      </c>
      <c r="I97" s="22">
        <v>222213854</v>
      </c>
      <c r="J97" s="22">
        <v>58200</v>
      </c>
      <c r="K97" s="22"/>
      <c r="L97" s="22"/>
    </row>
    <row r="98" spans="1:12" x14ac:dyDescent="0.25">
      <c r="A98" s="22" t="s">
        <v>116</v>
      </c>
      <c r="B98" s="22" t="s">
        <v>294</v>
      </c>
      <c r="C98" s="22" t="s">
        <v>307</v>
      </c>
      <c r="D98" s="22" t="s">
        <v>308</v>
      </c>
      <c r="E98" s="22">
        <v>106736871</v>
      </c>
      <c r="F98" s="22">
        <v>1386970</v>
      </c>
      <c r="G98" s="22">
        <v>383780</v>
      </c>
      <c r="H98" s="22">
        <v>12608191</v>
      </c>
      <c r="I98" s="22">
        <v>92304500</v>
      </c>
      <c r="J98" s="22">
        <v>53430</v>
      </c>
      <c r="K98" s="22"/>
      <c r="L98" s="22"/>
    </row>
    <row r="99" spans="1:12" x14ac:dyDescent="0.25">
      <c r="A99" s="22" t="s">
        <v>116</v>
      </c>
      <c r="B99" s="22" t="s">
        <v>294</v>
      </c>
      <c r="C99" s="22" t="s">
        <v>309</v>
      </c>
      <c r="D99" s="22" t="s">
        <v>310</v>
      </c>
      <c r="E99" s="22">
        <v>1299389705</v>
      </c>
      <c r="F99" s="22">
        <v>14360650</v>
      </c>
      <c r="G99" s="22">
        <v>6923900</v>
      </c>
      <c r="H99" s="22">
        <v>138352569</v>
      </c>
      <c r="I99" s="22">
        <v>1139669576</v>
      </c>
      <c r="J99" s="22">
        <v>83010</v>
      </c>
      <c r="K99" s="22"/>
      <c r="L99" s="22"/>
    </row>
    <row r="100" spans="1:12" x14ac:dyDescent="0.25">
      <c r="A100" s="22" t="s">
        <v>116</v>
      </c>
      <c r="B100" s="22" t="s">
        <v>294</v>
      </c>
      <c r="C100" s="22" t="s">
        <v>311</v>
      </c>
      <c r="D100" s="22" t="s">
        <v>312</v>
      </c>
      <c r="E100" s="22">
        <v>144243023</v>
      </c>
      <c r="F100" s="22">
        <v>1704780</v>
      </c>
      <c r="G100" s="22">
        <v>44810</v>
      </c>
      <c r="H100" s="22">
        <v>4867158</v>
      </c>
      <c r="I100" s="22">
        <v>137463975</v>
      </c>
      <c r="J100" s="22">
        <v>162300</v>
      </c>
      <c r="K100" s="22"/>
      <c r="L100" s="22"/>
    </row>
    <row r="101" spans="1:12" x14ac:dyDescent="0.25">
      <c r="A101" s="22" t="s">
        <v>116</v>
      </c>
      <c r="B101" s="22" t="s">
        <v>294</v>
      </c>
      <c r="C101" s="22" t="s">
        <v>313</v>
      </c>
      <c r="D101" s="22" t="s">
        <v>314</v>
      </c>
      <c r="E101" s="22">
        <v>938226839</v>
      </c>
      <c r="F101" s="22">
        <v>12969560</v>
      </c>
      <c r="G101" s="22">
        <v>191710</v>
      </c>
      <c r="H101" s="22">
        <v>342260265</v>
      </c>
      <c r="I101" s="22">
        <v>582653984</v>
      </c>
      <c r="J101" s="22">
        <v>151320</v>
      </c>
      <c r="K101" s="22"/>
      <c r="L101" s="22"/>
    </row>
    <row r="102" spans="1:12" x14ac:dyDescent="0.25">
      <c r="A102" s="22" t="s">
        <v>116</v>
      </c>
      <c r="B102" s="22" t="s">
        <v>294</v>
      </c>
      <c r="C102" s="22" t="s">
        <v>315</v>
      </c>
      <c r="D102" s="22" t="s">
        <v>316</v>
      </c>
      <c r="E102" s="22">
        <v>179231747</v>
      </c>
      <c r="F102" s="22">
        <v>3011150</v>
      </c>
      <c r="G102" s="22">
        <v>2249410</v>
      </c>
      <c r="H102" s="22">
        <v>39323486</v>
      </c>
      <c r="I102" s="22">
        <v>134583481</v>
      </c>
      <c r="J102" s="22">
        <v>64220</v>
      </c>
      <c r="K102" s="22"/>
      <c r="L102" s="22"/>
    </row>
    <row r="103" spans="1:12" x14ac:dyDescent="0.25">
      <c r="A103" s="22" t="s">
        <v>116</v>
      </c>
      <c r="B103" s="22" t="s">
        <v>294</v>
      </c>
      <c r="C103" s="22" t="s">
        <v>317</v>
      </c>
      <c r="D103" s="22" t="s">
        <v>318</v>
      </c>
      <c r="E103" s="22">
        <v>109670681</v>
      </c>
      <c r="F103" s="22">
        <v>2446160</v>
      </c>
      <c r="G103" s="22">
        <v>2047340</v>
      </c>
      <c r="H103" s="22">
        <v>11010102</v>
      </c>
      <c r="I103" s="22">
        <v>94090269</v>
      </c>
      <c r="J103" s="22">
        <v>76810</v>
      </c>
      <c r="K103" s="22"/>
      <c r="L103" s="22"/>
    </row>
    <row r="104" spans="1:12" x14ac:dyDescent="0.25">
      <c r="A104" s="22" t="s">
        <v>116</v>
      </c>
      <c r="B104" s="22" t="s">
        <v>294</v>
      </c>
      <c r="C104" s="22" t="s">
        <v>319</v>
      </c>
      <c r="D104" s="22" t="s">
        <v>320</v>
      </c>
      <c r="E104" s="22">
        <v>141841754</v>
      </c>
      <c r="F104" s="22">
        <v>4167970</v>
      </c>
      <c r="G104" s="22">
        <v>394790</v>
      </c>
      <c r="H104" s="22">
        <v>12844830</v>
      </c>
      <c r="I104" s="22">
        <v>124037664</v>
      </c>
      <c r="J104" s="22">
        <v>396500</v>
      </c>
      <c r="K104" s="22"/>
      <c r="L104" s="22"/>
    </row>
    <row r="105" spans="1:12" x14ac:dyDescent="0.25">
      <c r="A105" s="22" t="s">
        <v>116</v>
      </c>
      <c r="B105" s="22" t="s">
        <v>294</v>
      </c>
      <c r="C105" s="22" t="s">
        <v>321</v>
      </c>
      <c r="D105" s="22" t="s">
        <v>322</v>
      </c>
      <c r="E105" s="22">
        <v>388073873</v>
      </c>
      <c r="F105" s="22">
        <v>3375760</v>
      </c>
      <c r="G105" s="22"/>
      <c r="H105" s="22">
        <v>39946897</v>
      </c>
      <c r="I105" s="22">
        <v>344621516</v>
      </c>
      <c r="J105" s="22">
        <v>129700</v>
      </c>
      <c r="K105" s="22"/>
      <c r="L105" s="22"/>
    </row>
    <row r="106" spans="1:12" x14ac:dyDescent="0.25">
      <c r="A106" s="22" t="s">
        <v>116</v>
      </c>
      <c r="B106" s="22" t="s">
        <v>294</v>
      </c>
      <c r="C106" s="22" t="s">
        <v>323</v>
      </c>
      <c r="D106" s="22" t="s">
        <v>324</v>
      </c>
      <c r="E106" s="22">
        <v>269302913</v>
      </c>
      <c r="F106" s="22">
        <v>2835890</v>
      </c>
      <c r="G106" s="22">
        <v>55000</v>
      </c>
      <c r="H106" s="22">
        <v>43032510</v>
      </c>
      <c r="I106" s="22">
        <v>223224513</v>
      </c>
      <c r="J106" s="22">
        <v>155000</v>
      </c>
      <c r="K106" s="22"/>
      <c r="L106" s="22"/>
    </row>
    <row r="107" spans="1:12" x14ac:dyDescent="0.25">
      <c r="A107" s="22" t="s">
        <v>116</v>
      </c>
      <c r="B107" s="22" t="s">
        <v>294</v>
      </c>
      <c r="C107" s="22" t="s">
        <v>325</v>
      </c>
      <c r="D107" s="22" t="s">
        <v>326</v>
      </c>
      <c r="E107" s="22">
        <v>8441741824</v>
      </c>
      <c r="F107" s="22">
        <v>49801440</v>
      </c>
      <c r="G107" s="22">
        <v>389240</v>
      </c>
      <c r="H107" s="22">
        <v>1230386666</v>
      </c>
      <c r="I107" s="22">
        <v>7161164478</v>
      </c>
      <c r="J107" s="22"/>
      <c r="K107" s="22"/>
      <c r="L107" s="22"/>
    </row>
    <row r="108" spans="1:12" x14ac:dyDescent="0.25">
      <c r="A108" s="22" t="s">
        <v>116</v>
      </c>
      <c r="B108" s="22" t="s">
        <v>294</v>
      </c>
      <c r="C108" s="22" t="s">
        <v>327</v>
      </c>
      <c r="D108" s="22" t="s">
        <v>328</v>
      </c>
      <c r="E108" s="22">
        <v>340934989</v>
      </c>
      <c r="F108" s="22">
        <v>4504090</v>
      </c>
      <c r="G108" s="22">
        <v>230330</v>
      </c>
      <c r="H108" s="22">
        <v>39376054</v>
      </c>
      <c r="I108" s="22">
        <v>296751515</v>
      </c>
      <c r="J108" s="22">
        <v>73000</v>
      </c>
      <c r="K108" s="22"/>
      <c r="L108" s="22"/>
    </row>
    <row r="109" spans="1:12" x14ac:dyDescent="0.25">
      <c r="A109" s="22" t="s">
        <v>116</v>
      </c>
      <c r="B109" s="22" t="s">
        <v>294</v>
      </c>
      <c r="C109" s="22" t="s">
        <v>329</v>
      </c>
      <c r="D109" s="22" t="s">
        <v>330</v>
      </c>
      <c r="E109" s="22">
        <v>635468250</v>
      </c>
      <c r="F109" s="22">
        <v>10320000</v>
      </c>
      <c r="G109" s="22">
        <v>124990</v>
      </c>
      <c r="H109" s="22">
        <v>53779258</v>
      </c>
      <c r="I109" s="22">
        <v>570910082</v>
      </c>
      <c r="J109" s="22">
        <v>333920</v>
      </c>
      <c r="K109" s="22"/>
      <c r="L109" s="22"/>
    </row>
    <row r="110" spans="1:12" x14ac:dyDescent="0.25">
      <c r="A110" s="22" t="s">
        <v>116</v>
      </c>
      <c r="B110" s="22" t="s">
        <v>294</v>
      </c>
      <c r="C110" s="22" t="s">
        <v>331</v>
      </c>
      <c r="D110" s="22" t="s">
        <v>332</v>
      </c>
      <c r="E110" s="22">
        <v>77391252</v>
      </c>
      <c r="F110" s="22">
        <v>1432440</v>
      </c>
      <c r="G110" s="22">
        <v>80090</v>
      </c>
      <c r="H110" s="22">
        <v>12635145</v>
      </c>
      <c r="I110" s="22">
        <v>63217117</v>
      </c>
      <c r="J110" s="22">
        <v>26460</v>
      </c>
      <c r="K110" s="22"/>
      <c r="L110" s="22"/>
    </row>
    <row r="111" spans="1:12" x14ac:dyDescent="0.25">
      <c r="A111" s="22" t="s">
        <v>116</v>
      </c>
      <c r="B111" s="22" t="s">
        <v>294</v>
      </c>
      <c r="C111" s="22" t="s">
        <v>333</v>
      </c>
      <c r="D111" s="22" t="s">
        <v>334</v>
      </c>
      <c r="E111" s="22">
        <v>458376145</v>
      </c>
      <c r="F111" s="22">
        <v>7707700</v>
      </c>
      <c r="G111" s="22">
        <v>1178860</v>
      </c>
      <c r="H111" s="22">
        <v>93542940</v>
      </c>
      <c r="I111" s="22">
        <v>355791745</v>
      </c>
      <c r="J111" s="22">
        <v>154900</v>
      </c>
      <c r="K111" s="22"/>
      <c r="L111" s="22"/>
    </row>
    <row r="112" spans="1:12" x14ac:dyDescent="0.25">
      <c r="A112" s="22" t="s">
        <v>116</v>
      </c>
      <c r="B112" s="22" t="s">
        <v>294</v>
      </c>
      <c r="C112" s="22" t="s">
        <v>335</v>
      </c>
      <c r="D112" s="22" t="s">
        <v>336</v>
      </c>
      <c r="E112" s="22">
        <v>1088359435</v>
      </c>
      <c r="F112" s="22">
        <v>9373530</v>
      </c>
      <c r="G112" s="22">
        <v>2469050</v>
      </c>
      <c r="H112" s="22">
        <v>128612004</v>
      </c>
      <c r="I112" s="22">
        <v>947496711</v>
      </c>
      <c r="J112" s="22">
        <v>408140</v>
      </c>
      <c r="K112" s="22"/>
      <c r="L112" s="22"/>
    </row>
    <row r="113" spans="1:12" x14ac:dyDescent="0.25">
      <c r="A113" s="22" t="s">
        <v>116</v>
      </c>
      <c r="B113" s="22" t="s">
        <v>294</v>
      </c>
      <c r="C113" s="22" t="s">
        <v>337</v>
      </c>
      <c r="D113" s="22" t="s">
        <v>338</v>
      </c>
      <c r="E113" s="22">
        <v>282059165</v>
      </c>
      <c r="F113" s="22">
        <v>2751570</v>
      </c>
      <c r="G113" s="22">
        <v>17930</v>
      </c>
      <c r="H113" s="22">
        <v>11336140</v>
      </c>
      <c r="I113" s="22">
        <v>267912765</v>
      </c>
      <c r="J113" s="22">
        <v>40760</v>
      </c>
      <c r="K113" s="22"/>
      <c r="L113" s="22"/>
    </row>
    <row r="114" spans="1:12" x14ac:dyDescent="0.25">
      <c r="A114" s="22" t="s">
        <v>116</v>
      </c>
      <c r="B114" s="22" t="s">
        <v>294</v>
      </c>
      <c r="C114" s="22" t="s">
        <v>339</v>
      </c>
      <c r="D114" s="22" t="s">
        <v>340</v>
      </c>
      <c r="E114" s="22">
        <v>5775022104</v>
      </c>
      <c r="F114" s="22">
        <v>50793810</v>
      </c>
      <c r="G114" s="22">
        <v>13445310</v>
      </c>
      <c r="H114" s="22">
        <v>599276884</v>
      </c>
      <c r="I114" s="22">
        <v>5111340500</v>
      </c>
      <c r="J114" s="22">
        <v>165600</v>
      </c>
      <c r="K114" s="22"/>
      <c r="L114" s="22"/>
    </row>
    <row r="115" spans="1:12" x14ac:dyDescent="0.25">
      <c r="A115" s="22" t="s">
        <v>116</v>
      </c>
      <c r="B115" s="22" t="s">
        <v>294</v>
      </c>
      <c r="C115" s="22" t="s">
        <v>341</v>
      </c>
      <c r="D115" s="22" t="s">
        <v>342</v>
      </c>
      <c r="E115" s="22">
        <v>76900493</v>
      </c>
      <c r="F115" s="22">
        <v>1924650</v>
      </c>
      <c r="G115" s="22">
        <v>101980</v>
      </c>
      <c r="H115" s="22">
        <v>19668751</v>
      </c>
      <c r="I115" s="22">
        <v>55192792</v>
      </c>
      <c r="J115" s="22">
        <v>12320</v>
      </c>
      <c r="K115" s="22"/>
      <c r="L115" s="22"/>
    </row>
    <row r="116" spans="1:12" x14ac:dyDescent="0.25">
      <c r="A116" s="22" t="s">
        <v>116</v>
      </c>
      <c r="B116" s="22" t="s">
        <v>294</v>
      </c>
      <c r="C116" s="22" t="s">
        <v>343</v>
      </c>
      <c r="D116" s="22" t="s">
        <v>344</v>
      </c>
      <c r="E116" s="22">
        <v>619118572</v>
      </c>
      <c r="F116" s="22">
        <v>7277740</v>
      </c>
      <c r="G116" s="22">
        <v>5366940</v>
      </c>
      <c r="H116" s="22">
        <v>174647997</v>
      </c>
      <c r="I116" s="22">
        <v>431458525</v>
      </c>
      <c r="J116" s="22">
        <v>367370</v>
      </c>
      <c r="K116" s="22"/>
      <c r="L116" s="22"/>
    </row>
    <row r="117" spans="1:12" x14ac:dyDescent="0.25">
      <c r="A117" s="22" t="s">
        <v>116</v>
      </c>
      <c r="B117" s="22" t="s">
        <v>294</v>
      </c>
      <c r="C117" s="22" t="s">
        <v>345</v>
      </c>
      <c r="D117" s="22" t="s">
        <v>346</v>
      </c>
      <c r="E117" s="22">
        <v>71072970</v>
      </c>
      <c r="F117" s="22">
        <v>1135530</v>
      </c>
      <c r="G117" s="22"/>
      <c r="H117" s="22">
        <v>5181465</v>
      </c>
      <c r="I117" s="22">
        <v>64754495</v>
      </c>
      <c r="J117" s="22">
        <v>1480</v>
      </c>
      <c r="K117" s="22"/>
      <c r="L117" s="22"/>
    </row>
    <row r="118" spans="1:12" x14ac:dyDescent="0.25">
      <c r="A118" s="22" t="s">
        <v>116</v>
      </c>
      <c r="B118" s="22" t="s">
        <v>294</v>
      </c>
      <c r="C118" s="22" t="s">
        <v>347</v>
      </c>
      <c r="D118" s="22" t="s">
        <v>348</v>
      </c>
      <c r="E118" s="22">
        <v>879922984</v>
      </c>
      <c r="F118" s="22">
        <v>12973000</v>
      </c>
      <c r="G118" s="22">
        <v>297160</v>
      </c>
      <c r="H118" s="22">
        <v>109134519</v>
      </c>
      <c r="I118" s="22">
        <v>757152625</v>
      </c>
      <c r="J118" s="22">
        <v>365680</v>
      </c>
      <c r="K118" s="22"/>
      <c r="L118" s="22"/>
    </row>
    <row r="119" spans="1:12" x14ac:dyDescent="0.25">
      <c r="A119" s="22" t="s">
        <v>116</v>
      </c>
      <c r="B119" s="22" t="s">
        <v>294</v>
      </c>
      <c r="C119" s="22" t="s">
        <v>349</v>
      </c>
      <c r="D119" s="22" t="s">
        <v>350</v>
      </c>
      <c r="E119" s="22">
        <v>549943965</v>
      </c>
      <c r="F119" s="22">
        <v>7809880</v>
      </c>
      <c r="G119" s="22">
        <v>213550</v>
      </c>
      <c r="H119" s="22">
        <v>61157408</v>
      </c>
      <c r="I119" s="22">
        <v>480229607</v>
      </c>
      <c r="J119" s="22">
        <v>533520</v>
      </c>
      <c r="K119" s="22"/>
      <c r="L119" s="22"/>
    </row>
    <row r="120" spans="1:12" x14ac:dyDescent="0.25">
      <c r="A120" s="22" t="s">
        <v>116</v>
      </c>
      <c r="B120" s="22" t="s">
        <v>294</v>
      </c>
      <c r="C120" s="22" t="s">
        <v>351</v>
      </c>
      <c r="D120" s="22" t="s">
        <v>352</v>
      </c>
      <c r="E120" s="22">
        <v>1185006363</v>
      </c>
      <c r="F120" s="22">
        <v>38405230</v>
      </c>
      <c r="G120" s="22">
        <v>34968100</v>
      </c>
      <c r="H120" s="22">
        <v>424407041</v>
      </c>
      <c r="I120" s="22">
        <v>686840442</v>
      </c>
      <c r="J120" s="22">
        <v>385550</v>
      </c>
      <c r="K120" s="22"/>
      <c r="L120" s="22"/>
    </row>
    <row r="121" spans="1:12" x14ac:dyDescent="0.25">
      <c r="A121" s="22" t="s">
        <v>116</v>
      </c>
      <c r="B121" s="22" t="s">
        <v>294</v>
      </c>
      <c r="C121" s="22" t="s">
        <v>353</v>
      </c>
      <c r="D121" s="22" t="s">
        <v>354</v>
      </c>
      <c r="E121" s="22">
        <v>898126250</v>
      </c>
      <c r="F121" s="22">
        <v>30851250</v>
      </c>
      <c r="G121" s="22">
        <v>2815280</v>
      </c>
      <c r="H121" s="22">
        <v>200316759</v>
      </c>
      <c r="I121" s="22">
        <v>662741421</v>
      </c>
      <c r="J121" s="22">
        <v>1401540</v>
      </c>
      <c r="K121" s="22"/>
      <c r="L121" s="22"/>
    </row>
    <row r="122" spans="1:12" x14ac:dyDescent="0.25">
      <c r="A122" s="22" t="s">
        <v>116</v>
      </c>
      <c r="B122" s="22" t="s">
        <v>294</v>
      </c>
      <c r="C122" s="22" t="s">
        <v>355</v>
      </c>
      <c r="D122" s="22" t="s">
        <v>356</v>
      </c>
      <c r="E122" s="22">
        <v>111386648</v>
      </c>
      <c r="F122" s="22">
        <v>2081870</v>
      </c>
      <c r="G122" s="22"/>
      <c r="H122" s="22">
        <v>18079849</v>
      </c>
      <c r="I122" s="22">
        <v>91224929</v>
      </c>
      <c r="J122" s="22"/>
      <c r="K122" s="22"/>
      <c r="L122" s="22"/>
    </row>
    <row r="123" spans="1:12" x14ac:dyDescent="0.25">
      <c r="A123" s="22" t="s">
        <v>116</v>
      </c>
      <c r="B123" s="22" t="s">
        <v>294</v>
      </c>
      <c r="C123" s="22" t="s">
        <v>357</v>
      </c>
      <c r="D123" s="22" t="s">
        <v>358</v>
      </c>
      <c r="E123" s="22">
        <v>1276455358</v>
      </c>
      <c r="F123" s="22">
        <v>25223320</v>
      </c>
      <c r="G123" s="22">
        <v>31467750</v>
      </c>
      <c r="H123" s="22">
        <v>354437800</v>
      </c>
      <c r="I123" s="22">
        <v>865298908</v>
      </c>
      <c r="J123" s="22">
        <v>27580</v>
      </c>
      <c r="K123" s="22"/>
      <c r="L123" s="22"/>
    </row>
    <row r="124" spans="1:12" x14ac:dyDescent="0.25">
      <c r="A124" s="22" t="s">
        <v>116</v>
      </c>
      <c r="B124" s="22" t="s">
        <v>294</v>
      </c>
      <c r="C124" s="22" t="s">
        <v>359</v>
      </c>
      <c r="D124" s="22" t="s">
        <v>360</v>
      </c>
      <c r="E124" s="22">
        <v>142277167</v>
      </c>
      <c r="F124" s="22">
        <v>3176820</v>
      </c>
      <c r="G124" s="22">
        <v>89930</v>
      </c>
      <c r="H124" s="22">
        <v>39653516</v>
      </c>
      <c r="I124" s="22">
        <v>99267421</v>
      </c>
      <c r="J124" s="22">
        <v>89480</v>
      </c>
      <c r="K124" s="22"/>
      <c r="L124" s="22"/>
    </row>
    <row r="125" spans="1:12" x14ac:dyDescent="0.25">
      <c r="A125" s="22" t="s">
        <v>116</v>
      </c>
      <c r="B125" s="22" t="s">
        <v>294</v>
      </c>
      <c r="C125" s="22" t="s">
        <v>361</v>
      </c>
      <c r="D125" s="22" t="s">
        <v>362</v>
      </c>
      <c r="E125" s="22">
        <v>286098144</v>
      </c>
      <c r="F125" s="22">
        <v>6458630</v>
      </c>
      <c r="G125" s="22"/>
      <c r="H125" s="22">
        <v>54161599</v>
      </c>
      <c r="I125" s="22">
        <v>225339255</v>
      </c>
      <c r="J125" s="22">
        <v>138660</v>
      </c>
      <c r="K125" s="22"/>
      <c r="L125" s="22"/>
    </row>
    <row r="126" spans="1:12" x14ac:dyDescent="0.25">
      <c r="A126" s="22" t="s">
        <v>116</v>
      </c>
      <c r="B126" s="22" t="s">
        <v>294</v>
      </c>
      <c r="C126" s="22" t="s">
        <v>363</v>
      </c>
      <c r="D126" s="22" t="s">
        <v>364</v>
      </c>
      <c r="E126" s="22">
        <v>87692075</v>
      </c>
      <c r="F126" s="22">
        <v>2281030</v>
      </c>
      <c r="G126" s="22">
        <v>487210</v>
      </c>
      <c r="H126" s="22">
        <v>27305156</v>
      </c>
      <c r="I126" s="22">
        <v>57603009</v>
      </c>
      <c r="J126" s="22">
        <v>15670</v>
      </c>
      <c r="K126" s="22"/>
      <c r="L126" s="22"/>
    </row>
    <row r="127" spans="1:12" x14ac:dyDescent="0.25">
      <c r="A127" s="22" t="s">
        <v>116</v>
      </c>
      <c r="B127" s="22" t="s">
        <v>294</v>
      </c>
      <c r="C127" s="22" t="s">
        <v>365</v>
      </c>
      <c r="D127" s="22" t="s">
        <v>366</v>
      </c>
      <c r="E127" s="22">
        <v>379972189</v>
      </c>
      <c r="F127" s="22">
        <v>13476040</v>
      </c>
      <c r="G127" s="22">
        <v>1890510</v>
      </c>
      <c r="H127" s="22">
        <v>94026298</v>
      </c>
      <c r="I127" s="22">
        <v>270399151</v>
      </c>
      <c r="J127" s="22">
        <v>180190</v>
      </c>
      <c r="K127" s="22"/>
      <c r="L127" s="22"/>
    </row>
    <row r="128" spans="1:12" x14ac:dyDescent="0.25">
      <c r="A128" s="22" t="s">
        <v>116</v>
      </c>
      <c r="B128" s="22" t="s">
        <v>294</v>
      </c>
      <c r="C128" s="22" t="s">
        <v>1786</v>
      </c>
      <c r="D128" s="22" t="s">
        <v>1787</v>
      </c>
      <c r="E128" s="22">
        <v>350951491</v>
      </c>
      <c r="F128" s="22">
        <v>7106710</v>
      </c>
      <c r="G128" s="22">
        <v>64200</v>
      </c>
      <c r="H128" s="22">
        <v>142646631</v>
      </c>
      <c r="I128" s="22">
        <v>201133950</v>
      </c>
      <c r="J128" s="22"/>
      <c r="K128" s="22"/>
      <c r="L128" s="22"/>
    </row>
    <row r="129" spans="1:12" x14ac:dyDescent="0.25">
      <c r="A129" s="22" t="s">
        <v>116</v>
      </c>
      <c r="B129" s="22" t="s">
        <v>294</v>
      </c>
      <c r="C129" s="22" t="s">
        <v>367</v>
      </c>
      <c r="D129" s="22" t="s">
        <v>368</v>
      </c>
      <c r="E129" s="22">
        <v>372571292</v>
      </c>
      <c r="F129" s="22">
        <v>4030200</v>
      </c>
      <c r="G129" s="22">
        <v>653880</v>
      </c>
      <c r="H129" s="22">
        <v>26268042</v>
      </c>
      <c r="I129" s="22">
        <v>341321920</v>
      </c>
      <c r="J129" s="22">
        <v>297250</v>
      </c>
      <c r="K129" s="22"/>
      <c r="L129" s="22"/>
    </row>
    <row r="130" spans="1:12" x14ac:dyDescent="0.25">
      <c r="A130" s="22" t="s">
        <v>116</v>
      </c>
      <c r="B130" s="22" t="s">
        <v>294</v>
      </c>
      <c r="C130" s="22" t="s">
        <v>369</v>
      </c>
      <c r="D130" s="22" t="s">
        <v>370</v>
      </c>
      <c r="E130" s="22">
        <v>244862367</v>
      </c>
      <c r="F130" s="22">
        <v>5085770</v>
      </c>
      <c r="G130" s="22">
        <v>186180</v>
      </c>
      <c r="H130" s="22">
        <v>40953659</v>
      </c>
      <c r="I130" s="22">
        <v>198538878</v>
      </c>
      <c r="J130" s="22">
        <v>97880</v>
      </c>
      <c r="K130" s="22"/>
      <c r="L130" s="22"/>
    </row>
    <row r="131" spans="1:12" x14ac:dyDescent="0.25">
      <c r="A131" s="22" t="s">
        <v>116</v>
      </c>
      <c r="B131" s="22" t="s">
        <v>294</v>
      </c>
      <c r="C131" s="22" t="s">
        <v>371</v>
      </c>
      <c r="D131" s="22" t="s">
        <v>372</v>
      </c>
      <c r="E131" s="22">
        <v>227140128</v>
      </c>
      <c r="F131" s="22">
        <v>7790690</v>
      </c>
      <c r="G131" s="22">
        <v>1505650</v>
      </c>
      <c r="H131" s="22">
        <v>51205931</v>
      </c>
      <c r="I131" s="22">
        <v>166543227</v>
      </c>
      <c r="J131" s="22">
        <v>94630</v>
      </c>
      <c r="K131" s="22"/>
      <c r="L131" s="22"/>
    </row>
    <row r="132" spans="1:12" x14ac:dyDescent="0.25">
      <c r="A132" s="22" t="s">
        <v>116</v>
      </c>
      <c r="B132" s="22" t="s">
        <v>294</v>
      </c>
      <c r="C132" s="22" t="s">
        <v>373</v>
      </c>
      <c r="D132" s="22" t="s">
        <v>374</v>
      </c>
      <c r="E132" s="22">
        <v>98485254</v>
      </c>
      <c r="F132" s="22">
        <v>1675690</v>
      </c>
      <c r="G132" s="22">
        <v>12090</v>
      </c>
      <c r="H132" s="22">
        <v>27460354</v>
      </c>
      <c r="I132" s="22">
        <v>69314640</v>
      </c>
      <c r="J132" s="22">
        <v>22480</v>
      </c>
      <c r="K132" s="22"/>
      <c r="L132" s="22"/>
    </row>
    <row r="133" spans="1:12" x14ac:dyDescent="0.25">
      <c r="A133" s="22" t="s">
        <v>116</v>
      </c>
      <c r="B133" s="22" t="s">
        <v>294</v>
      </c>
      <c r="C133" s="22" t="s">
        <v>1788</v>
      </c>
      <c r="D133" s="22" t="s">
        <v>1789</v>
      </c>
      <c r="E133" s="22">
        <v>462541243</v>
      </c>
      <c r="F133" s="22">
        <v>20374720</v>
      </c>
      <c r="G133" s="22">
        <v>57555550</v>
      </c>
      <c r="H133" s="22">
        <v>141570986</v>
      </c>
      <c r="I133" s="22">
        <v>243031367</v>
      </c>
      <c r="J133" s="22">
        <v>8620</v>
      </c>
      <c r="K133" s="22"/>
      <c r="L133" s="22"/>
    </row>
    <row r="134" spans="1:12" x14ac:dyDescent="0.25">
      <c r="A134" s="22" t="s">
        <v>116</v>
      </c>
      <c r="B134" s="22" t="s">
        <v>294</v>
      </c>
      <c r="C134" s="22" t="s">
        <v>375</v>
      </c>
      <c r="D134" s="22" t="s">
        <v>376</v>
      </c>
      <c r="E134" s="22">
        <v>305983520</v>
      </c>
      <c r="F134" s="22">
        <v>5043680</v>
      </c>
      <c r="G134" s="22">
        <v>23727160</v>
      </c>
      <c r="H134" s="22">
        <v>101882802</v>
      </c>
      <c r="I134" s="22">
        <v>175233938</v>
      </c>
      <c r="J134" s="22">
        <v>95940</v>
      </c>
      <c r="K134" s="22"/>
      <c r="L134" s="22"/>
    </row>
    <row r="135" spans="1:12" x14ac:dyDescent="0.25">
      <c r="A135" s="22" t="s">
        <v>116</v>
      </c>
      <c r="B135" s="22" t="s">
        <v>294</v>
      </c>
      <c r="C135" s="22" t="s">
        <v>377</v>
      </c>
      <c r="D135" s="22" t="s">
        <v>378</v>
      </c>
      <c r="E135" s="22">
        <v>2034400505</v>
      </c>
      <c r="F135" s="22">
        <v>16678150</v>
      </c>
      <c r="G135" s="22">
        <v>114480</v>
      </c>
      <c r="H135" s="22">
        <v>311746501</v>
      </c>
      <c r="I135" s="22">
        <v>1705373774</v>
      </c>
      <c r="J135" s="22">
        <v>487600</v>
      </c>
      <c r="K135" s="22"/>
      <c r="L135" s="22"/>
    </row>
    <row r="136" spans="1:12" x14ac:dyDescent="0.25">
      <c r="A136" s="22" t="s">
        <v>116</v>
      </c>
      <c r="B136" s="22" t="s">
        <v>294</v>
      </c>
      <c r="C136" s="22" t="s">
        <v>379</v>
      </c>
      <c r="D136" s="22" t="s">
        <v>380</v>
      </c>
      <c r="E136" s="22">
        <v>1837740609</v>
      </c>
      <c r="F136" s="22">
        <v>35403090</v>
      </c>
      <c r="G136" s="22">
        <v>276031150</v>
      </c>
      <c r="H136" s="22">
        <v>396222799</v>
      </c>
      <c r="I136" s="22">
        <v>1130077980</v>
      </c>
      <c r="J136" s="22">
        <v>5590</v>
      </c>
      <c r="K136" s="22"/>
      <c r="L136" s="22"/>
    </row>
    <row r="137" spans="1:12" x14ac:dyDescent="0.25">
      <c r="A137" s="22" t="s">
        <v>116</v>
      </c>
      <c r="B137" s="22" t="s">
        <v>294</v>
      </c>
      <c r="C137" s="22" t="s">
        <v>381</v>
      </c>
      <c r="D137" s="22" t="s">
        <v>382</v>
      </c>
      <c r="E137" s="22">
        <v>1122715603</v>
      </c>
      <c r="F137" s="22">
        <v>34842540</v>
      </c>
      <c r="G137" s="22">
        <v>57551640</v>
      </c>
      <c r="H137" s="22">
        <v>219868335</v>
      </c>
      <c r="I137" s="22">
        <v>810024418</v>
      </c>
      <c r="J137" s="22">
        <v>428670</v>
      </c>
      <c r="K137" s="22"/>
      <c r="L137" s="22"/>
    </row>
    <row r="138" spans="1:12" x14ac:dyDescent="0.25">
      <c r="A138" s="22" t="s">
        <v>116</v>
      </c>
      <c r="B138" s="22" t="s">
        <v>294</v>
      </c>
      <c r="C138" s="22" t="s">
        <v>383</v>
      </c>
      <c r="D138" s="22" t="s">
        <v>384</v>
      </c>
      <c r="E138" s="22">
        <v>127990079</v>
      </c>
      <c r="F138" s="22">
        <v>1706050</v>
      </c>
      <c r="G138" s="22"/>
      <c r="H138" s="22">
        <v>5810493</v>
      </c>
      <c r="I138" s="22">
        <v>120409156</v>
      </c>
      <c r="J138" s="22">
        <v>64380</v>
      </c>
      <c r="K138" s="22"/>
      <c r="L138" s="22"/>
    </row>
    <row r="139" spans="1:12" x14ac:dyDescent="0.25">
      <c r="A139" s="22" t="s">
        <v>116</v>
      </c>
      <c r="B139" s="22" t="s">
        <v>294</v>
      </c>
      <c r="C139" s="22" t="s">
        <v>385</v>
      </c>
      <c r="D139" s="22" t="s">
        <v>386</v>
      </c>
      <c r="E139" s="22">
        <v>93128039</v>
      </c>
      <c r="F139" s="22">
        <v>1916300</v>
      </c>
      <c r="G139" s="22"/>
      <c r="H139" s="22">
        <v>20242965</v>
      </c>
      <c r="I139" s="22">
        <v>70834084</v>
      </c>
      <c r="J139" s="22">
        <v>134690</v>
      </c>
      <c r="K139" s="22"/>
      <c r="L139" s="22"/>
    </row>
    <row r="140" spans="1:12" x14ac:dyDescent="0.25">
      <c r="A140" s="22" t="s">
        <v>116</v>
      </c>
      <c r="B140" s="22" t="s">
        <v>294</v>
      </c>
      <c r="C140" s="22" t="s">
        <v>387</v>
      </c>
      <c r="D140" s="22" t="s">
        <v>388</v>
      </c>
      <c r="E140" s="22">
        <v>161216805</v>
      </c>
      <c r="F140" s="22">
        <v>2986220</v>
      </c>
      <c r="G140" s="22">
        <v>366940</v>
      </c>
      <c r="H140" s="22">
        <v>24301368</v>
      </c>
      <c r="I140" s="22">
        <v>133364277</v>
      </c>
      <c r="J140" s="22">
        <v>198000</v>
      </c>
      <c r="K140" s="22"/>
      <c r="L140" s="22"/>
    </row>
    <row r="141" spans="1:12" x14ac:dyDescent="0.25">
      <c r="A141" s="22" t="s">
        <v>116</v>
      </c>
      <c r="B141" s="22" t="s">
        <v>294</v>
      </c>
      <c r="C141" s="22" t="s">
        <v>389</v>
      </c>
      <c r="D141" s="22" t="s">
        <v>390</v>
      </c>
      <c r="E141" s="22">
        <v>131536377</v>
      </c>
      <c r="F141" s="22">
        <v>1477260</v>
      </c>
      <c r="G141" s="22">
        <v>138660</v>
      </c>
      <c r="H141" s="22">
        <v>7193970</v>
      </c>
      <c r="I141" s="22">
        <v>122587317</v>
      </c>
      <c r="J141" s="22">
        <v>139170</v>
      </c>
      <c r="K141" s="22"/>
      <c r="L141" s="22"/>
    </row>
    <row r="142" spans="1:12" x14ac:dyDescent="0.25">
      <c r="A142" s="22" t="s">
        <v>116</v>
      </c>
      <c r="B142" s="22" t="s">
        <v>294</v>
      </c>
      <c r="C142" s="22" t="s">
        <v>391</v>
      </c>
      <c r="D142" s="22" t="s">
        <v>392</v>
      </c>
      <c r="E142" s="22">
        <v>223863278</v>
      </c>
      <c r="F142" s="22">
        <v>2430630</v>
      </c>
      <c r="G142" s="22">
        <v>1652580</v>
      </c>
      <c r="H142" s="22">
        <v>11368245</v>
      </c>
      <c r="I142" s="22">
        <v>208343783</v>
      </c>
      <c r="J142" s="22">
        <v>68040</v>
      </c>
      <c r="K142" s="22"/>
      <c r="L142" s="22"/>
    </row>
    <row r="143" spans="1:12" x14ac:dyDescent="0.25">
      <c r="A143" s="22" t="s">
        <v>116</v>
      </c>
      <c r="B143" s="22" t="s">
        <v>294</v>
      </c>
      <c r="C143" s="22" t="s">
        <v>393</v>
      </c>
      <c r="D143" s="22" t="s">
        <v>394</v>
      </c>
      <c r="E143" s="22">
        <v>110750100</v>
      </c>
      <c r="F143" s="22">
        <v>2076430</v>
      </c>
      <c r="G143" s="22"/>
      <c r="H143" s="22">
        <v>25673697</v>
      </c>
      <c r="I143" s="22">
        <v>82986203</v>
      </c>
      <c r="J143" s="22">
        <v>13770</v>
      </c>
      <c r="K143" s="22"/>
      <c r="L143" s="22"/>
    </row>
    <row r="144" spans="1:12" x14ac:dyDescent="0.25">
      <c r="A144" s="22" t="s">
        <v>116</v>
      </c>
      <c r="B144" s="22" t="s">
        <v>294</v>
      </c>
      <c r="C144" s="22" t="s">
        <v>395</v>
      </c>
      <c r="D144" s="22" t="s">
        <v>396</v>
      </c>
      <c r="E144" s="22">
        <v>94605178</v>
      </c>
      <c r="F144" s="22">
        <v>2323270</v>
      </c>
      <c r="G144" s="22">
        <v>151480</v>
      </c>
      <c r="H144" s="22">
        <v>21687148</v>
      </c>
      <c r="I144" s="22">
        <v>70443280</v>
      </c>
      <c r="J144" s="22"/>
      <c r="K144" s="22"/>
      <c r="L144" s="22"/>
    </row>
    <row r="145" spans="1:12" x14ac:dyDescent="0.25">
      <c r="A145" s="22" t="s">
        <v>116</v>
      </c>
      <c r="B145" s="22" t="s">
        <v>294</v>
      </c>
      <c r="C145" s="22" t="s">
        <v>397</v>
      </c>
      <c r="D145" s="22" t="s">
        <v>398</v>
      </c>
      <c r="E145" s="22">
        <v>43002685</v>
      </c>
      <c r="F145" s="22">
        <v>1363110</v>
      </c>
      <c r="G145" s="22">
        <v>62870</v>
      </c>
      <c r="H145" s="22">
        <v>8262430</v>
      </c>
      <c r="I145" s="22">
        <v>33314275</v>
      </c>
      <c r="J145" s="22"/>
      <c r="K145" s="22"/>
      <c r="L145" s="22"/>
    </row>
    <row r="146" spans="1:12" x14ac:dyDescent="0.25">
      <c r="A146" s="22" t="s">
        <v>116</v>
      </c>
      <c r="B146" s="22" t="s">
        <v>294</v>
      </c>
      <c r="C146" s="22" t="s">
        <v>399</v>
      </c>
      <c r="D146" s="22" t="s">
        <v>400</v>
      </c>
      <c r="E146" s="22">
        <v>67953518</v>
      </c>
      <c r="F146" s="22">
        <v>1439060</v>
      </c>
      <c r="G146" s="22"/>
      <c r="H146" s="22">
        <v>10149393</v>
      </c>
      <c r="I146" s="22">
        <v>56337785</v>
      </c>
      <c r="J146" s="22">
        <v>27280</v>
      </c>
      <c r="K146" s="22"/>
      <c r="L146" s="22"/>
    </row>
    <row r="147" spans="1:12" x14ac:dyDescent="0.25">
      <c r="A147" s="22" t="s">
        <v>116</v>
      </c>
      <c r="B147" s="22" t="s">
        <v>294</v>
      </c>
      <c r="C147" s="22" t="s">
        <v>401</v>
      </c>
      <c r="D147" s="22" t="s">
        <v>402</v>
      </c>
      <c r="E147" s="22">
        <v>207082894</v>
      </c>
      <c r="F147" s="22">
        <v>3396760</v>
      </c>
      <c r="G147" s="22">
        <v>126020</v>
      </c>
      <c r="H147" s="22">
        <v>21550759</v>
      </c>
      <c r="I147" s="22">
        <v>181940755</v>
      </c>
      <c r="J147" s="22">
        <v>68600</v>
      </c>
      <c r="K147" s="22"/>
      <c r="L147" s="22"/>
    </row>
    <row r="148" spans="1:12" x14ac:dyDescent="0.25">
      <c r="A148" s="22" t="s">
        <v>116</v>
      </c>
      <c r="B148" s="22" t="s">
        <v>294</v>
      </c>
      <c r="C148" s="22" t="s">
        <v>403</v>
      </c>
      <c r="D148" s="22" t="s">
        <v>404</v>
      </c>
      <c r="E148" s="22">
        <v>1326213999</v>
      </c>
      <c r="F148" s="22">
        <v>11982720</v>
      </c>
      <c r="G148" s="22">
        <v>2083010</v>
      </c>
      <c r="H148" s="22">
        <v>173357120</v>
      </c>
      <c r="I148" s="22">
        <v>1138519879</v>
      </c>
      <c r="J148" s="22">
        <v>271270</v>
      </c>
      <c r="K148" s="22"/>
      <c r="L148" s="22"/>
    </row>
    <row r="149" spans="1:12" x14ac:dyDescent="0.25">
      <c r="A149" s="22" t="s">
        <v>116</v>
      </c>
      <c r="B149" s="22" t="s">
        <v>294</v>
      </c>
      <c r="C149" s="22" t="s">
        <v>405</v>
      </c>
      <c r="D149" s="22" t="s">
        <v>406</v>
      </c>
      <c r="E149" s="22">
        <v>96804219</v>
      </c>
      <c r="F149" s="22">
        <v>1867410</v>
      </c>
      <c r="G149" s="22">
        <v>1329650</v>
      </c>
      <c r="H149" s="22">
        <v>10150310</v>
      </c>
      <c r="I149" s="22">
        <v>83371109</v>
      </c>
      <c r="J149" s="22">
        <v>85740</v>
      </c>
      <c r="K149" s="22"/>
      <c r="L149" s="22"/>
    </row>
    <row r="150" spans="1:12" x14ac:dyDescent="0.25">
      <c r="A150" s="22" t="s">
        <v>116</v>
      </c>
      <c r="B150" s="22" t="s">
        <v>294</v>
      </c>
      <c r="C150" s="22" t="s">
        <v>407</v>
      </c>
      <c r="D150" s="22" t="s">
        <v>408</v>
      </c>
      <c r="E150" s="22">
        <v>297923921</v>
      </c>
      <c r="F150" s="22">
        <v>3431520</v>
      </c>
      <c r="G150" s="22">
        <v>5236940</v>
      </c>
      <c r="H150" s="22">
        <v>48556447</v>
      </c>
      <c r="I150" s="22">
        <v>240668194</v>
      </c>
      <c r="J150" s="22">
        <v>30820</v>
      </c>
      <c r="K150" s="22"/>
      <c r="L150" s="22"/>
    </row>
    <row r="151" spans="1:12" x14ac:dyDescent="0.25">
      <c r="A151" s="22" t="s">
        <v>116</v>
      </c>
      <c r="B151" s="22" t="s">
        <v>294</v>
      </c>
      <c r="C151" s="22" t="s">
        <v>409</v>
      </c>
      <c r="D151" s="22" t="s">
        <v>410</v>
      </c>
      <c r="E151" s="22">
        <v>152549308</v>
      </c>
      <c r="F151" s="22">
        <v>1335420</v>
      </c>
      <c r="G151" s="22">
        <v>4360040</v>
      </c>
      <c r="H151" s="22">
        <v>29814925</v>
      </c>
      <c r="I151" s="22">
        <v>117016643</v>
      </c>
      <c r="J151" s="22">
        <v>22280</v>
      </c>
      <c r="K151" s="22"/>
      <c r="L151" s="22"/>
    </row>
    <row r="152" spans="1:12" x14ac:dyDescent="0.25">
      <c r="A152" s="22" t="s">
        <v>116</v>
      </c>
      <c r="B152" s="22" t="s">
        <v>294</v>
      </c>
      <c r="C152" s="22" t="s">
        <v>411</v>
      </c>
      <c r="D152" s="22" t="s">
        <v>412</v>
      </c>
      <c r="E152" s="22">
        <v>5206865325</v>
      </c>
      <c r="F152" s="22">
        <v>30286440</v>
      </c>
      <c r="G152" s="22"/>
      <c r="H152" s="22">
        <v>708619444</v>
      </c>
      <c r="I152" s="22">
        <v>4466915691</v>
      </c>
      <c r="J152" s="22">
        <v>1043750</v>
      </c>
      <c r="K152" s="22"/>
      <c r="L152" s="22"/>
    </row>
    <row r="153" spans="1:12" x14ac:dyDescent="0.25">
      <c r="A153" s="22" t="s">
        <v>116</v>
      </c>
      <c r="B153" s="22" t="s">
        <v>294</v>
      </c>
      <c r="C153" s="22" t="s">
        <v>413</v>
      </c>
      <c r="D153" s="22" t="s">
        <v>414</v>
      </c>
      <c r="E153" s="22">
        <v>1509103878</v>
      </c>
      <c r="F153" s="22">
        <v>14317960</v>
      </c>
      <c r="G153" s="22">
        <v>28978450</v>
      </c>
      <c r="H153" s="22">
        <v>337763922</v>
      </c>
      <c r="I153" s="22">
        <v>1127544066</v>
      </c>
      <c r="J153" s="22">
        <v>499480</v>
      </c>
      <c r="K153" s="22"/>
      <c r="L153" s="22"/>
    </row>
    <row r="154" spans="1:12" x14ac:dyDescent="0.25">
      <c r="A154" s="22" t="s">
        <v>116</v>
      </c>
      <c r="B154" s="22" t="s">
        <v>294</v>
      </c>
      <c r="C154" s="22" t="s">
        <v>415</v>
      </c>
      <c r="D154" s="22" t="s">
        <v>416</v>
      </c>
      <c r="E154" s="22">
        <v>105553997</v>
      </c>
      <c r="F154" s="22">
        <v>2041220</v>
      </c>
      <c r="G154" s="22">
        <v>902360</v>
      </c>
      <c r="H154" s="22">
        <v>28819033</v>
      </c>
      <c r="I154" s="22">
        <v>73713214</v>
      </c>
      <c r="J154" s="22">
        <v>78170</v>
      </c>
      <c r="K154" s="22"/>
      <c r="L154" s="22"/>
    </row>
    <row r="155" spans="1:12" x14ac:dyDescent="0.25">
      <c r="A155" s="22" t="s">
        <v>116</v>
      </c>
      <c r="B155" s="22" t="s">
        <v>294</v>
      </c>
      <c r="C155" s="22" t="s">
        <v>417</v>
      </c>
      <c r="D155" s="22" t="s">
        <v>418</v>
      </c>
      <c r="E155" s="22">
        <v>97246264</v>
      </c>
      <c r="F155" s="22">
        <v>2170050</v>
      </c>
      <c r="G155" s="22">
        <v>70540</v>
      </c>
      <c r="H155" s="22">
        <v>27519460</v>
      </c>
      <c r="I155" s="22">
        <v>67457464</v>
      </c>
      <c r="J155" s="22">
        <v>28750</v>
      </c>
      <c r="K155" s="22"/>
      <c r="L155" s="22"/>
    </row>
    <row r="156" spans="1:12" x14ac:dyDescent="0.25">
      <c r="A156" s="22" t="s">
        <v>116</v>
      </c>
      <c r="B156" s="22" t="s">
        <v>294</v>
      </c>
      <c r="C156" s="22" t="s">
        <v>419</v>
      </c>
      <c r="D156" s="22" t="s">
        <v>420</v>
      </c>
      <c r="E156" s="22">
        <v>893045474</v>
      </c>
      <c r="F156" s="22">
        <v>15285740</v>
      </c>
      <c r="G156" s="22">
        <v>327110</v>
      </c>
      <c r="H156" s="22">
        <v>250801071</v>
      </c>
      <c r="I156" s="22">
        <v>626567723</v>
      </c>
      <c r="J156" s="22">
        <v>63830</v>
      </c>
      <c r="K156" s="22"/>
      <c r="L156" s="22"/>
    </row>
    <row r="157" spans="1:12" x14ac:dyDescent="0.25">
      <c r="A157" s="22" t="s">
        <v>116</v>
      </c>
      <c r="B157" s="22" t="s">
        <v>294</v>
      </c>
      <c r="C157" s="22" t="s">
        <v>421</v>
      </c>
      <c r="D157" s="22" t="s">
        <v>422</v>
      </c>
      <c r="E157" s="22">
        <v>392611229</v>
      </c>
      <c r="F157" s="22">
        <v>6599510</v>
      </c>
      <c r="G157" s="22">
        <v>2528180</v>
      </c>
      <c r="H157" s="22">
        <v>27481668</v>
      </c>
      <c r="I157" s="22">
        <v>355600011</v>
      </c>
      <c r="J157" s="22">
        <v>401860</v>
      </c>
      <c r="K157" s="22"/>
      <c r="L157" s="22"/>
    </row>
    <row r="158" spans="1:12" x14ac:dyDescent="0.25">
      <c r="A158" s="22" t="s">
        <v>116</v>
      </c>
      <c r="B158" s="22" t="s">
        <v>294</v>
      </c>
      <c r="C158" s="22" t="s">
        <v>423</v>
      </c>
      <c r="D158" s="22" t="s">
        <v>424</v>
      </c>
      <c r="E158" s="22">
        <v>190334330</v>
      </c>
      <c r="F158" s="22">
        <v>2172990</v>
      </c>
      <c r="G158" s="22">
        <v>1792060</v>
      </c>
      <c r="H158" s="22">
        <v>31761544</v>
      </c>
      <c r="I158" s="22">
        <v>154538446</v>
      </c>
      <c r="J158" s="22">
        <v>69290</v>
      </c>
      <c r="K158" s="22"/>
      <c r="L158" s="22"/>
    </row>
    <row r="159" spans="1:12" x14ac:dyDescent="0.25">
      <c r="A159" s="22" t="s">
        <v>116</v>
      </c>
      <c r="B159" s="22" t="s">
        <v>294</v>
      </c>
      <c r="C159" s="22" t="s">
        <v>425</v>
      </c>
      <c r="D159" s="22" t="s">
        <v>426</v>
      </c>
      <c r="E159" s="22">
        <v>457191548</v>
      </c>
      <c r="F159" s="22">
        <v>5672890</v>
      </c>
      <c r="G159" s="22">
        <v>176920</v>
      </c>
      <c r="H159" s="22">
        <v>104630136</v>
      </c>
      <c r="I159" s="22">
        <v>346508202</v>
      </c>
      <c r="J159" s="22">
        <v>203400</v>
      </c>
      <c r="K159" s="22"/>
      <c r="L159" s="22"/>
    </row>
    <row r="160" spans="1:12" x14ac:dyDescent="0.25">
      <c r="A160" s="22" t="s">
        <v>116</v>
      </c>
      <c r="B160" s="22" t="s">
        <v>294</v>
      </c>
      <c r="C160" s="22" t="s">
        <v>427</v>
      </c>
      <c r="D160" s="22" t="s">
        <v>428</v>
      </c>
      <c r="E160" s="22">
        <v>842541642</v>
      </c>
      <c r="F160" s="22">
        <v>10631480</v>
      </c>
      <c r="G160" s="22">
        <v>1436500</v>
      </c>
      <c r="H160" s="22">
        <v>172557701</v>
      </c>
      <c r="I160" s="22">
        <v>657572521</v>
      </c>
      <c r="J160" s="22">
        <v>343440</v>
      </c>
      <c r="K160" s="22"/>
      <c r="L160" s="22"/>
    </row>
    <row r="161" spans="1:12" x14ac:dyDescent="0.25">
      <c r="A161" s="22" t="s">
        <v>116</v>
      </c>
      <c r="B161" s="22" t="s">
        <v>294</v>
      </c>
      <c r="C161" s="22" t="s">
        <v>429</v>
      </c>
      <c r="D161" s="22" t="s">
        <v>430</v>
      </c>
      <c r="E161" s="22">
        <v>211022138</v>
      </c>
      <c r="F161" s="22">
        <v>4042540</v>
      </c>
      <c r="G161" s="22">
        <v>39350</v>
      </c>
      <c r="H161" s="22">
        <v>64013427</v>
      </c>
      <c r="I161" s="22">
        <v>142868621</v>
      </c>
      <c r="J161" s="22">
        <v>58200</v>
      </c>
      <c r="K161" s="22"/>
      <c r="L161" s="22"/>
    </row>
    <row r="162" spans="1:12" x14ac:dyDescent="0.25">
      <c r="A162" s="22" t="s">
        <v>116</v>
      </c>
      <c r="B162" s="22" t="s">
        <v>294</v>
      </c>
      <c r="C162" s="22" t="s">
        <v>431</v>
      </c>
      <c r="D162" s="22" t="s">
        <v>432</v>
      </c>
      <c r="E162" s="22">
        <v>34611743</v>
      </c>
      <c r="F162" s="22">
        <v>1959230</v>
      </c>
      <c r="G162" s="22"/>
      <c r="H162" s="22">
        <v>12339645</v>
      </c>
      <c r="I162" s="22">
        <v>20312868</v>
      </c>
      <c r="J162" s="22"/>
      <c r="K162" s="22"/>
      <c r="L162" s="22"/>
    </row>
    <row r="163" spans="1:12" x14ac:dyDescent="0.25">
      <c r="A163" s="22" t="s">
        <v>116</v>
      </c>
      <c r="B163" s="22" t="s">
        <v>294</v>
      </c>
      <c r="C163" s="22" t="s">
        <v>433</v>
      </c>
      <c r="D163" s="22" t="s">
        <v>434</v>
      </c>
      <c r="E163" s="22">
        <v>348145019</v>
      </c>
      <c r="F163" s="22">
        <v>3763750</v>
      </c>
      <c r="G163" s="22">
        <v>367170</v>
      </c>
      <c r="H163" s="22">
        <v>19968729</v>
      </c>
      <c r="I163" s="22">
        <v>323919940</v>
      </c>
      <c r="J163" s="22">
        <v>125430</v>
      </c>
      <c r="K163" s="22"/>
      <c r="L163" s="22"/>
    </row>
    <row r="164" spans="1:12" x14ac:dyDescent="0.25">
      <c r="A164" s="22" t="s">
        <v>116</v>
      </c>
      <c r="B164" s="22" t="s">
        <v>294</v>
      </c>
      <c r="C164" s="22" t="s">
        <v>435</v>
      </c>
      <c r="D164" s="22" t="s">
        <v>436</v>
      </c>
      <c r="E164" s="22">
        <v>745942536</v>
      </c>
      <c r="F164" s="22">
        <v>10969810</v>
      </c>
      <c r="G164" s="22">
        <v>8582480</v>
      </c>
      <c r="H164" s="22">
        <v>176316692</v>
      </c>
      <c r="I164" s="22">
        <v>544576004</v>
      </c>
      <c r="J164" s="22">
        <v>5497550</v>
      </c>
      <c r="K164" s="22"/>
      <c r="L164" s="22"/>
    </row>
    <row r="165" spans="1:12" x14ac:dyDescent="0.25">
      <c r="A165" s="22" t="s">
        <v>116</v>
      </c>
      <c r="B165" s="22" t="s">
        <v>294</v>
      </c>
      <c r="C165" s="22" t="s">
        <v>437</v>
      </c>
      <c r="D165" s="22" t="s">
        <v>438</v>
      </c>
      <c r="E165" s="22">
        <v>306627246</v>
      </c>
      <c r="F165" s="22">
        <v>10993330</v>
      </c>
      <c r="G165" s="22">
        <v>18385270</v>
      </c>
      <c r="H165" s="22">
        <v>81263194</v>
      </c>
      <c r="I165" s="22">
        <v>195412992</v>
      </c>
      <c r="J165" s="22">
        <v>572460</v>
      </c>
      <c r="K165" s="22"/>
      <c r="L165" s="22"/>
    </row>
    <row r="166" spans="1:12" x14ac:dyDescent="0.25">
      <c r="A166" s="22" t="s">
        <v>116</v>
      </c>
      <c r="B166" s="22" t="s">
        <v>294</v>
      </c>
      <c r="C166" s="22" t="s">
        <v>439</v>
      </c>
      <c r="D166" s="22" t="s">
        <v>440</v>
      </c>
      <c r="E166" s="22">
        <v>312689996</v>
      </c>
      <c r="F166" s="22">
        <v>4396870</v>
      </c>
      <c r="G166" s="22">
        <v>1312030</v>
      </c>
      <c r="H166" s="22">
        <v>72966230</v>
      </c>
      <c r="I166" s="22">
        <v>233667366</v>
      </c>
      <c r="J166" s="22">
        <v>347500</v>
      </c>
      <c r="K166" s="22"/>
      <c r="L166" s="22"/>
    </row>
    <row r="167" spans="1:12" x14ac:dyDescent="0.25">
      <c r="A167" s="22" t="s">
        <v>116</v>
      </c>
      <c r="B167" s="22" t="s">
        <v>294</v>
      </c>
      <c r="C167" s="22" t="s">
        <v>441</v>
      </c>
      <c r="D167" s="22" t="s">
        <v>442</v>
      </c>
      <c r="E167" s="22">
        <v>890904410</v>
      </c>
      <c r="F167" s="22">
        <v>11177460</v>
      </c>
      <c r="G167" s="22">
        <v>191500</v>
      </c>
      <c r="H167" s="22">
        <v>224680592</v>
      </c>
      <c r="I167" s="22">
        <v>654784448</v>
      </c>
      <c r="J167" s="22">
        <v>70410</v>
      </c>
      <c r="K167" s="22"/>
      <c r="L167" s="22"/>
    </row>
    <row r="168" spans="1:12" x14ac:dyDescent="0.25">
      <c r="A168" s="22" t="s">
        <v>116</v>
      </c>
      <c r="B168" s="22" t="s">
        <v>294</v>
      </c>
      <c r="C168" s="22" t="s">
        <v>443</v>
      </c>
      <c r="D168" s="22" t="s">
        <v>444</v>
      </c>
      <c r="E168" s="22">
        <v>84576399</v>
      </c>
      <c r="F168" s="22">
        <v>1489210</v>
      </c>
      <c r="G168" s="22"/>
      <c r="H168" s="22">
        <v>16696348</v>
      </c>
      <c r="I168" s="22">
        <v>66380251</v>
      </c>
      <c r="J168" s="22">
        <v>10590</v>
      </c>
      <c r="K168" s="22"/>
      <c r="L168" s="22"/>
    </row>
    <row r="169" spans="1:12" x14ac:dyDescent="0.25">
      <c r="A169" s="22" t="s">
        <v>116</v>
      </c>
      <c r="B169" s="22" t="s">
        <v>294</v>
      </c>
      <c r="C169" s="22" t="s">
        <v>445</v>
      </c>
      <c r="D169" s="22" t="s">
        <v>446</v>
      </c>
      <c r="E169" s="22">
        <v>316411491</v>
      </c>
      <c r="F169" s="22">
        <v>6714020</v>
      </c>
      <c r="G169" s="22">
        <v>979840</v>
      </c>
      <c r="H169" s="22">
        <v>48654014</v>
      </c>
      <c r="I169" s="22">
        <v>259637067</v>
      </c>
      <c r="J169" s="22">
        <v>426550</v>
      </c>
      <c r="K169" s="22"/>
      <c r="L169" s="22"/>
    </row>
    <row r="170" spans="1:12" x14ac:dyDescent="0.25">
      <c r="A170" s="22" t="s">
        <v>116</v>
      </c>
      <c r="B170" s="22" t="s">
        <v>294</v>
      </c>
      <c r="C170" s="22" t="s">
        <v>447</v>
      </c>
      <c r="D170" s="22" t="s">
        <v>448</v>
      </c>
      <c r="E170" s="22">
        <v>849871330</v>
      </c>
      <c r="F170" s="22">
        <v>12321730</v>
      </c>
      <c r="G170" s="22"/>
      <c r="H170" s="22">
        <v>225719382</v>
      </c>
      <c r="I170" s="22">
        <v>611827508</v>
      </c>
      <c r="J170" s="22">
        <v>2710</v>
      </c>
      <c r="K170" s="22"/>
      <c r="L170" s="22"/>
    </row>
    <row r="171" spans="1:12" x14ac:dyDescent="0.25">
      <c r="A171" s="22" t="s">
        <v>116</v>
      </c>
      <c r="B171" s="22" t="s">
        <v>294</v>
      </c>
      <c r="C171" s="22" t="s">
        <v>449</v>
      </c>
      <c r="D171" s="22" t="s">
        <v>450</v>
      </c>
      <c r="E171" s="22">
        <v>88296698</v>
      </c>
      <c r="F171" s="22">
        <v>2884670</v>
      </c>
      <c r="G171" s="22">
        <v>31400</v>
      </c>
      <c r="H171" s="22">
        <v>16384940</v>
      </c>
      <c r="I171" s="22">
        <v>68898288</v>
      </c>
      <c r="J171" s="22">
        <v>97400</v>
      </c>
      <c r="K171" s="22"/>
      <c r="L171" s="22"/>
    </row>
    <row r="172" spans="1:12" x14ac:dyDescent="0.25">
      <c r="A172" s="22" t="s">
        <v>116</v>
      </c>
      <c r="B172" s="22" t="s">
        <v>294</v>
      </c>
      <c r="C172" s="22" t="s">
        <v>451</v>
      </c>
      <c r="D172" s="22" t="s">
        <v>452</v>
      </c>
      <c r="E172" s="22">
        <v>88507562</v>
      </c>
      <c r="F172" s="22">
        <v>3221810</v>
      </c>
      <c r="G172" s="22">
        <v>12740</v>
      </c>
      <c r="H172" s="22">
        <v>16932673</v>
      </c>
      <c r="I172" s="22">
        <v>68288099</v>
      </c>
      <c r="J172" s="22">
        <v>52240</v>
      </c>
      <c r="K172" s="22"/>
      <c r="L172" s="22"/>
    </row>
    <row r="173" spans="1:12" x14ac:dyDescent="0.25">
      <c r="A173" s="22" t="s">
        <v>116</v>
      </c>
      <c r="B173" s="22" t="s">
        <v>294</v>
      </c>
      <c r="C173" s="22" t="s">
        <v>453</v>
      </c>
      <c r="D173" s="22" t="s">
        <v>454</v>
      </c>
      <c r="E173" s="22">
        <v>655524447</v>
      </c>
      <c r="F173" s="22">
        <v>9208560</v>
      </c>
      <c r="G173" s="22">
        <v>455380</v>
      </c>
      <c r="H173" s="22">
        <v>155447696</v>
      </c>
      <c r="I173" s="22">
        <v>490322921</v>
      </c>
      <c r="J173" s="22">
        <v>89890</v>
      </c>
      <c r="K173" s="22"/>
      <c r="L173" s="22"/>
    </row>
    <row r="174" spans="1:12" x14ac:dyDescent="0.25">
      <c r="A174" s="22" t="s">
        <v>116</v>
      </c>
      <c r="B174" s="22" t="s">
        <v>294</v>
      </c>
      <c r="C174" s="22" t="s">
        <v>455</v>
      </c>
      <c r="D174" s="22" t="s">
        <v>456</v>
      </c>
      <c r="E174" s="22">
        <v>62545587</v>
      </c>
      <c r="F174" s="22">
        <v>888110</v>
      </c>
      <c r="G174" s="22">
        <v>842410</v>
      </c>
      <c r="H174" s="22">
        <v>10234936</v>
      </c>
      <c r="I174" s="22">
        <v>50551011</v>
      </c>
      <c r="J174" s="22">
        <v>29120</v>
      </c>
      <c r="K174" s="22"/>
      <c r="L174" s="22"/>
    </row>
    <row r="175" spans="1:12" x14ac:dyDescent="0.25">
      <c r="A175" s="22" t="s">
        <v>116</v>
      </c>
      <c r="B175" s="22" t="s">
        <v>294</v>
      </c>
      <c r="C175" s="22" t="s">
        <v>457</v>
      </c>
      <c r="D175" s="22" t="s">
        <v>458</v>
      </c>
      <c r="E175" s="22">
        <v>786997920</v>
      </c>
      <c r="F175" s="22">
        <v>11847960</v>
      </c>
      <c r="G175" s="22">
        <v>93230</v>
      </c>
      <c r="H175" s="22">
        <v>234955307</v>
      </c>
      <c r="I175" s="22">
        <v>539706203</v>
      </c>
      <c r="J175" s="22">
        <v>395220</v>
      </c>
      <c r="K175" s="22"/>
      <c r="L175" s="22"/>
    </row>
    <row r="176" spans="1:12" x14ac:dyDescent="0.25">
      <c r="A176" s="22" t="s">
        <v>116</v>
      </c>
      <c r="B176" s="22" t="s">
        <v>294</v>
      </c>
      <c r="C176" s="22" t="s">
        <v>459</v>
      </c>
      <c r="D176" s="22" t="s">
        <v>460</v>
      </c>
      <c r="E176" s="22">
        <v>2703229396</v>
      </c>
      <c r="F176" s="22">
        <v>28232300</v>
      </c>
      <c r="G176" s="22">
        <v>532930</v>
      </c>
      <c r="H176" s="22">
        <v>441852373</v>
      </c>
      <c r="I176" s="22">
        <v>2231649183</v>
      </c>
      <c r="J176" s="22">
        <v>962610</v>
      </c>
      <c r="K176" s="22"/>
      <c r="L176" s="22"/>
    </row>
    <row r="177" spans="1:12" x14ac:dyDescent="0.25">
      <c r="A177" s="22" t="s">
        <v>116</v>
      </c>
      <c r="B177" s="22" t="s">
        <v>294</v>
      </c>
      <c r="C177" s="22" t="s">
        <v>461</v>
      </c>
      <c r="D177" s="22" t="s">
        <v>462</v>
      </c>
      <c r="E177" s="22">
        <v>1939441067</v>
      </c>
      <c r="F177" s="22">
        <v>19643590</v>
      </c>
      <c r="G177" s="22">
        <v>379730</v>
      </c>
      <c r="H177" s="22">
        <v>304092725</v>
      </c>
      <c r="I177" s="22">
        <v>1614920482</v>
      </c>
      <c r="J177" s="22">
        <v>404540</v>
      </c>
      <c r="K177" s="22"/>
      <c r="L177" s="22"/>
    </row>
    <row r="178" spans="1:12" x14ac:dyDescent="0.25">
      <c r="A178" s="22" t="s">
        <v>116</v>
      </c>
      <c r="B178" s="22" t="s">
        <v>294</v>
      </c>
      <c r="C178" s="22" t="s">
        <v>463</v>
      </c>
      <c r="D178" s="22" t="s">
        <v>464</v>
      </c>
      <c r="E178" s="22">
        <v>382717812</v>
      </c>
      <c r="F178" s="22">
        <v>12813450</v>
      </c>
      <c r="G178" s="22">
        <v>73940</v>
      </c>
      <c r="H178" s="22">
        <v>75065052</v>
      </c>
      <c r="I178" s="22">
        <v>294611070</v>
      </c>
      <c r="J178" s="22">
        <v>154300</v>
      </c>
      <c r="K178" s="22"/>
      <c r="L178" s="22"/>
    </row>
    <row r="179" spans="1:12" x14ac:dyDescent="0.25">
      <c r="A179" s="22" t="s">
        <v>116</v>
      </c>
      <c r="B179" s="22" t="s">
        <v>294</v>
      </c>
      <c r="C179" s="22" t="s">
        <v>465</v>
      </c>
      <c r="D179" s="22" t="s">
        <v>466</v>
      </c>
      <c r="E179" s="22">
        <v>84531397</v>
      </c>
      <c r="F179" s="22">
        <v>7340250</v>
      </c>
      <c r="G179" s="22">
        <v>793220</v>
      </c>
      <c r="H179" s="22">
        <v>23467557</v>
      </c>
      <c r="I179" s="22">
        <v>52930370</v>
      </c>
      <c r="J179" s="22"/>
      <c r="K179" s="22"/>
      <c r="L179" s="22"/>
    </row>
    <row r="180" spans="1:12" x14ac:dyDescent="0.25">
      <c r="A180" s="22" t="s">
        <v>116</v>
      </c>
      <c r="B180" s="22" t="s">
        <v>294</v>
      </c>
      <c r="C180" s="22" t="s">
        <v>467</v>
      </c>
      <c r="D180" s="22" t="s">
        <v>468</v>
      </c>
      <c r="E180" s="22">
        <v>2473636739</v>
      </c>
      <c r="F180" s="22">
        <v>21395500</v>
      </c>
      <c r="G180" s="22">
        <v>1649470</v>
      </c>
      <c r="H180" s="22">
        <v>305690510</v>
      </c>
      <c r="I180" s="22">
        <v>2144543489</v>
      </c>
      <c r="J180" s="22">
        <v>357770</v>
      </c>
      <c r="K180" s="22"/>
      <c r="L180" s="22"/>
    </row>
    <row r="181" spans="1:12" x14ac:dyDescent="0.25">
      <c r="A181" s="22" t="s">
        <v>116</v>
      </c>
      <c r="B181" s="22" t="s">
        <v>294</v>
      </c>
      <c r="C181" s="22" t="s">
        <v>469</v>
      </c>
      <c r="D181" s="22" t="s">
        <v>470</v>
      </c>
      <c r="E181" s="22">
        <v>1072069697</v>
      </c>
      <c r="F181" s="22">
        <v>17381310</v>
      </c>
      <c r="G181" s="22">
        <v>67973470</v>
      </c>
      <c r="H181" s="22">
        <v>235049737</v>
      </c>
      <c r="I181" s="22">
        <v>750978240</v>
      </c>
      <c r="J181" s="22">
        <v>226770</v>
      </c>
      <c r="K181" s="22"/>
      <c r="L181" s="22">
        <v>460170</v>
      </c>
    </row>
    <row r="182" spans="1:12" x14ac:dyDescent="0.25">
      <c r="A182" s="22" t="s">
        <v>116</v>
      </c>
      <c r="B182" s="22" t="s">
        <v>294</v>
      </c>
      <c r="C182" s="22" t="s">
        <v>471</v>
      </c>
      <c r="D182" s="22" t="s">
        <v>472</v>
      </c>
      <c r="E182" s="22">
        <v>98498953</v>
      </c>
      <c r="F182" s="22">
        <v>2638840</v>
      </c>
      <c r="G182" s="22">
        <v>887500</v>
      </c>
      <c r="H182" s="22">
        <v>18957136</v>
      </c>
      <c r="I182" s="22">
        <v>76015477</v>
      </c>
      <c r="J182" s="22"/>
      <c r="K182" s="22"/>
      <c r="L182" s="22"/>
    </row>
    <row r="183" spans="1:12" x14ac:dyDescent="0.25">
      <c r="A183" s="22" t="s">
        <v>116</v>
      </c>
      <c r="B183" s="22" t="s">
        <v>294</v>
      </c>
      <c r="C183" s="22" t="s">
        <v>473</v>
      </c>
      <c r="D183" s="22" t="s">
        <v>474</v>
      </c>
      <c r="E183" s="22">
        <v>317099292</v>
      </c>
      <c r="F183" s="22">
        <v>4841860</v>
      </c>
      <c r="G183" s="22">
        <v>1329330</v>
      </c>
      <c r="H183" s="22">
        <v>54469979</v>
      </c>
      <c r="I183" s="22">
        <v>256247563</v>
      </c>
      <c r="J183" s="22">
        <v>210560</v>
      </c>
      <c r="K183" s="22"/>
      <c r="L183" s="22"/>
    </row>
    <row r="184" spans="1:12" x14ac:dyDescent="0.25">
      <c r="A184" s="22" t="s">
        <v>116</v>
      </c>
      <c r="B184" s="22" t="s">
        <v>294</v>
      </c>
      <c r="C184" s="22" t="s">
        <v>475</v>
      </c>
      <c r="D184" s="22" t="s">
        <v>476</v>
      </c>
      <c r="E184" s="22">
        <v>234997567</v>
      </c>
      <c r="F184" s="22">
        <v>5121590</v>
      </c>
      <c r="G184" s="22">
        <v>265830</v>
      </c>
      <c r="H184" s="22">
        <v>46469222</v>
      </c>
      <c r="I184" s="22">
        <v>182876825</v>
      </c>
      <c r="J184" s="22">
        <v>264100</v>
      </c>
      <c r="K184" s="22"/>
      <c r="L184" s="22"/>
    </row>
    <row r="185" spans="1:12" x14ac:dyDescent="0.25">
      <c r="A185" s="22" t="s">
        <v>116</v>
      </c>
      <c r="B185" s="22" t="s">
        <v>294</v>
      </c>
      <c r="C185" s="22" t="s">
        <v>477</v>
      </c>
      <c r="D185" s="22" t="s">
        <v>478</v>
      </c>
      <c r="E185" s="22">
        <v>87901418</v>
      </c>
      <c r="F185" s="22">
        <v>1807120</v>
      </c>
      <c r="G185" s="22">
        <v>240130</v>
      </c>
      <c r="H185" s="22">
        <v>14964351</v>
      </c>
      <c r="I185" s="22">
        <v>70865037</v>
      </c>
      <c r="J185" s="22">
        <v>24780</v>
      </c>
      <c r="K185" s="22"/>
      <c r="L185" s="22"/>
    </row>
    <row r="186" spans="1:12" x14ac:dyDescent="0.25">
      <c r="A186" s="22" t="s">
        <v>116</v>
      </c>
      <c r="B186" s="22" t="s">
        <v>294</v>
      </c>
      <c r="C186" s="22" t="s">
        <v>479</v>
      </c>
      <c r="D186" s="22" t="s">
        <v>480</v>
      </c>
      <c r="E186" s="22">
        <v>73653523</v>
      </c>
      <c r="F186" s="22">
        <v>2321710</v>
      </c>
      <c r="G186" s="22">
        <v>24710</v>
      </c>
      <c r="H186" s="22">
        <v>10887783</v>
      </c>
      <c r="I186" s="22">
        <v>60412160</v>
      </c>
      <c r="J186" s="22">
        <v>7160</v>
      </c>
      <c r="K186" s="22"/>
      <c r="L186" s="22"/>
    </row>
    <row r="187" spans="1:12" x14ac:dyDescent="0.25">
      <c r="A187" s="22" t="s">
        <v>116</v>
      </c>
      <c r="B187" s="22" t="s">
        <v>294</v>
      </c>
      <c r="C187" s="22" t="s">
        <v>481</v>
      </c>
      <c r="D187" s="22" t="s">
        <v>482</v>
      </c>
      <c r="E187" s="22">
        <v>393628163</v>
      </c>
      <c r="F187" s="22">
        <v>5386930</v>
      </c>
      <c r="G187" s="22">
        <v>2413690</v>
      </c>
      <c r="H187" s="22">
        <v>23659388</v>
      </c>
      <c r="I187" s="22">
        <v>362095155</v>
      </c>
      <c r="J187" s="22">
        <v>73000</v>
      </c>
      <c r="K187" s="22"/>
      <c r="L187" s="22"/>
    </row>
    <row r="188" spans="1:12" x14ac:dyDescent="0.25">
      <c r="A188" s="22" t="s">
        <v>116</v>
      </c>
      <c r="B188" s="22" t="s">
        <v>294</v>
      </c>
      <c r="C188" s="22" t="s">
        <v>483</v>
      </c>
      <c r="D188" s="22" t="s">
        <v>484</v>
      </c>
      <c r="E188" s="22">
        <v>212786056</v>
      </c>
      <c r="F188" s="22">
        <v>5327650</v>
      </c>
      <c r="G188" s="22">
        <v>84600</v>
      </c>
      <c r="H188" s="22">
        <v>70051651</v>
      </c>
      <c r="I188" s="22">
        <v>137254355</v>
      </c>
      <c r="J188" s="22">
        <v>67800</v>
      </c>
      <c r="K188" s="22"/>
      <c r="L188" s="22"/>
    </row>
    <row r="189" spans="1:12" x14ac:dyDescent="0.25">
      <c r="A189" s="22" t="s">
        <v>116</v>
      </c>
      <c r="B189" s="22" t="s">
        <v>294</v>
      </c>
      <c r="C189" s="22" t="s">
        <v>485</v>
      </c>
      <c r="D189" s="22" t="s">
        <v>486</v>
      </c>
      <c r="E189" s="22">
        <v>86758712</v>
      </c>
      <c r="F189" s="22">
        <v>1790430</v>
      </c>
      <c r="G189" s="22">
        <v>457910</v>
      </c>
      <c r="H189" s="22">
        <v>15342842</v>
      </c>
      <c r="I189" s="22">
        <v>69107150</v>
      </c>
      <c r="J189" s="22">
        <v>60380</v>
      </c>
      <c r="K189" s="22"/>
      <c r="L189" s="22"/>
    </row>
    <row r="190" spans="1:12" x14ac:dyDescent="0.25">
      <c r="A190" s="22" t="s">
        <v>116</v>
      </c>
      <c r="B190" s="22" t="s">
        <v>294</v>
      </c>
      <c r="C190" s="22" t="s">
        <v>487</v>
      </c>
      <c r="D190" s="22" t="s">
        <v>488</v>
      </c>
      <c r="E190" s="22">
        <v>675257352</v>
      </c>
      <c r="F190" s="22">
        <v>25570400</v>
      </c>
      <c r="G190" s="22">
        <v>2280400</v>
      </c>
      <c r="H190" s="22">
        <v>164496967</v>
      </c>
      <c r="I190" s="22">
        <v>482707355</v>
      </c>
      <c r="J190" s="22">
        <v>202230</v>
      </c>
      <c r="K190" s="22"/>
      <c r="L190" s="22"/>
    </row>
    <row r="191" spans="1:12" x14ac:dyDescent="0.25">
      <c r="A191" s="22" t="s">
        <v>116</v>
      </c>
      <c r="B191" s="22" t="s">
        <v>294</v>
      </c>
      <c r="C191" s="22" t="s">
        <v>489</v>
      </c>
      <c r="D191" s="22" t="s">
        <v>490</v>
      </c>
      <c r="E191" s="22">
        <v>539523540</v>
      </c>
      <c r="F191" s="22">
        <v>19228670</v>
      </c>
      <c r="G191" s="22">
        <v>1473880</v>
      </c>
      <c r="H191" s="22">
        <v>144271293</v>
      </c>
      <c r="I191" s="22">
        <v>374484107</v>
      </c>
      <c r="J191" s="22">
        <v>65590</v>
      </c>
      <c r="K191" s="22"/>
      <c r="L191" s="22"/>
    </row>
    <row r="192" spans="1:12" x14ac:dyDescent="0.25">
      <c r="A192" s="22" t="s">
        <v>116</v>
      </c>
      <c r="B192" s="22" t="s">
        <v>294</v>
      </c>
      <c r="C192" s="22" t="s">
        <v>491</v>
      </c>
      <c r="D192" s="22" t="s">
        <v>492</v>
      </c>
      <c r="E192" s="22">
        <v>91750174</v>
      </c>
      <c r="F192" s="22">
        <v>2130910</v>
      </c>
      <c r="G192" s="22">
        <v>688470</v>
      </c>
      <c r="H192" s="22">
        <v>17989610</v>
      </c>
      <c r="I192" s="22">
        <v>70926454</v>
      </c>
      <c r="J192" s="22">
        <v>14730</v>
      </c>
      <c r="K192" s="22"/>
      <c r="L192" s="22"/>
    </row>
    <row r="193" spans="1:12" x14ac:dyDescent="0.25">
      <c r="A193" s="22" t="s">
        <v>116</v>
      </c>
      <c r="B193" s="22" t="s">
        <v>294</v>
      </c>
      <c r="C193" s="22" t="s">
        <v>493</v>
      </c>
      <c r="D193" s="22" t="s">
        <v>494</v>
      </c>
      <c r="E193" s="22">
        <v>216831444</v>
      </c>
      <c r="F193" s="22">
        <v>2953830</v>
      </c>
      <c r="G193" s="22">
        <v>827860</v>
      </c>
      <c r="H193" s="22">
        <v>36130309</v>
      </c>
      <c r="I193" s="22">
        <v>176808955</v>
      </c>
      <c r="J193" s="22">
        <v>110490</v>
      </c>
      <c r="K193" s="22"/>
      <c r="L193" s="22"/>
    </row>
    <row r="194" spans="1:12" x14ac:dyDescent="0.25">
      <c r="A194" s="22" t="s">
        <v>116</v>
      </c>
      <c r="B194" s="22" t="s">
        <v>294</v>
      </c>
      <c r="C194" s="22" t="s">
        <v>495</v>
      </c>
      <c r="D194" s="22" t="s">
        <v>496</v>
      </c>
      <c r="E194" s="22">
        <v>847230853</v>
      </c>
      <c r="F194" s="22">
        <v>13351800</v>
      </c>
      <c r="G194" s="22">
        <v>8089490</v>
      </c>
      <c r="H194" s="22">
        <v>220190906</v>
      </c>
      <c r="I194" s="22">
        <v>605420867</v>
      </c>
      <c r="J194" s="22">
        <v>177790</v>
      </c>
      <c r="K194" s="22"/>
      <c r="L194" s="22"/>
    </row>
    <row r="195" spans="1:12" x14ac:dyDescent="0.25">
      <c r="A195" s="22" t="s">
        <v>116</v>
      </c>
      <c r="B195" s="22" t="s">
        <v>294</v>
      </c>
      <c r="C195" s="22" t="s">
        <v>497</v>
      </c>
      <c r="D195" s="22" t="s">
        <v>498</v>
      </c>
      <c r="E195" s="22">
        <v>186189857</v>
      </c>
      <c r="F195" s="22">
        <v>3325990</v>
      </c>
      <c r="G195" s="22">
        <v>2936640</v>
      </c>
      <c r="H195" s="22">
        <v>35149070</v>
      </c>
      <c r="I195" s="22">
        <v>144676127</v>
      </c>
      <c r="J195" s="22">
        <v>102030</v>
      </c>
      <c r="K195" s="22"/>
      <c r="L195" s="22"/>
    </row>
    <row r="196" spans="1:12" x14ac:dyDescent="0.25">
      <c r="A196" s="22" t="s">
        <v>116</v>
      </c>
      <c r="B196" s="22" t="s">
        <v>294</v>
      </c>
      <c r="C196" s="22" t="s">
        <v>499</v>
      </c>
      <c r="D196" s="22" t="s">
        <v>500</v>
      </c>
      <c r="E196" s="22">
        <v>593313946</v>
      </c>
      <c r="F196" s="22">
        <v>8329830</v>
      </c>
      <c r="G196" s="22">
        <v>2638120</v>
      </c>
      <c r="H196" s="22">
        <v>170991913</v>
      </c>
      <c r="I196" s="22">
        <v>410871683</v>
      </c>
      <c r="J196" s="22">
        <v>482400</v>
      </c>
      <c r="K196" s="22"/>
      <c r="L196" s="22"/>
    </row>
    <row r="197" spans="1:12" x14ac:dyDescent="0.25">
      <c r="A197" s="22" t="s">
        <v>116</v>
      </c>
      <c r="B197" s="22" t="s">
        <v>294</v>
      </c>
      <c r="C197" s="22" t="s">
        <v>501</v>
      </c>
      <c r="D197" s="22" t="s">
        <v>502</v>
      </c>
      <c r="E197" s="22">
        <v>1826288592</v>
      </c>
      <c r="F197" s="22">
        <v>29847550</v>
      </c>
      <c r="G197" s="22">
        <v>159610660</v>
      </c>
      <c r="H197" s="22">
        <v>573249291</v>
      </c>
      <c r="I197" s="22">
        <v>1063557091</v>
      </c>
      <c r="J197" s="22">
        <v>24000</v>
      </c>
      <c r="K197" s="22"/>
      <c r="L197" s="22"/>
    </row>
    <row r="198" spans="1:12" x14ac:dyDescent="0.25">
      <c r="A198" s="22" t="s">
        <v>116</v>
      </c>
      <c r="B198" s="22" t="s">
        <v>503</v>
      </c>
      <c r="C198" s="22" t="s">
        <v>504</v>
      </c>
      <c r="D198" s="22" t="s">
        <v>505</v>
      </c>
      <c r="E198" s="22">
        <v>59374975</v>
      </c>
      <c r="F198" s="22">
        <v>998480</v>
      </c>
      <c r="G198" s="22"/>
      <c r="H198" s="22">
        <v>9234382</v>
      </c>
      <c r="I198" s="22">
        <v>49087633</v>
      </c>
      <c r="J198" s="22">
        <v>54480</v>
      </c>
      <c r="K198" s="22"/>
      <c r="L198" s="22"/>
    </row>
    <row r="199" spans="1:12" x14ac:dyDescent="0.25">
      <c r="A199" s="22" t="s">
        <v>116</v>
      </c>
      <c r="B199" s="22" t="s">
        <v>503</v>
      </c>
      <c r="C199" s="22" t="s">
        <v>506</v>
      </c>
      <c r="D199" s="22" t="s">
        <v>507</v>
      </c>
      <c r="E199" s="22">
        <v>177011960</v>
      </c>
      <c r="F199" s="22">
        <v>1695500</v>
      </c>
      <c r="G199" s="22">
        <v>146540</v>
      </c>
      <c r="H199" s="22">
        <v>8892475</v>
      </c>
      <c r="I199" s="22">
        <v>166261845</v>
      </c>
      <c r="J199" s="22">
        <v>15600</v>
      </c>
      <c r="K199" s="22"/>
      <c r="L199" s="22"/>
    </row>
    <row r="200" spans="1:12" x14ac:dyDescent="0.25">
      <c r="A200" s="22" t="s">
        <v>116</v>
      </c>
      <c r="B200" s="22" t="s">
        <v>503</v>
      </c>
      <c r="C200" s="22" t="s">
        <v>508</v>
      </c>
      <c r="D200" s="22" t="s">
        <v>509</v>
      </c>
      <c r="E200" s="22">
        <v>98543928</v>
      </c>
      <c r="F200" s="22">
        <v>1403480</v>
      </c>
      <c r="G200" s="22">
        <v>26950480</v>
      </c>
      <c r="H200" s="22">
        <v>14020841</v>
      </c>
      <c r="I200" s="22">
        <v>56127087</v>
      </c>
      <c r="J200" s="22">
        <v>42040</v>
      </c>
      <c r="K200" s="22"/>
      <c r="L200" s="22"/>
    </row>
    <row r="201" spans="1:12" x14ac:dyDescent="0.25">
      <c r="A201" s="22" t="s">
        <v>116</v>
      </c>
      <c r="B201" s="22" t="s">
        <v>503</v>
      </c>
      <c r="C201" s="22" t="s">
        <v>510</v>
      </c>
      <c r="D201" s="22" t="s">
        <v>511</v>
      </c>
      <c r="E201" s="22">
        <v>8017220</v>
      </c>
      <c r="F201" s="22">
        <v>287360</v>
      </c>
      <c r="G201" s="22">
        <v>109620</v>
      </c>
      <c r="H201" s="22">
        <v>2540278</v>
      </c>
      <c r="I201" s="22">
        <v>5079962</v>
      </c>
      <c r="J201" s="22"/>
      <c r="K201" s="22"/>
      <c r="L201" s="22"/>
    </row>
    <row r="202" spans="1:12" x14ac:dyDescent="0.25">
      <c r="A202" s="22" t="s">
        <v>116</v>
      </c>
      <c r="B202" s="22" t="s">
        <v>503</v>
      </c>
      <c r="C202" s="22" t="s">
        <v>512</v>
      </c>
      <c r="D202" s="22" t="s">
        <v>513</v>
      </c>
      <c r="E202" s="22">
        <v>12773290</v>
      </c>
      <c r="F202" s="22">
        <v>1112010</v>
      </c>
      <c r="G202" s="22"/>
      <c r="H202" s="22">
        <v>446290</v>
      </c>
      <c r="I202" s="22">
        <v>11214990</v>
      </c>
      <c r="J202" s="22"/>
      <c r="K202" s="22"/>
      <c r="L202" s="22"/>
    </row>
    <row r="203" spans="1:12" x14ac:dyDescent="0.25">
      <c r="A203" s="22" t="s">
        <v>116</v>
      </c>
      <c r="B203" s="22" t="s">
        <v>503</v>
      </c>
      <c r="C203" s="22" t="s">
        <v>1790</v>
      </c>
      <c r="D203" s="22" t="s">
        <v>1791</v>
      </c>
      <c r="E203" s="22">
        <v>34410611</v>
      </c>
      <c r="F203" s="22">
        <v>1004650</v>
      </c>
      <c r="G203" s="22">
        <v>9510</v>
      </c>
      <c r="H203" s="22">
        <v>4220757</v>
      </c>
      <c r="I203" s="22">
        <v>29175694</v>
      </c>
      <c r="J203" s="22"/>
      <c r="K203" s="22"/>
      <c r="L203" s="22"/>
    </row>
    <row r="204" spans="1:12" x14ac:dyDescent="0.25">
      <c r="A204" s="22" t="s">
        <v>116</v>
      </c>
      <c r="B204" s="22" t="s">
        <v>503</v>
      </c>
      <c r="C204" s="22" t="s">
        <v>1792</v>
      </c>
      <c r="D204" s="22" t="s">
        <v>1793</v>
      </c>
      <c r="E204" s="22">
        <v>13874752</v>
      </c>
      <c r="F204" s="22">
        <v>166130</v>
      </c>
      <c r="G204" s="22"/>
      <c r="H204" s="22">
        <v>2641850</v>
      </c>
      <c r="I204" s="22">
        <v>11066402</v>
      </c>
      <c r="J204" s="22">
        <v>370</v>
      </c>
      <c r="K204" s="22"/>
      <c r="L204" s="22"/>
    </row>
    <row r="205" spans="1:12" x14ac:dyDescent="0.25">
      <c r="A205" s="22" t="s">
        <v>116</v>
      </c>
      <c r="B205" s="22" t="s">
        <v>503</v>
      </c>
      <c r="C205" s="22" t="s">
        <v>514</v>
      </c>
      <c r="D205" s="22" t="s">
        <v>515</v>
      </c>
      <c r="E205" s="22">
        <v>95577092</v>
      </c>
      <c r="F205" s="22">
        <v>776750</v>
      </c>
      <c r="G205" s="22">
        <v>11550</v>
      </c>
      <c r="H205" s="22">
        <v>3005532</v>
      </c>
      <c r="I205" s="22">
        <v>91767900</v>
      </c>
      <c r="J205" s="22">
        <v>15360</v>
      </c>
      <c r="K205" s="22"/>
      <c r="L205" s="22"/>
    </row>
    <row r="206" spans="1:12" x14ac:dyDescent="0.25">
      <c r="A206" s="22" t="s">
        <v>116</v>
      </c>
      <c r="B206" s="22" t="s">
        <v>503</v>
      </c>
      <c r="C206" s="22" t="s">
        <v>516</v>
      </c>
      <c r="D206" s="22" t="s">
        <v>517</v>
      </c>
      <c r="E206" s="22">
        <v>18518315</v>
      </c>
      <c r="F206" s="22">
        <v>536710</v>
      </c>
      <c r="G206" s="22"/>
      <c r="H206" s="22">
        <v>2156915</v>
      </c>
      <c r="I206" s="22">
        <v>15824690</v>
      </c>
      <c r="J206" s="22"/>
      <c r="K206" s="22"/>
      <c r="L206" s="22"/>
    </row>
    <row r="207" spans="1:12" x14ac:dyDescent="0.25">
      <c r="A207" s="22" t="s">
        <v>116</v>
      </c>
      <c r="B207" s="22" t="s">
        <v>503</v>
      </c>
      <c r="C207" s="22" t="s">
        <v>518</v>
      </c>
      <c r="D207" s="22" t="s">
        <v>519</v>
      </c>
      <c r="E207" s="22">
        <v>31953626</v>
      </c>
      <c r="F207" s="22">
        <v>434420</v>
      </c>
      <c r="G207" s="22"/>
      <c r="H207" s="22">
        <v>2087910</v>
      </c>
      <c r="I207" s="22">
        <v>29431296</v>
      </c>
      <c r="J207" s="22"/>
      <c r="K207" s="22"/>
      <c r="L207" s="22"/>
    </row>
    <row r="208" spans="1:12" x14ac:dyDescent="0.25">
      <c r="A208" s="22" t="s">
        <v>116</v>
      </c>
      <c r="B208" s="22" t="s">
        <v>503</v>
      </c>
      <c r="C208" s="22" t="s">
        <v>520</v>
      </c>
      <c r="D208" s="22" t="s">
        <v>521</v>
      </c>
      <c r="E208" s="22">
        <v>94959968</v>
      </c>
      <c r="F208" s="22">
        <v>3935020</v>
      </c>
      <c r="G208" s="22">
        <v>56320</v>
      </c>
      <c r="H208" s="22">
        <v>23325111</v>
      </c>
      <c r="I208" s="22">
        <v>67549797</v>
      </c>
      <c r="J208" s="22">
        <v>93720</v>
      </c>
      <c r="K208" s="22"/>
      <c r="L208" s="22"/>
    </row>
    <row r="209" spans="1:12" x14ac:dyDescent="0.25">
      <c r="A209" s="22" t="s">
        <v>116</v>
      </c>
      <c r="B209" s="22" t="s">
        <v>503</v>
      </c>
      <c r="C209" s="22" t="s">
        <v>522</v>
      </c>
      <c r="D209" s="22" t="s">
        <v>523</v>
      </c>
      <c r="E209" s="22">
        <v>34157066</v>
      </c>
      <c r="F209" s="22">
        <v>1004350</v>
      </c>
      <c r="G209" s="22">
        <v>50120</v>
      </c>
      <c r="H209" s="22">
        <v>1716520</v>
      </c>
      <c r="I209" s="22">
        <v>31373856</v>
      </c>
      <c r="J209" s="22">
        <v>12220</v>
      </c>
      <c r="K209" s="22"/>
      <c r="L209" s="22"/>
    </row>
    <row r="210" spans="1:12" x14ac:dyDescent="0.25">
      <c r="A210" s="22" t="s">
        <v>116</v>
      </c>
      <c r="B210" s="22" t="s">
        <v>503</v>
      </c>
      <c r="C210" s="22" t="s">
        <v>1794</v>
      </c>
      <c r="D210" s="22" t="s">
        <v>1795</v>
      </c>
      <c r="E210" s="22">
        <v>27807804</v>
      </c>
      <c r="F210" s="22">
        <v>2553500</v>
      </c>
      <c r="G210" s="22">
        <v>56450</v>
      </c>
      <c r="H210" s="22">
        <v>2156120</v>
      </c>
      <c r="I210" s="22">
        <v>23034044</v>
      </c>
      <c r="J210" s="22">
        <v>7690</v>
      </c>
      <c r="K210" s="22"/>
      <c r="L210" s="22"/>
    </row>
    <row r="211" spans="1:12" x14ac:dyDescent="0.25">
      <c r="A211" s="22" t="s">
        <v>116</v>
      </c>
      <c r="B211" s="22" t="s">
        <v>503</v>
      </c>
      <c r="C211" s="22" t="s">
        <v>524</v>
      </c>
      <c r="D211" s="22" t="s">
        <v>525</v>
      </c>
      <c r="E211" s="22">
        <v>23244214</v>
      </c>
      <c r="F211" s="22">
        <v>732750</v>
      </c>
      <c r="G211" s="22">
        <v>221490</v>
      </c>
      <c r="H211" s="22">
        <v>1343470</v>
      </c>
      <c r="I211" s="22">
        <v>20815344</v>
      </c>
      <c r="J211" s="22">
        <v>131160</v>
      </c>
      <c r="K211" s="22"/>
      <c r="L211" s="22"/>
    </row>
    <row r="212" spans="1:12" x14ac:dyDescent="0.25">
      <c r="A212" s="22" t="s">
        <v>116</v>
      </c>
      <c r="B212" s="22" t="s">
        <v>503</v>
      </c>
      <c r="C212" s="22" t="s">
        <v>526</v>
      </c>
      <c r="D212" s="22" t="s">
        <v>527</v>
      </c>
      <c r="E212" s="22">
        <v>87702588</v>
      </c>
      <c r="F212" s="22">
        <v>8210720</v>
      </c>
      <c r="G212" s="22">
        <v>566270</v>
      </c>
      <c r="H212" s="22">
        <v>16209730</v>
      </c>
      <c r="I212" s="22">
        <v>62670858</v>
      </c>
      <c r="J212" s="22">
        <v>45010</v>
      </c>
      <c r="K212" s="22"/>
      <c r="L212" s="22"/>
    </row>
    <row r="213" spans="1:12" x14ac:dyDescent="0.25">
      <c r="A213" s="22" t="s">
        <v>116</v>
      </c>
      <c r="B213" s="22" t="s">
        <v>503</v>
      </c>
      <c r="C213" s="22" t="s">
        <v>528</v>
      </c>
      <c r="D213" s="22" t="s">
        <v>529</v>
      </c>
      <c r="E213" s="22">
        <v>55134385</v>
      </c>
      <c r="F213" s="22">
        <v>1077550</v>
      </c>
      <c r="G213" s="22">
        <v>103260</v>
      </c>
      <c r="H213" s="22">
        <v>10228556</v>
      </c>
      <c r="I213" s="22">
        <v>43716879</v>
      </c>
      <c r="J213" s="22">
        <v>8140</v>
      </c>
      <c r="K213" s="22"/>
      <c r="L213" s="22"/>
    </row>
    <row r="214" spans="1:12" x14ac:dyDescent="0.25">
      <c r="A214" s="22" t="s">
        <v>116</v>
      </c>
      <c r="B214" s="22" t="s">
        <v>503</v>
      </c>
      <c r="C214" s="22" t="s">
        <v>530</v>
      </c>
      <c r="D214" s="22" t="s">
        <v>531</v>
      </c>
      <c r="E214" s="22">
        <v>38476838</v>
      </c>
      <c r="F214" s="22">
        <v>744580</v>
      </c>
      <c r="G214" s="22"/>
      <c r="H214" s="22">
        <v>1809014</v>
      </c>
      <c r="I214" s="22">
        <v>35914554</v>
      </c>
      <c r="J214" s="22">
        <v>8690</v>
      </c>
      <c r="K214" s="22"/>
      <c r="L214" s="22"/>
    </row>
    <row r="215" spans="1:12" x14ac:dyDescent="0.25">
      <c r="A215" s="22" t="s">
        <v>116</v>
      </c>
      <c r="B215" s="22" t="s">
        <v>503</v>
      </c>
      <c r="C215" s="22" t="s">
        <v>532</v>
      </c>
      <c r="D215" s="22" t="s">
        <v>533</v>
      </c>
      <c r="E215" s="22">
        <v>19744402</v>
      </c>
      <c r="F215" s="22">
        <v>627240</v>
      </c>
      <c r="G215" s="22">
        <v>26330</v>
      </c>
      <c r="H215" s="22">
        <v>1847862</v>
      </c>
      <c r="I215" s="22">
        <v>17234420</v>
      </c>
      <c r="J215" s="22">
        <v>8550</v>
      </c>
      <c r="K215" s="22"/>
      <c r="L215" s="22"/>
    </row>
    <row r="216" spans="1:12" x14ac:dyDescent="0.25">
      <c r="A216" s="22" t="s">
        <v>116</v>
      </c>
      <c r="B216" s="22" t="s">
        <v>503</v>
      </c>
      <c r="C216" s="22" t="s">
        <v>534</v>
      </c>
      <c r="D216" s="22" t="s">
        <v>535</v>
      </c>
      <c r="E216" s="22">
        <v>35829380</v>
      </c>
      <c r="F216" s="22">
        <v>1023280</v>
      </c>
      <c r="G216" s="22">
        <v>37090</v>
      </c>
      <c r="H216" s="22">
        <v>8299343</v>
      </c>
      <c r="I216" s="22">
        <v>26456337</v>
      </c>
      <c r="J216" s="22">
        <v>13330</v>
      </c>
      <c r="K216" s="22"/>
      <c r="L216" s="22"/>
    </row>
    <row r="217" spans="1:12" x14ac:dyDescent="0.25">
      <c r="A217" s="22" t="s">
        <v>116</v>
      </c>
      <c r="B217" s="22" t="s">
        <v>503</v>
      </c>
      <c r="C217" s="22" t="s">
        <v>536</v>
      </c>
      <c r="D217" s="22" t="s">
        <v>537</v>
      </c>
      <c r="E217" s="22">
        <v>21310953</v>
      </c>
      <c r="F217" s="22">
        <v>647540</v>
      </c>
      <c r="G217" s="22">
        <v>116980</v>
      </c>
      <c r="H217" s="22">
        <v>1899440</v>
      </c>
      <c r="I217" s="22">
        <v>18646993</v>
      </c>
      <c r="J217" s="22"/>
      <c r="K217" s="22"/>
      <c r="L217" s="22"/>
    </row>
    <row r="218" spans="1:12" x14ac:dyDescent="0.25">
      <c r="A218" s="22" t="s">
        <v>116</v>
      </c>
      <c r="B218" s="22" t="s">
        <v>503</v>
      </c>
      <c r="C218" s="22" t="s">
        <v>538</v>
      </c>
      <c r="D218" s="22" t="s">
        <v>539</v>
      </c>
      <c r="E218" s="22">
        <v>20878094</v>
      </c>
      <c r="F218" s="22">
        <v>3322240</v>
      </c>
      <c r="G218" s="22">
        <v>254410</v>
      </c>
      <c r="H218" s="22">
        <v>2028610</v>
      </c>
      <c r="I218" s="22">
        <v>15255284</v>
      </c>
      <c r="J218" s="22">
        <v>17550</v>
      </c>
      <c r="K218" s="22"/>
      <c r="L218" s="22"/>
    </row>
    <row r="219" spans="1:12" x14ac:dyDescent="0.25">
      <c r="A219" s="22" t="s">
        <v>116</v>
      </c>
      <c r="B219" s="22" t="s">
        <v>503</v>
      </c>
      <c r="C219" s="22" t="s">
        <v>540</v>
      </c>
      <c r="D219" s="22" t="s">
        <v>541</v>
      </c>
      <c r="E219" s="22">
        <v>25427453</v>
      </c>
      <c r="F219" s="22">
        <v>3167300</v>
      </c>
      <c r="G219" s="22">
        <v>53390</v>
      </c>
      <c r="H219" s="22">
        <v>1485310</v>
      </c>
      <c r="I219" s="22">
        <v>20518193</v>
      </c>
      <c r="J219" s="22">
        <v>203260</v>
      </c>
      <c r="K219" s="22"/>
      <c r="L219" s="22"/>
    </row>
    <row r="220" spans="1:12" x14ac:dyDescent="0.25">
      <c r="A220" s="22" t="s">
        <v>116</v>
      </c>
      <c r="B220" s="22" t="s">
        <v>503</v>
      </c>
      <c r="C220" s="22" t="s">
        <v>542</v>
      </c>
      <c r="D220" s="22" t="s">
        <v>543</v>
      </c>
      <c r="E220" s="22">
        <v>77517925</v>
      </c>
      <c r="F220" s="22">
        <v>1031250</v>
      </c>
      <c r="G220" s="22">
        <v>56440</v>
      </c>
      <c r="H220" s="22">
        <v>2070974</v>
      </c>
      <c r="I220" s="22">
        <v>74302381</v>
      </c>
      <c r="J220" s="22">
        <v>56880</v>
      </c>
      <c r="K220" s="22"/>
      <c r="L220" s="22"/>
    </row>
    <row r="221" spans="1:12" x14ac:dyDescent="0.25">
      <c r="A221" s="22" t="s">
        <v>116</v>
      </c>
      <c r="B221" s="22" t="s">
        <v>503</v>
      </c>
      <c r="C221" s="22" t="s">
        <v>544</v>
      </c>
      <c r="D221" s="22" t="s">
        <v>545</v>
      </c>
      <c r="E221" s="22">
        <v>30154220</v>
      </c>
      <c r="F221" s="22">
        <v>759400</v>
      </c>
      <c r="G221" s="22">
        <v>57530</v>
      </c>
      <c r="H221" s="22">
        <v>1493751</v>
      </c>
      <c r="I221" s="22">
        <v>27839739</v>
      </c>
      <c r="J221" s="22">
        <v>3800</v>
      </c>
      <c r="K221" s="22"/>
      <c r="L221" s="22"/>
    </row>
    <row r="222" spans="1:12" x14ac:dyDescent="0.25">
      <c r="A222" s="22" t="s">
        <v>116</v>
      </c>
      <c r="B222" s="22" t="s">
        <v>503</v>
      </c>
      <c r="C222" s="22" t="s">
        <v>546</v>
      </c>
      <c r="D222" s="22" t="s">
        <v>547</v>
      </c>
      <c r="E222" s="22">
        <v>56369875</v>
      </c>
      <c r="F222" s="22">
        <v>1525320</v>
      </c>
      <c r="G222" s="22">
        <v>94960</v>
      </c>
      <c r="H222" s="22">
        <v>14533424</v>
      </c>
      <c r="I222" s="22">
        <v>40216171</v>
      </c>
      <c r="J222" s="22"/>
      <c r="K222" s="22"/>
      <c r="L222" s="22"/>
    </row>
    <row r="223" spans="1:12" x14ac:dyDescent="0.25">
      <c r="A223" s="22" t="s">
        <v>116</v>
      </c>
      <c r="B223" s="22" t="s">
        <v>503</v>
      </c>
      <c r="C223" s="22" t="s">
        <v>548</v>
      </c>
      <c r="D223" s="22" t="s">
        <v>549</v>
      </c>
      <c r="E223" s="22">
        <v>21411068</v>
      </c>
      <c r="F223" s="22">
        <v>610700</v>
      </c>
      <c r="G223" s="22"/>
      <c r="H223" s="22">
        <v>8486930</v>
      </c>
      <c r="I223" s="22">
        <v>12305828</v>
      </c>
      <c r="J223" s="22">
        <v>7610</v>
      </c>
      <c r="K223" s="22"/>
      <c r="L223" s="22"/>
    </row>
    <row r="224" spans="1:12" x14ac:dyDescent="0.25">
      <c r="A224" s="22" t="s">
        <v>116</v>
      </c>
      <c r="B224" s="22" t="s">
        <v>503</v>
      </c>
      <c r="C224" s="22" t="s">
        <v>550</v>
      </c>
      <c r="D224" s="22" t="s">
        <v>551</v>
      </c>
      <c r="E224" s="22">
        <v>18903421</v>
      </c>
      <c r="F224" s="22">
        <v>532700</v>
      </c>
      <c r="G224" s="22"/>
      <c r="H224" s="22">
        <v>2799250</v>
      </c>
      <c r="I224" s="22">
        <v>15543971</v>
      </c>
      <c r="J224" s="22">
        <v>27500</v>
      </c>
      <c r="K224" s="22"/>
      <c r="L224" s="22"/>
    </row>
    <row r="225" spans="1:12" x14ac:dyDescent="0.25">
      <c r="A225" s="22" t="s">
        <v>116</v>
      </c>
      <c r="B225" s="22" t="s">
        <v>503</v>
      </c>
      <c r="C225" s="22" t="s">
        <v>552</v>
      </c>
      <c r="D225" s="22" t="s">
        <v>553</v>
      </c>
      <c r="E225" s="22">
        <v>45863280</v>
      </c>
      <c r="F225" s="22">
        <v>903150</v>
      </c>
      <c r="G225" s="22"/>
      <c r="H225" s="22">
        <v>6002433</v>
      </c>
      <c r="I225" s="22">
        <v>38917107</v>
      </c>
      <c r="J225" s="22">
        <v>40590</v>
      </c>
      <c r="K225" s="22"/>
      <c r="L225" s="22"/>
    </row>
    <row r="226" spans="1:12" x14ac:dyDescent="0.25">
      <c r="A226" s="22" t="s">
        <v>116</v>
      </c>
      <c r="B226" s="22" t="s">
        <v>503</v>
      </c>
      <c r="C226" s="22" t="s">
        <v>554</v>
      </c>
      <c r="D226" s="22" t="s">
        <v>555</v>
      </c>
      <c r="E226" s="22">
        <v>11758398</v>
      </c>
      <c r="F226" s="22">
        <v>490770</v>
      </c>
      <c r="G226" s="22"/>
      <c r="H226" s="22">
        <v>1572210</v>
      </c>
      <c r="I226" s="22">
        <v>9695418</v>
      </c>
      <c r="J226" s="22"/>
      <c r="K226" s="22"/>
      <c r="L226" s="22"/>
    </row>
    <row r="227" spans="1:12" x14ac:dyDescent="0.25">
      <c r="A227" s="22" t="s">
        <v>116</v>
      </c>
      <c r="B227" s="22" t="s">
        <v>503</v>
      </c>
      <c r="C227" s="22" t="s">
        <v>556</v>
      </c>
      <c r="D227" s="22" t="s">
        <v>557</v>
      </c>
      <c r="E227" s="22">
        <v>86499909</v>
      </c>
      <c r="F227" s="22">
        <v>1426340</v>
      </c>
      <c r="G227" s="22"/>
      <c r="H227" s="22">
        <v>9736536</v>
      </c>
      <c r="I227" s="22">
        <v>75259043</v>
      </c>
      <c r="J227" s="22">
        <v>77990</v>
      </c>
      <c r="K227" s="22"/>
      <c r="L227" s="22"/>
    </row>
    <row r="228" spans="1:12" x14ac:dyDescent="0.25">
      <c r="A228" s="22" t="s">
        <v>116</v>
      </c>
      <c r="B228" s="22" t="s">
        <v>503</v>
      </c>
      <c r="C228" s="22" t="s">
        <v>1796</v>
      </c>
      <c r="D228" s="22" t="s">
        <v>1797</v>
      </c>
      <c r="E228" s="22">
        <v>17546766</v>
      </c>
      <c r="F228" s="22">
        <v>442720</v>
      </c>
      <c r="G228" s="22">
        <v>57250</v>
      </c>
      <c r="H228" s="22">
        <v>2714003</v>
      </c>
      <c r="I228" s="22">
        <v>14332793</v>
      </c>
      <c r="J228" s="22"/>
      <c r="K228" s="22"/>
      <c r="L228" s="22"/>
    </row>
    <row r="229" spans="1:12" x14ac:dyDescent="0.25">
      <c r="A229" s="22" t="s">
        <v>116</v>
      </c>
      <c r="B229" s="22" t="s">
        <v>503</v>
      </c>
      <c r="C229" s="22" t="s">
        <v>558</v>
      </c>
      <c r="D229" s="22" t="s">
        <v>559</v>
      </c>
      <c r="E229" s="22">
        <v>13668456</v>
      </c>
      <c r="F229" s="22">
        <v>517000</v>
      </c>
      <c r="G229" s="22"/>
      <c r="H229" s="22">
        <v>978538</v>
      </c>
      <c r="I229" s="22">
        <v>12159648</v>
      </c>
      <c r="J229" s="22">
        <v>13270</v>
      </c>
      <c r="K229" s="22"/>
      <c r="L229" s="22"/>
    </row>
    <row r="230" spans="1:12" x14ac:dyDescent="0.25">
      <c r="A230" s="22" t="s">
        <v>116</v>
      </c>
      <c r="B230" s="22" t="s">
        <v>503</v>
      </c>
      <c r="C230" s="22" t="s">
        <v>560</v>
      </c>
      <c r="D230" s="22" t="s">
        <v>561</v>
      </c>
      <c r="E230" s="22">
        <v>21886109</v>
      </c>
      <c r="F230" s="22">
        <v>595870</v>
      </c>
      <c r="G230" s="22">
        <v>36280</v>
      </c>
      <c r="H230" s="22">
        <v>1520204</v>
      </c>
      <c r="I230" s="22">
        <v>19718885</v>
      </c>
      <c r="J230" s="22">
        <v>14870</v>
      </c>
      <c r="K230" s="22"/>
      <c r="L230" s="22"/>
    </row>
    <row r="231" spans="1:12" x14ac:dyDescent="0.25">
      <c r="A231" s="22" t="s">
        <v>116</v>
      </c>
      <c r="B231" s="22" t="s">
        <v>503</v>
      </c>
      <c r="C231" s="22" t="s">
        <v>562</v>
      </c>
      <c r="D231" s="22" t="s">
        <v>563</v>
      </c>
      <c r="E231" s="22">
        <v>94276440</v>
      </c>
      <c r="F231" s="22">
        <v>1341970</v>
      </c>
      <c r="G231" s="22">
        <v>68450</v>
      </c>
      <c r="H231" s="22">
        <v>7620354</v>
      </c>
      <c r="I231" s="22">
        <v>85209386</v>
      </c>
      <c r="J231" s="22">
        <v>36280</v>
      </c>
      <c r="K231" s="22"/>
      <c r="L231" s="22"/>
    </row>
    <row r="232" spans="1:12" x14ac:dyDescent="0.25">
      <c r="A232" s="22" t="s">
        <v>116</v>
      </c>
      <c r="B232" s="22" t="s">
        <v>503</v>
      </c>
      <c r="C232" s="22" t="s">
        <v>564</v>
      </c>
      <c r="D232" s="22" t="s">
        <v>565</v>
      </c>
      <c r="E232" s="22">
        <v>7831026</v>
      </c>
      <c r="F232" s="22">
        <v>92340</v>
      </c>
      <c r="G232" s="22"/>
      <c r="H232" s="22">
        <v>215560</v>
      </c>
      <c r="I232" s="22">
        <v>7523126</v>
      </c>
      <c r="J232" s="22"/>
      <c r="K232" s="22"/>
      <c r="L232" s="22"/>
    </row>
    <row r="233" spans="1:12" x14ac:dyDescent="0.25">
      <c r="A233" s="22" t="s">
        <v>116</v>
      </c>
      <c r="B233" s="22" t="s">
        <v>503</v>
      </c>
      <c r="C233" s="22" t="s">
        <v>566</v>
      </c>
      <c r="D233" s="22" t="s">
        <v>567</v>
      </c>
      <c r="E233" s="22">
        <v>27824008</v>
      </c>
      <c r="F233" s="22">
        <v>923620</v>
      </c>
      <c r="G233" s="22">
        <v>339710</v>
      </c>
      <c r="H233" s="22">
        <v>2363690</v>
      </c>
      <c r="I233" s="22">
        <v>24196988</v>
      </c>
      <c r="J233" s="22"/>
      <c r="K233" s="22"/>
      <c r="L233" s="22"/>
    </row>
    <row r="234" spans="1:12" x14ac:dyDescent="0.25">
      <c r="A234" s="22" t="s">
        <v>116</v>
      </c>
      <c r="B234" s="22" t="s">
        <v>503</v>
      </c>
      <c r="C234" s="22" t="s">
        <v>568</v>
      </c>
      <c r="D234" s="22" t="s">
        <v>569</v>
      </c>
      <c r="E234" s="22">
        <v>21773458</v>
      </c>
      <c r="F234" s="22">
        <v>527770</v>
      </c>
      <c r="G234" s="22">
        <v>93450</v>
      </c>
      <c r="H234" s="22">
        <v>2021320</v>
      </c>
      <c r="I234" s="22">
        <v>19113578</v>
      </c>
      <c r="J234" s="22">
        <v>17340</v>
      </c>
      <c r="K234" s="22"/>
      <c r="L234" s="22"/>
    </row>
    <row r="235" spans="1:12" x14ac:dyDescent="0.25">
      <c r="A235" s="22" t="s">
        <v>116</v>
      </c>
      <c r="B235" s="22" t="s">
        <v>503</v>
      </c>
      <c r="C235" s="22" t="s">
        <v>570</v>
      </c>
      <c r="D235" s="22" t="s">
        <v>571</v>
      </c>
      <c r="E235" s="22">
        <v>7991516</v>
      </c>
      <c r="F235" s="22">
        <v>241870</v>
      </c>
      <c r="G235" s="22"/>
      <c r="H235" s="22">
        <v>975690</v>
      </c>
      <c r="I235" s="22">
        <v>6758906</v>
      </c>
      <c r="J235" s="22">
        <v>15050</v>
      </c>
      <c r="K235" s="22"/>
      <c r="L235" s="22"/>
    </row>
    <row r="236" spans="1:12" x14ac:dyDescent="0.25">
      <c r="A236" s="22" t="s">
        <v>116</v>
      </c>
      <c r="B236" s="22" t="s">
        <v>503</v>
      </c>
      <c r="C236" s="22" t="s">
        <v>572</v>
      </c>
      <c r="D236" s="22" t="s">
        <v>573</v>
      </c>
      <c r="E236" s="22">
        <v>47480713</v>
      </c>
      <c r="F236" s="22">
        <v>769150</v>
      </c>
      <c r="G236" s="22">
        <v>141680</v>
      </c>
      <c r="H236" s="22">
        <v>9457508</v>
      </c>
      <c r="I236" s="22">
        <v>37090365</v>
      </c>
      <c r="J236" s="22">
        <v>22010</v>
      </c>
      <c r="K236" s="22"/>
      <c r="L236" s="22"/>
    </row>
    <row r="237" spans="1:12" x14ac:dyDescent="0.25">
      <c r="A237" s="22" t="s">
        <v>116</v>
      </c>
      <c r="B237" s="22" t="s">
        <v>503</v>
      </c>
      <c r="C237" s="22" t="s">
        <v>574</v>
      </c>
      <c r="D237" s="22" t="s">
        <v>575</v>
      </c>
      <c r="E237" s="22">
        <v>62906281</v>
      </c>
      <c r="F237" s="22">
        <v>1783090</v>
      </c>
      <c r="G237" s="22">
        <v>36580</v>
      </c>
      <c r="H237" s="22">
        <v>7343811</v>
      </c>
      <c r="I237" s="22">
        <v>53706590</v>
      </c>
      <c r="J237" s="22">
        <v>36210</v>
      </c>
      <c r="K237" s="22"/>
      <c r="L237" s="22"/>
    </row>
    <row r="238" spans="1:12" x14ac:dyDescent="0.25">
      <c r="A238" s="22" t="s">
        <v>116</v>
      </c>
      <c r="B238" s="22" t="s">
        <v>503</v>
      </c>
      <c r="C238" s="22" t="s">
        <v>576</v>
      </c>
      <c r="D238" s="22" t="s">
        <v>577</v>
      </c>
      <c r="E238" s="22">
        <v>15843743</v>
      </c>
      <c r="F238" s="22">
        <v>534950</v>
      </c>
      <c r="G238" s="22">
        <v>25210</v>
      </c>
      <c r="H238" s="22">
        <v>2008650</v>
      </c>
      <c r="I238" s="22">
        <v>13267173</v>
      </c>
      <c r="J238" s="22">
        <v>7760</v>
      </c>
      <c r="K238" s="22"/>
      <c r="L238" s="22"/>
    </row>
    <row r="239" spans="1:12" x14ac:dyDescent="0.25">
      <c r="A239" s="22" t="s">
        <v>116</v>
      </c>
      <c r="B239" s="22" t="s">
        <v>503</v>
      </c>
      <c r="C239" s="22" t="s">
        <v>578</v>
      </c>
      <c r="D239" s="22" t="s">
        <v>579</v>
      </c>
      <c r="E239" s="22">
        <v>40356591</v>
      </c>
      <c r="F239" s="22">
        <v>1144240</v>
      </c>
      <c r="G239" s="22">
        <v>172670</v>
      </c>
      <c r="H239" s="22">
        <v>3271901</v>
      </c>
      <c r="I239" s="22">
        <v>35742320</v>
      </c>
      <c r="J239" s="22">
        <v>25460</v>
      </c>
      <c r="K239" s="22"/>
      <c r="L239" s="22"/>
    </row>
    <row r="240" spans="1:12" x14ac:dyDescent="0.25">
      <c r="A240" s="22" t="s">
        <v>116</v>
      </c>
      <c r="B240" s="22" t="s">
        <v>503</v>
      </c>
      <c r="C240" s="22" t="s">
        <v>580</v>
      </c>
      <c r="D240" s="22" t="s">
        <v>581</v>
      </c>
      <c r="E240" s="22">
        <v>28843911</v>
      </c>
      <c r="F240" s="22">
        <v>577070</v>
      </c>
      <c r="G240" s="22">
        <v>1173300</v>
      </c>
      <c r="H240" s="22">
        <v>2562720</v>
      </c>
      <c r="I240" s="22">
        <v>24527981</v>
      </c>
      <c r="J240" s="22">
        <v>2840</v>
      </c>
      <c r="K240" s="22"/>
      <c r="L240" s="22"/>
    </row>
    <row r="241" spans="1:12" x14ac:dyDescent="0.25">
      <c r="A241" s="22" t="s">
        <v>116</v>
      </c>
      <c r="B241" s="22" t="s">
        <v>503</v>
      </c>
      <c r="C241" s="22" t="s">
        <v>582</v>
      </c>
      <c r="D241" s="22" t="s">
        <v>583</v>
      </c>
      <c r="E241" s="22">
        <v>7422363</v>
      </c>
      <c r="F241" s="22">
        <v>163680</v>
      </c>
      <c r="G241" s="22">
        <v>56470</v>
      </c>
      <c r="H241" s="22">
        <v>1535100</v>
      </c>
      <c r="I241" s="22">
        <v>5662833</v>
      </c>
      <c r="J241" s="22">
        <v>4280</v>
      </c>
      <c r="K241" s="22"/>
      <c r="L241" s="22"/>
    </row>
    <row r="242" spans="1:12" x14ac:dyDescent="0.25">
      <c r="A242" s="22" t="s">
        <v>116</v>
      </c>
      <c r="B242" s="22" t="s">
        <v>503</v>
      </c>
      <c r="C242" s="22" t="s">
        <v>584</v>
      </c>
      <c r="D242" s="22" t="s">
        <v>585</v>
      </c>
      <c r="E242" s="22">
        <v>43422559</v>
      </c>
      <c r="F242" s="22">
        <v>556700</v>
      </c>
      <c r="G242" s="22"/>
      <c r="H242" s="22">
        <v>1199760</v>
      </c>
      <c r="I242" s="22">
        <v>41666099</v>
      </c>
      <c r="J242" s="22"/>
      <c r="K242" s="22"/>
      <c r="L242" s="22"/>
    </row>
    <row r="243" spans="1:12" x14ac:dyDescent="0.25">
      <c r="A243" s="22" t="s">
        <v>116</v>
      </c>
      <c r="B243" s="22" t="s">
        <v>503</v>
      </c>
      <c r="C243" s="22" t="s">
        <v>586</v>
      </c>
      <c r="D243" s="22" t="s">
        <v>587</v>
      </c>
      <c r="E243" s="22">
        <v>8161950</v>
      </c>
      <c r="F243" s="22">
        <v>319940</v>
      </c>
      <c r="G243" s="22"/>
      <c r="H243" s="22">
        <v>1291990</v>
      </c>
      <c r="I243" s="22">
        <v>6550020</v>
      </c>
      <c r="J243" s="22"/>
      <c r="K243" s="22"/>
      <c r="L243" s="22"/>
    </row>
    <row r="244" spans="1:12" x14ac:dyDescent="0.25">
      <c r="A244" s="22" t="s">
        <v>116</v>
      </c>
      <c r="B244" s="22" t="s">
        <v>503</v>
      </c>
      <c r="C244" s="22" t="s">
        <v>588</v>
      </c>
      <c r="D244" s="22" t="s">
        <v>589</v>
      </c>
      <c r="E244" s="22">
        <v>14919925</v>
      </c>
      <c r="F244" s="22">
        <v>424990</v>
      </c>
      <c r="G244" s="22"/>
      <c r="H244" s="22">
        <v>153510</v>
      </c>
      <c r="I244" s="22">
        <v>14340175</v>
      </c>
      <c r="J244" s="22">
        <v>1250</v>
      </c>
      <c r="K244" s="22"/>
      <c r="L244" s="22"/>
    </row>
    <row r="245" spans="1:12" x14ac:dyDescent="0.25">
      <c r="A245" s="22" t="s">
        <v>116</v>
      </c>
      <c r="B245" s="22" t="s">
        <v>503</v>
      </c>
      <c r="C245" s="22" t="s">
        <v>590</v>
      </c>
      <c r="D245" s="22" t="s">
        <v>591</v>
      </c>
      <c r="E245" s="22">
        <v>19318414</v>
      </c>
      <c r="F245" s="22">
        <v>803340</v>
      </c>
      <c r="G245" s="22">
        <v>2455300</v>
      </c>
      <c r="H245" s="22">
        <v>3618287</v>
      </c>
      <c r="I245" s="22">
        <v>12412057</v>
      </c>
      <c r="J245" s="22">
        <v>29430</v>
      </c>
      <c r="K245" s="22"/>
      <c r="L245" s="22"/>
    </row>
    <row r="246" spans="1:12" x14ac:dyDescent="0.25">
      <c r="A246" s="22" t="s">
        <v>116</v>
      </c>
      <c r="B246" s="22" t="s">
        <v>503</v>
      </c>
      <c r="C246" s="22" t="s">
        <v>592</v>
      </c>
      <c r="D246" s="22" t="s">
        <v>593</v>
      </c>
      <c r="E246" s="22">
        <v>26037939</v>
      </c>
      <c r="F246" s="22">
        <v>2496360</v>
      </c>
      <c r="G246" s="22">
        <v>801060</v>
      </c>
      <c r="H246" s="22">
        <v>5194570</v>
      </c>
      <c r="I246" s="22">
        <v>17527569</v>
      </c>
      <c r="J246" s="22">
        <v>18380</v>
      </c>
      <c r="K246" s="22"/>
      <c r="L246" s="22"/>
    </row>
    <row r="247" spans="1:12" x14ac:dyDescent="0.25">
      <c r="A247" s="22" t="s">
        <v>116</v>
      </c>
      <c r="B247" s="22" t="s">
        <v>503</v>
      </c>
      <c r="C247" s="22" t="s">
        <v>594</v>
      </c>
      <c r="D247" s="22" t="s">
        <v>595</v>
      </c>
      <c r="E247" s="22">
        <v>11942195</v>
      </c>
      <c r="F247" s="22">
        <v>504830</v>
      </c>
      <c r="G247" s="22"/>
      <c r="H247" s="22">
        <v>1068540</v>
      </c>
      <c r="I247" s="22">
        <v>10366965</v>
      </c>
      <c r="J247" s="22">
        <v>1860</v>
      </c>
      <c r="K247" s="22"/>
      <c r="L247" s="22"/>
    </row>
    <row r="248" spans="1:12" x14ac:dyDescent="0.25">
      <c r="A248" s="22" t="s">
        <v>116</v>
      </c>
      <c r="B248" s="22" t="s">
        <v>503</v>
      </c>
      <c r="C248" s="22" t="s">
        <v>596</v>
      </c>
      <c r="D248" s="22" t="s">
        <v>597</v>
      </c>
      <c r="E248" s="22">
        <v>16393217</v>
      </c>
      <c r="F248" s="22">
        <v>376480</v>
      </c>
      <c r="G248" s="22">
        <v>2001850</v>
      </c>
      <c r="H248" s="22">
        <v>2143840</v>
      </c>
      <c r="I248" s="22">
        <v>11870447</v>
      </c>
      <c r="J248" s="22">
        <v>600</v>
      </c>
      <c r="K248" s="22"/>
      <c r="L248" s="22"/>
    </row>
    <row r="249" spans="1:12" x14ac:dyDescent="0.25">
      <c r="A249" s="22" t="s">
        <v>116</v>
      </c>
      <c r="B249" s="22" t="s">
        <v>503</v>
      </c>
      <c r="C249" s="22" t="s">
        <v>598</v>
      </c>
      <c r="D249" s="22" t="s">
        <v>599</v>
      </c>
      <c r="E249" s="22">
        <v>12822725</v>
      </c>
      <c r="F249" s="22">
        <v>1184940</v>
      </c>
      <c r="G249" s="22">
        <v>50450</v>
      </c>
      <c r="H249" s="22">
        <v>1835250</v>
      </c>
      <c r="I249" s="22">
        <v>9752085</v>
      </c>
      <c r="J249" s="22"/>
      <c r="K249" s="22"/>
      <c r="L249" s="22"/>
    </row>
    <row r="250" spans="1:12" x14ac:dyDescent="0.25">
      <c r="A250" s="22" t="s">
        <v>116</v>
      </c>
      <c r="B250" s="22" t="s">
        <v>503</v>
      </c>
      <c r="C250" s="22" t="s">
        <v>600</v>
      </c>
      <c r="D250" s="22" t="s">
        <v>601</v>
      </c>
      <c r="E250" s="22">
        <v>43311059</v>
      </c>
      <c r="F250" s="22">
        <v>1051780</v>
      </c>
      <c r="G250" s="22">
        <v>433540</v>
      </c>
      <c r="H250" s="22">
        <v>6012138</v>
      </c>
      <c r="I250" s="22">
        <v>35813601</v>
      </c>
      <c r="J250" s="22"/>
      <c r="K250" s="22"/>
      <c r="L250" s="22"/>
    </row>
    <row r="251" spans="1:12" x14ac:dyDescent="0.25">
      <c r="A251" s="22" t="s">
        <v>116</v>
      </c>
      <c r="B251" s="22" t="s">
        <v>503</v>
      </c>
      <c r="C251" s="22" t="s">
        <v>602</v>
      </c>
      <c r="D251" s="22" t="s">
        <v>603</v>
      </c>
      <c r="E251" s="22">
        <v>81744113</v>
      </c>
      <c r="F251" s="22">
        <v>1662410</v>
      </c>
      <c r="G251" s="22">
        <v>109330</v>
      </c>
      <c r="H251" s="22">
        <v>5626710</v>
      </c>
      <c r="I251" s="22">
        <v>74345663</v>
      </c>
      <c r="J251" s="22"/>
      <c r="K251" s="22"/>
      <c r="L251" s="22"/>
    </row>
    <row r="252" spans="1:12" x14ac:dyDescent="0.25">
      <c r="A252" s="22" t="s">
        <v>116</v>
      </c>
      <c r="B252" s="22" t="s">
        <v>503</v>
      </c>
      <c r="C252" s="22" t="s">
        <v>604</v>
      </c>
      <c r="D252" s="22" t="s">
        <v>605</v>
      </c>
      <c r="E252" s="22">
        <v>83927618</v>
      </c>
      <c r="F252" s="22">
        <v>1037210</v>
      </c>
      <c r="G252" s="22">
        <v>1968190</v>
      </c>
      <c r="H252" s="22">
        <v>15663390</v>
      </c>
      <c r="I252" s="22">
        <v>65184178</v>
      </c>
      <c r="J252" s="22">
        <v>74650</v>
      </c>
      <c r="K252" s="22"/>
      <c r="L252" s="22"/>
    </row>
    <row r="253" spans="1:12" x14ac:dyDescent="0.25">
      <c r="A253" s="22" t="s">
        <v>116</v>
      </c>
      <c r="B253" s="22" t="s">
        <v>503</v>
      </c>
      <c r="C253" s="22" t="s">
        <v>606</v>
      </c>
      <c r="D253" s="22" t="s">
        <v>607</v>
      </c>
      <c r="E253" s="22">
        <v>12188247</v>
      </c>
      <c r="F253" s="22">
        <v>268520</v>
      </c>
      <c r="G253" s="22">
        <v>83870</v>
      </c>
      <c r="H253" s="22">
        <v>2230596</v>
      </c>
      <c r="I253" s="22">
        <v>9599491</v>
      </c>
      <c r="J253" s="22">
        <v>5770</v>
      </c>
      <c r="K253" s="22"/>
      <c r="L253" s="22"/>
    </row>
    <row r="254" spans="1:12" x14ac:dyDescent="0.25">
      <c r="A254" s="22" t="s">
        <v>116</v>
      </c>
      <c r="B254" s="22" t="s">
        <v>503</v>
      </c>
      <c r="C254" s="22" t="s">
        <v>608</v>
      </c>
      <c r="D254" s="22" t="s">
        <v>609</v>
      </c>
      <c r="E254" s="22">
        <v>51535407</v>
      </c>
      <c r="F254" s="22">
        <v>1843620</v>
      </c>
      <c r="G254" s="22">
        <v>972110</v>
      </c>
      <c r="H254" s="22">
        <v>8656754</v>
      </c>
      <c r="I254" s="22">
        <v>40049033</v>
      </c>
      <c r="J254" s="22">
        <v>13890</v>
      </c>
      <c r="K254" s="22"/>
      <c r="L254" s="22"/>
    </row>
    <row r="255" spans="1:12" x14ac:dyDescent="0.25">
      <c r="A255" s="22" t="s">
        <v>116</v>
      </c>
      <c r="B255" s="22" t="s">
        <v>503</v>
      </c>
      <c r="C255" s="22" t="s">
        <v>610</v>
      </c>
      <c r="D255" s="22" t="s">
        <v>611</v>
      </c>
      <c r="E255" s="22">
        <v>17191088</v>
      </c>
      <c r="F255" s="22">
        <v>536530</v>
      </c>
      <c r="G255" s="22">
        <v>355140</v>
      </c>
      <c r="H255" s="22">
        <v>4459797</v>
      </c>
      <c r="I255" s="22">
        <v>11838901</v>
      </c>
      <c r="J255" s="22">
        <v>720</v>
      </c>
      <c r="K255" s="22"/>
      <c r="L255" s="22"/>
    </row>
    <row r="256" spans="1:12" x14ac:dyDescent="0.25">
      <c r="A256" s="22" t="s">
        <v>116</v>
      </c>
      <c r="B256" s="22" t="s">
        <v>503</v>
      </c>
      <c r="C256" s="22" t="s">
        <v>612</v>
      </c>
      <c r="D256" s="22" t="s">
        <v>613</v>
      </c>
      <c r="E256" s="22">
        <v>49341324</v>
      </c>
      <c r="F256" s="22">
        <v>1985060</v>
      </c>
      <c r="G256" s="22">
        <v>324720</v>
      </c>
      <c r="H256" s="22">
        <v>5988211</v>
      </c>
      <c r="I256" s="22">
        <v>41043333</v>
      </c>
      <c r="J256" s="22"/>
      <c r="K256" s="22"/>
      <c r="L256" s="22"/>
    </row>
    <row r="257" spans="1:12" x14ac:dyDescent="0.25">
      <c r="A257" s="22" t="s">
        <v>116</v>
      </c>
      <c r="B257" s="22" t="s">
        <v>503</v>
      </c>
      <c r="C257" s="22" t="s">
        <v>614</v>
      </c>
      <c r="D257" s="22" t="s">
        <v>615</v>
      </c>
      <c r="E257" s="22">
        <v>40712712</v>
      </c>
      <c r="F257" s="22">
        <v>778310</v>
      </c>
      <c r="G257" s="22">
        <v>104490</v>
      </c>
      <c r="H257" s="22">
        <v>3273646</v>
      </c>
      <c r="I257" s="22">
        <v>36541676</v>
      </c>
      <c r="J257" s="22">
        <v>14590</v>
      </c>
      <c r="K257" s="22"/>
      <c r="L257" s="22"/>
    </row>
    <row r="258" spans="1:12" x14ac:dyDescent="0.25">
      <c r="A258" s="22" t="s">
        <v>116</v>
      </c>
      <c r="B258" s="22" t="s">
        <v>503</v>
      </c>
      <c r="C258" s="22" t="s">
        <v>616</v>
      </c>
      <c r="D258" s="22" t="s">
        <v>617</v>
      </c>
      <c r="E258" s="22">
        <v>11895068</v>
      </c>
      <c r="F258" s="22">
        <v>148890</v>
      </c>
      <c r="G258" s="22">
        <v>15710</v>
      </c>
      <c r="H258" s="22">
        <v>2792451</v>
      </c>
      <c r="I258" s="22">
        <v>8922497</v>
      </c>
      <c r="J258" s="22">
        <v>15520</v>
      </c>
      <c r="K258" s="22"/>
      <c r="L258" s="22"/>
    </row>
    <row r="259" spans="1:12" x14ac:dyDescent="0.25">
      <c r="A259" s="22" t="s">
        <v>116</v>
      </c>
      <c r="B259" s="22" t="s">
        <v>503</v>
      </c>
      <c r="C259" s="22" t="s">
        <v>618</v>
      </c>
      <c r="D259" s="22" t="s">
        <v>619</v>
      </c>
      <c r="E259" s="22">
        <v>14403485</v>
      </c>
      <c r="F259" s="22">
        <v>484930</v>
      </c>
      <c r="G259" s="22"/>
      <c r="H259" s="22">
        <v>503803</v>
      </c>
      <c r="I259" s="22">
        <v>13407072</v>
      </c>
      <c r="J259" s="22">
        <v>7680</v>
      </c>
      <c r="K259" s="22"/>
      <c r="L259" s="22"/>
    </row>
    <row r="260" spans="1:12" x14ac:dyDescent="0.25">
      <c r="A260" s="22" t="s">
        <v>116</v>
      </c>
      <c r="B260" s="22" t="s">
        <v>503</v>
      </c>
      <c r="C260" s="22" t="s">
        <v>620</v>
      </c>
      <c r="D260" s="22" t="s">
        <v>621</v>
      </c>
      <c r="E260" s="22">
        <v>18189001</v>
      </c>
      <c r="F260" s="22">
        <v>496810</v>
      </c>
      <c r="G260" s="22">
        <v>259370</v>
      </c>
      <c r="H260" s="22">
        <v>799570</v>
      </c>
      <c r="I260" s="22">
        <v>16538361</v>
      </c>
      <c r="J260" s="22">
        <v>94890</v>
      </c>
      <c r="K260" s="22"/>
      <c r="L260" s="22"/>
    </row>
    <row r="261" spans="1:12" x14ac:dyDescent="0.25">
      <c r="A261" s="22" t="s">
        <v>116</v>
      </c>
      <c r="B261" s="22" t="s">
        <v>503</v>
      </c>
      <c r="C261" s="22" t="s">
        <v>622</v>
      </c>
      <c r="D261" s="22" t="s">
        <v>623</v>
      </c>
      <c r="E261" s="22">
        <v>16038852</v>
      </c>
      <c r="F261" s="22">
        <v>456560</v>
      </c>
      <c r="G261" s="22">
        <v>44410</v>
      </c>
      <c r="H261" s="22">
        <v>881009</v>
      </c>
      <c r="I261" s="22">
        <v>14613913</v>
      </c>
      <c r="J261" s="22">
        <v>42960</v>
      </c>
      <c r="K261" s="22"/>
      <c r="L261" s="22"/>
    </row>
    <row r="262" spans="1:12" x14ac:dyDescent="0.25">
      <c r="A262" s="22" t="s">
        <v>116</v>
      </c>
      <c r="B262" s="22" t="s">
        <v>503</v>
      </c>
      <c r="C262" s="22" t="s">
        <v>624</v>
      </c>
      <c r="D262" s="22" t="s">
        <v>625</v>
      </c>
      <c r="E262" s="22">
        <v>44729289</v>
      </c>
      <c r="F262" s="22">
        <v>1726810</v>
      </c>
      <c r="G262" s="22">
        <v>2902930</v>
      </c>
      <c r="H262" s="22">
        <v>16410260</v>
      </c>
      <c r="I262" s="22">
        <v>23678289</v>
      </c>
      <c r="J262" s="22">
        <v>11000</v>
      </c>
      <c r="K262" s="22"/>
      <c r="L262" s="22"/>
    </row>
    <row r="263" spans="1:12" x14ac:dyDescent="0.25">
      <c r="A263" s="22" t="s">
        <v>116</v>
      </c>
      <c r="B263" s="22" t="s">
        <v>503</v>
      </c>
      <c r="C263" s="22" t="s">
        <v>626</v>
      </c>
      <c r="D263" s="22" t="s">
        <v>627</v>
      </c>
      <c r="E263" s="22">
        <v>9316381</v>
      </c>
      <c r="F263" s="22">
        <v>293810</v>
      </c>
      <c r="G263" s="22">
        <v>36090</v>
      </c>
      <c r="H263" s="22">
        <v>1003880</v>
      </c>
      <c r="I263" s="22">
        <v>7981261</v>
      </c>
      <c r="J263" s="22">
        <v>1340</v>
      </c>
      <c r="K263" s="22"/>
      <c r="L263" s="22"/>
    </row>
    <row r="264" spans="1:12" x14ac:dyDescent="0.25">
      <c r="A264" s="22" t="s">
        <v>116</v>
      </c>
      <c r="B264" s="22" t="s">
        <v>503</v>
      </c>
      <c r="C264" s="22" t="s">
        <v>628</v>
      </c>
      <c r="D264" s="22" t="s">
        <v>629</v>
      </c>
      <c r="E264" s="22">
        <v>29898664</v>
      </c>
      <c r="F264" s="22">
        <v>434170</v>
      </c>
      <c r="G264" s="22">
        <v>170330</v>
      </c>
      <c r="H264" s="22">
        <v>5434127</v>
      </c>
      <c r="I264" s="22">
        <v>23837507</v>
      </c>
      <c r="J264" s="22">
        <v>22530</v>
      </c>
      <c r="K264" s="22"/>
      <c r="L264" s="22"/>
    </row>
    <row r="265" spans="1:12" x14ac:dyDescent="0.25">
      <c r="A265" s="22" t="s">
        <v>116</v>
      </c>
      <c r="B265" s="22" t="s">
        <v>503</v>
      </c>
      <c r="C265" s="22" t="s">
        <v>630</v>
      </c>
      <c r="D265" s="22" t="s">
        <v>631</v>
      </c>
      <c r="E265" s="22">
        <v>13798918</v>
      </c>
      <c r="F265" s="22">
        <v>296170</v>
      </c>
      <c r="G265" s="22">
        <v>101470</v>
      </c>
      <c r="H265" s="22">
        <v>2227900</v>
      </c>
      <c r="I265" s="22">
        <v>11173378</v>
      </c>
      <c r="J265" s="22"/>
      <c r="K265" s="22"/>
      <c r="L265" s="22"/>
    </row>
    <row r="266" spans="1:12" x14ac:dyDescent="0.25">
      <c r="A266" s="22" t="s">
        <v>116</v>
      </c>
      <c r="B266" s="22" t="s">
        <v>503</v>
      </c>
      <c r="C266" s="22" t="s">
        <v>632</v>
      </c>
      <c r="D266" s="22" t="s">
        <v>633</v>
      </c>
      <c r="E266" s="22">
        <v>28327104</v>
      </c>
      <c r="F266" s="22">
        <v>413340</v>
      </c>
      <c r="G266" s="22">
        <v>91250</v>
      </c>
      <c r="H266" s="22">
        <v>1696767</v>
      </c>
      <c r="I266" s="22">
        <v>26125747</v>
      </c>
      <c r="J266" s="22"/>
      <c r="K266" s="22"/>
      <c r="L266" s="22"/>
    </row>
    <row r="267" spans="1:12" x14ac:dyDescent="0.25">
      <c r="A267" s="22" t="s">
        <v>116</v>
      </c>
      <c r="B267" s="22" t="s">
        <v>503</v>
      </c>
      <c r="C267" s="22" t="s">
        <v>634</v>
      </c>
      <c r="D267" s="22" t="s">
        <v>635</v>
      </c>
      <c r="E267" s="22">
        <v>59379664</v>
      </c>
      <c r="F267" s="22">
        <v>1299790</v>
      </c>
      <c r="G267" s="22"/>
      <c r="H267" s="22">
        <v>22707618</v>
      </c>
      <c r="I267" s="22">
        <v>35362446</v>
      </c>
      <c r="J267" s="22">
        <v>9810</v>
      </c>
      <c r="K267" s="22"/>
      <c r="L267" s="22"/>
    </row>
    <row r="268" spans="1:12" x14ac:dyDescent="0.25">
      <c r="A268" s="22" t="s">
        <v>116</v>
      </c>
      <c r="B268" s="22" t="s">
        <v>503</v>
      </c>
      <c r="C268" s="22" t="s">
        <v>636</v>
      </c>
      <c r="D268" s="22" t="s">
        <v>637</v>
      </c>
      <c r="E268" s="22">
        <v>36185663</v>
      </c>
      <c r="F268" s="22">
        <v>2108760</v>
      </c>
      <c r="G268" s="22">
        <v>794410</v>
      </c>
      <c r="H268" s="22">
        <v>8840430</v>
      </c>
      <c r="I268" s="22">
        <v>24409723</v>
      </c>
      <c r="J268" s="22">
        <v>32340</v>
      </c>
      <c r="K268" s="22"/>
      <c r="L268" s="22"/>
    </row>
    <row r="269" spans="1:12" x14ac:dyDescent="0.25">
      <c r="A269" s="22" t="s">
        <v>116</v>
      </c>
      <c r="B269" s="22" t="s">
        <v>503</v>
      </c>
      <c r="C269" s="22" t="s">
        <v>638</v>
      </c>
      <c r="D269" s="22" t="s">
        <v>639</v>
      </c>
      <c r="E269" s="22">
        <v>124705659</v>
      </c>
      <c r="F269" s="22">
        <v>381500</v>
      </c>
      <c r="G269" s="22"/>
      <c r="H269" s="22">
        <v>2339660</v>
      </c>
      <c r="I269" s="22">
        <v>121984499</v>
      </c>
      <c r="J269" s="22"/>
      <c r="K269" s="22"/>
      <c r="L269" s="22"/>
    </row>
    <row r="270" spans="1:12" x14ac:dyDescent="0.25">
      <c r="A270" s="22" t="s">
        <v>116</v>
      </c>
      <c r="B270" s="22" t="s">
        <v>503</v>
      </c>
      <c r="C270" s="22" t="s">
        <v>640</v>
      </c>
      <c r="D270" s="22" t="s">
        <v>641</v>
      </c>
      <c r="E270" s="22">
        <v>44973747</v>
      </c>
      <c r="F270" s="22">
        <v>663460</v>
      </c>
      <c r="G270" s="22">
        <v>1299610</v>
      </c>
      <c r="H270" s="22">
        <v>13828470</v>
      </c>
      <c r="I270" s="22">
        <v>29148327</v>
      </c>
      <c r="J270" s="22">
        <v>33880</v>
      </c>
      <c r="K270" s="22"/>
      <c r="L270" s="22"/>
    </row>
    <row r="271" spans="1:12" x14ac:dyDescent="0.25">
      <c r="A271" s="22" t="s">
        <v>116</v>
      </c>
      <c r="B271" s="22" t="s">
        <v>503</v>
      </c>
      <c r="C271" s="22" t="s">
        <v>642</v>
      </c>
      <c r="D271" s="22" t="s">
        <v>643</v>
      </c>
      <c r="E271" s="22">
        <v>101164549</v>
      </c>
      <c r="F271" s="22">
        <v>972720</v>
      </c>
      <c r="G271" s="22"/>
      <c r="H271" s="22">
        <v>1490145</v>
      </c>
      <c r="I271" s="22">
        <v>98690144</v>
      </c>
      <c r="J271" s="22">
        <v>11540</v>
      </c>
      <c r="K271" s="22"/>
      <c r="L271" s="22"/>
    </row>
    <row r="272" spans="1:12" x14ac:dyDescent="0.25">
      <c r="A272" s="22" t="s">
        <v>116</v>
      </c>
      <c r="B272" s="22" t="s">
        <v>503</v>
      </c>
      <c r="C272" s="22" t="s">
        <v>644</v>
      </c>
      <c r="D272" s="22" t="s">
        <v>645</v>
      </c>
      <c r="E272" s="22">
        <v>11228136</v>
      </c>
      <c r="F272" s="22">
        <v>457940</v>
      </c>
      <c r="G272" s="22">
        <v>66510</v>
      </c>
      <c r="H272" s="22">
        <v>1875348</v>
      </c>
      <c r="I272" s="22">
        <v>8825698</v>
      </c>
      <c r="J272" s="22">
        <v>2640</v>
      </c>
      <c r="K272" s="22"/>
      <c r="L272" s="22"/>
    </row>
    <row r="273" spans="1:12" x14ac:dyDescent="0.25">
      <c r="A273" s="22" t="s">
        <v>116</v>
      </c>
      <c r="B273" s="22" t="s">
        <v>503</v>
      </c>
      <c r="C273" s="22" t="s">
        <v>646</v>
      </c>
      <c r="D273" s="22" t="s">
        <v>647</v>
      </c>
      <c r="E273" s="22">
        <v>12592543</v>
      </c>
      <c r="F273" s="22">
        <v>728500</v>
      </c>
      <c r="G273" s="22"/>
      <c r="H273" s="22">
        <v>1309275</v>
      </c>
      <c r="I273" s="22">
        <v>10548368</v>
      </c>
      <c r="J273" s="22">
        <v>6400</v>
      </c>
      <c r="K273" s="22"/>
      <c r="L273" s="22"/>
    </row>
    <row r="274" spans="1:12" x14ac:dyDescent="0.25">
      <c r="A274" s="22" t="s">
        <v>116</v>
      </c>
      <c r="B274" s="22" t="s">
        <v>503</v>
      </c>
      <c r="C274" s="22" t="s">
        <v>648</v>
      </c>
      <c r="D274" s="22" t="s">
        <v>649</v>
      </c>
      <c r="E274" s="22">
        <v>57668203</v>
      </c>
      <c r="F274" s="22">
        <v>1230100</v>
      </c>
      <c r="G274" s="22">
        <v>140910</v>
      </c>
      <c r="H274" s="22">
        <v>7909248</v>
      </c>
      <c r="I274" s="22">
        <v>48363605</v>
      </c>
      <c r="J274" s="22">
        <v>24340</v>
      </c>
      <c r="K274" s="22"/>
      <c r="L274" s="22"/>
    </row>
    <row r="275" spans="1:12" x14ac:dyDescent="0.25">
      <c r="A275" s="22" t="s">
        <v>116</v>
      </c>
      <c r="B275" s="22" t="s">
        <v>503</v>
      </c>
      <c r="C275" s="22" t="s">
        <v>650</v>
      </c>
      <c r="D275" s="22" t="s">
        <v>651</v>
      </c>
      <c r="E275" s="22">
        <v>26937133</v>
      </c>
      <c r="F275" s="22">
        <v>420590</v>
      </c>
      <c r="G275" s="22">
        <v>634310</v>
      </c>
      <c r="H275" s="22">
        <v>3638948</v>
      </c>
      <c r="I275" s="22">
        <v>22239455</v>
      </c>
      <c r="J275" s="22">
        <v>3830</v>
      </c>
      <c r="K275" s="22"/>
      <c r="L275" s="22"/>
    </row>
    <row r="276" spans="1:12" x14ac:dyDescent="0.25">
      <c r="A276" s="22" t="s">
        <v>116</v>
      </c>
      <c r="B276" s="22" t="s">
        <v>503</v>
      </c>
      <c r="C276" s="22" t="s">
        <v>652</v>
      </c>
      <c r="D276" s="22" t="s">
        <v>653</v>
      </c>
      <c r="E276" s="22">
        <v>16933484</v>
      </c>
      <c r="F276" s="22">
        <v>524980</v>
      </c>
      <c r="G276" s="22"/>
      <c r="H276" s="22">
        <v>1217177</v>
      </c>
      <c r="I276" s="22">
        <v>15191327</v>
      </c>
      <c r="J276" s="22"/>
      <c r="K276" s="22"/>
      <c r="L276" s="22"/>
    </row>
    <row r="277" spans="1:12" x14ac:dyDescent="0.25">
      <c r="A277" s="22" t="s">
        <v>116</v>
      </c>
      <c r="B277" s="22" t="s">
        <v>503</v>
      </c>
      <c r="C277" s="22" t="s">
        <v>654</v>
      </c>
      <c r="D277" s="22" t="s">
        <v>655</v>
      </c>
      <c r="E277" s="22">
        <v>10266700</v>
      </c>
      <c r="F277" s="22">
        <v>385540</v>
      </c>
      <c r="G277" s="22"/>
      <c r="H277" s="22">
        <v>1349840</v>
      </c>
      <c r="I277" s="22">
        <v>8531320</v>
      </c>
      <c r="J277" s="22"/>
      <c r="K277" s="22"/>
      <c r="L277" s="22"/>
    </row>
    <row r="278" spans="1:12" x14ac:dyDescent="0.25">
      <c r="A278" s="22" t="s">
        <v>116</v>
      </c>
      <c r="B278" s="22" t="s">
        <v>656</v>
      </c>
      <c r="C278" s="22" t="s">
        <v>657</v>
      </c>
      <c r="D278" s="22" t="s">
        <v>658</v>
      </c>
      <c r="E278" s="22">
        <v>80221312</v>
      </c>
      <c r="F278" s="22">
        <v>292310</v>
      </c>
      <c r="G278" s="22"/>
      <c r="H278" s="22"/>
      <c r="I278" s="22">
        <v>79929002</v>
      </c>
      <c r="J278" s="22"/>
      <c r="K278" s="22"/>
      <c r="L278" s="22"/>
    </row>
    <row r="279" spans="1:12" x14ac:dyDescent="0.25">
      <c r="A279" s="22" t="s">
        <v>116</v>
      </c>
      <c r="B279" s="22" t="s">
        <v>656</v>
      </c>
      <c r="C279" s="22" t="s">
        <v>659</v>
      </c>
      <c r="D279" s="22" t="s">
        <v>660</v>
      </c>
      <c r="E279" s="22">
        <v>23243798</v>
      </c>
      <c r="F279" s="22">
        <v>51830</v>
      </c>
      <c r="G279" s="22"/>
      <c r="H279" s="22"/>
      <c r="I279" s="22">
        <v>23191968</v>
      </c>
      <c r="J279" s="22"/>
      <c r="K279" s="22"/>
      <c r="L279" s="22"/>
    </row>
    <row r="280" spans="1:12" x14ac:dyDescent="0.25">
      <c r="A280" s="22" t="s">
        <v>116</v>
      </c>
      <c r="B280" s="22" t="s">
        <v>656</v>
      </c>
      <c r="C280" s="22" t="s">
        <v>661</v>
      </c>
      <c r="D280" s="22" t="s">
        <v>662</v>
      </c>
      <c r="E280" s="22">
        <v>13216895</v>
      </c>
      <c r="F280" s="22">
        <v>49320</v>
      </c>
      <c r="G280" s="22"/>
      <c r="H280" s="22"/>
      <c r="I280" s="22">
        <v>13167575</v>
      </c>
      <c r="J280" s="22"/>
      <c r="K280" s="22"/>
      <c r="L280" s="22"/>
    </row>
    <row r="281" spans="1:12" x14ac:dyDescent="0.25">
      <c r="A281" s="22" t="s">
        <v>116</v>
      </c>
      <c r="B281" s="22" t="s">
        <v>656</v>
      </c>
      <c r="C281" s="22" t="s">
        <v>663</v>
      </c>
      <c r="D281" s="22" t="s">
        <v>664</v>
      </c>
      <c r="E281" s="22">
        <v>175059640</v>
      </c>
      <c r="F281" s="22">
        <v>412490</v>
      </c>
      <c r="G281" s="22">
        <v>17760</v>
      </c>
      <c r="H281" s="22">
        <v>1403440</v>
      </c>
      <c r="I281" s="22">
        <v>173225950</v>
      </c>
      <c r="J281" s="22"/>
      <c r="K281" s="22"/>
      <c r="L281" s="22"/>
    </row>
    <row r="282" spans="1:12" x14ac:dyDescent="0.25">
      <c r="A282" s="22" t="s">
        <v>116</v>
      </c>
      <c r="B282" s="22" t="s">
        <v>656</v>
      </c>
      <c r="C282" s="22" t="s">
        <v>665</v>
      </c>
      <c r="D282" s="22" t="s">
        <v>666</v>
      </c>
      <c r="E282" s="22">
        <v>61788343</v>
      </c>
      <c r="F282" s="22">
        <v>242050</v>
      </c>
      <c r="G282" s="22"/>
      <c r="H282" s="22">
        <v>452710</v>
      </c>
      <c r="I282" s="22">
        <v>61093583</v>
      </c>
      <c r="J282" s="22"/>
      <c r="K282" s="22"/>
      <c r="L282" s="22"/>
    </row>
    <row r="283" spans="1:12" x14ac:dyDescent="0.25">
      <c r="A283" s="22" t="s">
        <v>116</v>
      </c>
      <c r="B283" s="22" t="s">
        <v>656</v>
      </c>
      <c r="C283" s="22" t="s">
        <v>667</v>
      </c>
      <c r="D283" s="22" t="s">
        <v>668</v>
      </c>
      <c r="E283" s="22">
        <v>26165748</v>
      </c>
      <c r="F283" s="22">
        <v>166290</v>
      </c>
      <c r="G283" s="22"/>
      <c r="H283" s="22"/>
      <c r="I283" s="22">
        <v>25999458</v>
      </c>
      <c r="J283" s="22"/>
      <c r="K283" s="22"/>
      <c r="L283" s="22"/>
    </row>
    <row r="284" spans="1:12" x14ac:dyDescent="0.25">
      <c r="A284" s="22" t="s">
        <v>116</v>
      </c>
      <c r="B284" s="22" t="s">
        <v>656</v>
      </c>
      <c r="C284" s="22" t="s">
        <v>669</v>
      </c>
      <c r="D284" s="22" t="s">
        <v>670</v>
      </c>
      <c r="E284" s="22">
        <v>20583557</v>
      </c>
      <c r="F284" s="22">
        <v>32160</v>
      </c>
      <c r="G284" s="22"/>
      <c r="H284" s="22"/>
      <c r="I284" s="22">
        <v>20551397</v>
      </c>
      <c r="J284" s="22"/>
      <c r="K284" s="22"/>
      <c r="L284" s="22"/>
    </row>
    <row r="285" spans="1:12" x14ac:dyDescent="0.25">
      <c r="A285" s="22" t="s">
        <v>116</v>
      </c>
      <c r="B285" s="22" t="s">
        <v>656</v>
      </c>
      <c r="C285" s="22" t="s">
        <v>671</v>
      </c>
      <c r="D285" s="22" t="s">
        <v>672</v>
      </c>
      <c r="E285" s="22">
        <v>12681760</v>
      </c>
      <c r="F285" s="22">
        <v>15140</v>
      </c>
      <c r="G285" s="22"/>
      <c r="H285" s="22"/>
      <c r="I285" s="22">
        <v>12666620</v>
      </c>
      <c r="J285" s="22"/>
      <c r="K285" s="22"/>
      <c r="L285" s="22"/>
    </row>
    <row r="286" spans="1:12" x14ac:dyDescent="0.25">
      <c r="A286" s="22" t="s">
        <v>116</v>
      </c>
      <c r="B286" s="22" t="s">
        <v>656</v>
      </c>
      <c r="C286" s="22" t="s">
        <v>673</v>
      </c>
      <c r="D286" s="22" t="s">
        <v>674</v>
      </c>
      <c r="E286" s="22">
        <v>78823421</v>
      </c>
      <c r="F286" s="22">
        <v>304090</v>
      </c>
      <c r="G286" s="22"/>
      <c r="H286" s="22"/>
      <c r="I286" s="22">
        <v>78519331</v>
      </c>
      <c r="J286" s="22"/>
      <c r="K286" s="22"/>
      <c r="L286" s="22"/>
    </row>
    <row r="287" spans="1:12" x14ac:dyDescent="0.25">
      <c r="A287" s="22" t="s">
        <v>116</v>
      </c>
      <c r="B287" s="22" t="s">
        <v>656</v>
      </c>
      <c r="C287" s="22" t="s">
        <v>675</v>
      </c>
      <c r="D287" s="22" t="s">
        <v>676</v>
      </c>
      <c r="E287" s="22">
        <v>45545924</v>
      </c>
      <c r="F287" s="22">
        <v>63870</v>
      </c>
      <c r="G287" s="22"/>
      <c r="H287" s="22"/>
      <c r="I287" s="22">
        <v>45482054</v>
      </c>
      <c r="J287" s="22"/>
      <c r="K287" s="22"/>
      <c r="L287" s="22"/>
    </row>
    <row r="288" spans="1:12" x14ac:dyDescent="0.25">
      <c r="A288" s="22" t="s">
        <v>116</v>
      </c>
      <c r="B288" s="22" t="s">
        <v>656</v>
      </c>
      <c r="C288" s="22" t="s">
        <v>677</v>
      </c>
      <c r="D288" s="22" t="s">
        <v>678</v>
      </c>
      <c r="E288" s="22">
        <v>118467432</v>
      </c>
      <c r="F288" s="22">
        <v>534480</v>
      </c>
      <c r="G288" s="22">
        <v>70080</v>
      </c>
      <c r="H288" s="22">
        <v>244300</v>
      </c>
      <c r="I288" s="22">
        <v>117608912</v>
      </c>
      <c r="J288" s="22">
        <v>9660</v>
      </c>
      <c r="K288" s="22"/>
      <c r="L288" s="22"/>
    </row>
    <row r="289" spans="1:12" x14ac:dyDescent="0.25">
      <c r="A289" s="22" t="s">
        <v>116</v>
      </c>
      <c r="B289" s="22" t="s">
        <v>656</v>
      </c>
      <c r="C289" s="22" t="s">
        <v>679</v>
      </c>
      <c r="D289" s="22" t="s">
        <v>680</v>
      </c>
      <c r="E289" s="22">
        <v>82833157</v>
      </c>
      <c r="F289" s="22">
        <v>268780</v>
      </c>
      <c r="G289" s="22"/>
      <c r="H289" s="22"/>
      <c r="I289" s="22">
        <v>82564377</v>
      </c>
      <c r="J289" s="22"/>
      <c r="K289" s="22"/>
      <c r="L289" s="22"/>
    </row>
    <row r="290" spans="1:12" x14ac:dyDescent="0.25">
      <c r="A290" s="22" t="s">
        <v>116</v>
      </c>
      <c r="B290" s="22" t="s">
        <v>656</v>
      </c>
      <c r="C290" s="22" t="s">
        <v>681</v>
      </c>
      <c r="D290" s="22" t="s">
        <v>682</v>
      </c>
      <c r="E290" s="22">
        <v>95268838</v>
      </c>
      <c r="F290" s="22">
        <v>209250</v>
      </c>
      <c r="G290" s="22"/>
      <c r="H290" s="22">
        <v>926100</v>
      </c>
      <c r="I290" s="22">
        <v>94133488</v>
      </c>
      <c r="J290" s="22"/>
      <c r="K290" s="22"/>
      <c r="L290" s="22"/>
    </row>
    <row r="291" spans="1:12" x14ac:dyDescent="0.25">
      <c r="A291" s="22" t="s">
        <v>116</v>
      </c>
      <c r="B291" s="22" t="s">
        <v>656</v>
      </c>
      <c r="C291" s="22" t="s">
        <v>683</v>
      </c>
      <c r="D291" s="22" t="s">
        <v>684</v>
      </c>
      <c r="E291" s="22">
        <v>42522240</v>
      </c>
      <c r="F291" s="22">
        <v>38510</v>
      </c>
      <c r="G291" s="22"/>
      <c r="H291" s="22"/>
      <c r="I291" s="22">
        <v>42483730</v>
      </c>
      <c r="J291" s="22"/>
      <c r="K291" s="22"/>
      <c r="L291" s="22"/>
    </row>
    <row r="292" spans="1:12" x14ac:dyDescent="0.25">
      <c r="A292" s="22" t="s">
        <v>116</v>
      </c>
      <c r="B292" s="22" t="s">
        <v>656</v>
      </c>
      <c r="C292" s="22" t="s">
        <v>685</v>
      </c>
      <c r="D292" s="22" t="s">
        <v>686</v>
      </c>
      <c r="E292" s="22">
        <v>16602968</v>
      </c>
      <c r="F292" s="22">
        <v>171080</v>
      </c>
      <c r="G292" s="22"/>
      <c r="H292" s="22"/>
      <c r="I292" s="22">
        <v>16431888</v>
      </c>
      <c r="J292" s="22"/>
      <c r="K292" s="22"/>
      <c r="L292" s="22"/>
    </row>
    <row r="293" spans="1:12" x14ac:dyDescent="0.25">
      <c r="A293" s="22" t="s">
        <v>116</v>
      </c>
      <c r="B293" s="22" t="s">
        <v>656</v>
      </c>
      <c r="C293" s="22" t="s">
        <v>687</v>
      </c>
      <c r="D293" s="22" t="s">
        <v>688</v>
      </c>
      <c r="E293" s="22">
        <v>110200664</v>
      </c>
      <c r="F293" s="22">
        <v>453060</v>
      </c>
      <c r="G293" s="22"/>
      <c r="H293" s="22">
        <v>184020</v>
      </c>
      <c r="I293" s="22">
        <v>109563584</v>
      </c>
      <c r="J293" s="22"/>
      <c r="K293" s="22"/>
      <c r="L293" s="22"/>
    </row>
    <row r="294" spans="1:12" x14ac:dyDescent="0.25">
      <c r="A294" s="22" t="s">
        <v>116</v>
      </c>
      <c r="B294" s="22" t="s">
        <v>656</v>
      </c>
      <c r="C294" s="22" t="s">
        <v>689</v>
      </c>
      <c r="D294" s="22" t="s">
        <v>690</v>
      </c>
      <c r="E294" s="22">
        <v>25276456</v>
      </c>
      <c r="F294" s="22">
        <v>103620</v>
      </c>
      <c r="G294" s="22"/>
      <c r="H294" s="22"/>
      <c r="I294" s="22">
        <v>25172836</v>
      </c>
      <c r="J294" s="22"/>
      <c r="K294" s="22"/>
      <c r="L294" s="22"/>
    </row>
    <row r="295" spans="1:12" x14ac:dyDescent="0.25">
      <c r="A295" s="22" t="s">
        <v>116</v>
      </c>
      <c r="B295" s="22" t="s">
        <v>656</v>
      </c>
      <c r="C295" s="22" t="s">
        <v>691</v>
      </c>
      <c r="D295" s="22" t="s">
        <v>692</v>
      </c>
      <c r="E295" s="22">
        <v>37060201</v>
      </c>
      <c r="F295" s="22">
        <v>145730</v>
      </c>
      <c r="G295" s="22"/>
      <c r="H295" s="22"/>
      <c r="I295" s="22">
        <v>36914471</v>
      </c>
      <c r="J295" s="22"/>
      <c r="K295" s="22"/>
      <c r="L295" s="22"/>
    </row>
    <row r="296" spans="1:12" x14ac:dyDescent="0.25">
      <c r="A296" s="22" t="s">
        <v>116</v>
      </c>
      <c r="B296" s="22" t="s">
        <v>656</v>
      </c>
      <c r="C296" s="22" t="s">
        <v>693</v>
      </c>
      <c r="D296" s="22" t="s">
        <v>694</v>
      </c>
      <c r="E296" s="22">
        <v>171121310</v>
      </c>
      <c r="F296" s="22">
        <v>348920</v>
      </c>
      <c r="G296" s="22"/>
      <c r="H296" s="22"/>
      <c r="I296" s="22">
        <v>170772390</v>
      </c>
      <c r="J296" s="22"/>
      <c r="K296" s="22"/>
      <c r="L296" s="22"/>
    </row>
    <row r="297" spans="1:12" x14ac:dyDescent="0.25">
      <c r="A297" s="22" t="s">
        <v>116</v>
      </c>
      <c r="B297" s="22" t="s">
        <v>656</v>
      </c>
      <c r="C297" s="22" t="s">
        <v>695</v>
      </c>
      <c r="D297" s="22" t="s">
        <v>696</v>
      </c>
      <c r="E297" s="22">
        <v>29927687</v>
      </c>
      <c r="F297" s="22">
        <v>79720</v>
      </c>
      <c r="G297" s="22"/>
      <c r="H297" s="22"/>
      <c r="I297" s="22">
        <v>29847967</v>
      </c>
      <c r="J297" s="22"/>
      <c r="K297" s="22"/>
      <c r="L297" s="22"/>
    </row>
    <row r="298" spans="1:12" x14ac:dyDescent="0.25">
      <c r="A298" s="22" t="s">
        <v>116</v>
      </c>
      <c r="B298" s="22" t="s">
        <v>656</v>
      </c>
      <c r="C298" s="22" t="s">
        <v>697</v>
      </c>
      <c r="D298" s="22" t="s">
        <v>698</v>
      </c>
      <c r="E298" s="22">
        <v>17306625</v>
      </c>
      <c r="F298" s="22">
        <v>62730</v>
      </c>
      <c r="G298" s="22"/>
      <c r="H298" s="22"/>
      <c r="I298" s="22">
        <v>17243895</v>
      </c>
      <c r="J298" s="22"/>
      <c r="K298" s="22"/>
      <c r="L298" s="22"/>
    </row>
    <row r="299" spans="1:12" x14ac:dyDescent="0.25">
      <c r="A299" s="22" t="s">
        <v>116</v>
      </c>
      <c r="B299" s="22" t="s">
        <v>656</v>
      </c>
      <c r="C299" s="22" t="s">
        <v>699</v>
      </c>
      <c r="D299" s="22" t="s">
        <v>700</v>
      </c>
      <c r="E299" s="22">
        <v>30773494</v>
      </c>
      <c r="F299" s="22">
        <v>55020</v>
      </c>
      <c r="G299" s="22"/>
      <c r="H299" s="22"/>
      <c r="I299" s="22">
        <v>30718474</v>
      </c>
      <c r="J299" s="22"/>
      <c r="K299" s="22"/>
      <c r="L299" s="22"/>
    </row>
    <row r="300" spans="1:12" x14ac:dyDescent="0.25">
      <c r="A300" s="22" t="s">
        <v>116</v>
      </c>
      <c r="B300" s="22" t="s">
        <v>656</v>
      </c>
      <c r="C300" s="22" t="s">
        <v>701</v>
      </c>
      <c r="D300" s="22" t="s">
        <v>702</v>
      </c>
      <c r="E300" s="22">
        <v>100038258</v>
      </c>
      <c r="F300" s="22">
        <v>495650</v>
      </c>
      <c r="G300" s="22"/>
      <c r="H300" s="22">
        <v>1436050</v>
      </c>
      <c r="I300" s="22">
        <v>98106558</v>
      </c>
      <c r="J300" s="22"/>
      <c r="K300" s="22"/>
      <c r="L300" s="22"/>
    </row>
    <row r="301" spans="1:12" x14ac:dyDescent="0.25">
      <c r="A301" s="22" t="s">
        <v>116</v>
      </c>
      <c r="B301" s="22" t="s">
        <v>656</v>
      </c>
      <c r="C301" s="22" t="s">
        <v>703</v>
      </c>
      <c r="D301" s="22" t="s">
        <v>704</v>
      </c>
      <c r="E301" s="22">
        <v>56284440</v>
      </c>
      <c r="F301" s="22">
        <v>213140</v>
      </c>
      <c r="G301" s="22"/>
      <c r="H301" s="22"/>
      <c r="I301" s="22">
        <v>56071300</v>
      </c>
      <c r="J301" s="22"/>
      <c r="K301" s="22"/>
      <c r="L301" s="22"/>
    </row>
    <row r="302" spans="1:12" x14ac:dyDescent="0.25">
      <c r="A302" s="22" t="s">
        <v>116</v>
      </c>
      <c r="B302" s="22" t="s">
        <v>656</v>
      </c>
      <c r="C302" s="22" t="s">
        <v>705</v>
      </c>
      <c r="D302" s="22" t="s">
        <v>706</v>
      </c>
      <c r="E302" s="22">
        <v>32796853</v>
      </c>
      <c r="F302" s="22">
        <v>138670</v>
      </c>
      <c r="G302" s="22"/>
      <c r="H302" s="22"/>
      <c r="I302" s="22">
        <v>32658183</v>
      </c>
      <c r="J302" s="22"/>
      <c r="K302" s="22"/>
      <c r="L302" s="22"/>
    </row>
    <row r="303" spans="1:12" x14ac:dyDescent="0.25">
      <c r="A303" s="22" t="s">
        <v>116</v>
      </c>
      <c r="B303" s="22" t="s">
        <v>656</v>
      </c>
      <c r="C303" s="22" t="s">
        <v>707</v>
      </c>
      <c r="D303" s="22" t="s">
        <v>708</v>
      </c>
      <c r="E303" s="22">
        <v>205650332</v>
      </c>
      <c r="F303" s="22">
        <v>524970</v>
      </c>
      <c r="G303" s="22"/>
      <c r="H303" s="22"/>
      <c r="I303" s="22">
        <v>205125362</v>
      </c>
      <c r="J303" s="22"/>
      <c r="K303" s="22"/>
      <c r="L303" s="22"/>
    </row>
    <row r="304" spans="1:12" x14ac:dyDescent="0.25">
      <c r="A304" s="22" t="s">
        <v>116</v>
      </c>
      <c r="B304" s="22" t="s">
        <v>656</v>
      </c>
      <c r="C304" s="22" t="s">
        <v>709</v>
      </c>
      <c r="D304" s="22" t="s">
        <v>710</v>
      </c>
      <c r="E304" s="22">
        <v>33328758</v>
      </c>
      <c r="F304" s="22">
        <v>167550</v>
      </c>
      <c r="G304" s="22"/>
      <c r="H304" s="22"/>
      <c r="I304" s="22">
        <v>33161208</v>
      </c>
      <c r="J304" s="22"/>
      <c r="K304" s="22"/>
      <c r="L304" s="22"/>
    </row>
    <row r="305" spans="1:12" x14ac:dyDescent="0.25">
      <c r="A305" s="22" t="s">
        <v>116</v>
      </c>
      <c r="B305" s="22" t="s">
        <v>656</v>
      </c>
      <c r="C305" s="22" t="s">
        <v>711</v>
      </c>
      <c r="D305" s="22" t="s">
        <v>712</v>
      </c>
      <c r="E305" s="22">
        <v>76778259</v>
      </c>
      <c r="F305" s="22">
        <v>227220</v>
      </c>
      <c r="G305" s="22"/>
      <c r="H305" s="22">
        <v>2105998</v>
      </c>
      <c r="I305" s="22">
        <v>74445041</v>
      </c>
      <c r="J305" s="22"/>
      <c r="K305" s="22"/>
      <c r="L305" s="22"/>
    </row>
    <row r="306" spans="1:12" x14ac:dyDescent="0.25">
      <c r="A306" s="22" t="s">
        <v>116</v>
      </c>
      <c r="B306" s="22" t="s">
        <v>656</v>
      </c>
      <c r="C306" s="22" t="s">
        <v>713</v>
      </c>
      <c r="D306" s="22" t="s">
        <v>714</v>
      </c>
      <c r="E306" s="22">
        <v>56378704</v>
      </c>
      <c r="F306" s="22">
        <v>291300</v>
      </c>
      <c r="G306" s="22"/>
      <c r="H306" s="22"/>
      <c r="I306" s="22">
        <v>56086324</v>
      </c>
      <c r="J306" s="22">
        <v>1080</v>
      </c>
      <c r="K306" s="22"/>
      <c r="L306" s="22"/>
    </row>
    <row r="307" spans="1:12" x14ac:dyDescent="0.25">
      <c r="A307" s="22" t="s">
        <v>116</v>
      </c>
      <c r="B307" s="22" t="s">
        <v>656</v>
      </c>
      <c r="C307" s="22" t="s">
        <v>715</v>
      </c>
      <c r="D307" s="22" t="s">
        <v>716</v>
      </c>
      <c r="E307" s="22">
        <v>22985560</v>
      </c>
      <c r="F307" s="22">
        <v>70550</v>
      </c>
      <c r="G307" s="22"/>
      <c r="H307" s="22"/>
      <c r="I307" s="22">
        <v>22915010</v>
      </c>
      <c r="J307" s="22"/>
      <c r="K307" s="22"/>
      <c r="L307" s="22"/>
    </row>
    <row r="308" spans="1:12" x14ac:dyDescent="0.25">
      <c r="A308" s="22" t="s">
        <v>116</v>
      </c>
      <c r="B308" s="22" t="s">
        <v>656</v>
      </c>
      <c r="C308" s="22" t="s">
        <v>717</v>
      </c>
      <c r="D308" s="22" t="s">
        <v>718</v>
      </c>
      <c r="E308" s="22">
        <v>87701133</v>
      </c>
      <c r="F308" s="22">
        <v>374240</v>
      </c>
      <c r="G308" s="22"/>
      <c r="H308" s="22"/>
      <c r="I308" s="22">
        <v>87325593</v>
      </c>
      <c r="J308" s="22">
        <v>1300</v>
      </c>
      <c r="K308" s="22"/>
      <c r="L308" s="22"/>
    </row>
    <row r="309" spans="1:12" x14ac:dyDescent="0.25">
      <c r="A309" s="22" t="s">
        <v>116</v>
      </c>
      <c r="B309" s="22" t="s">
        <v>656</v>
      </c>
      <c r="C309" s="22" t="s">
        <v>719</v>
      </c>
      <c r="D309" s="22" t="s">
        <v>720</v>
      </c>
      <c r="E309" s="22">
        <v>61221775</v>
      </c>
      <c r="F309" s="22">
        <v>332770</v>
      </c>
      <c r="G309" s="22"/>
      <c r="H309" s="22">
        <v>70770</v>
      </c>
      <c r="I309" s="22">
        <v>60815135</v>
      </c>
      <c r="J309" s="22">
        <v>3100</v>
      </c>
      <c r="K309" s="22"/>
      <c r="L309" s="22"/>
    </row>
    <row r="310" spans="1:12" x14ac:dyDescent="0.25">
      <c r="A310" s="22" t="s">
        <v>116</v>
      </c>
      <c r="B310" s="22" t="s">
        <v>656</v>
      </c>
      <c r="C310" s="22" t="s">
        <v>721</v>
      </c>
      <c r="D310" s="22" t="s">
        <v>722</v>
      </c>
      <c r="E310" s="22">
        <v>59779995</v>
      </c>
      <c r="F310" s="22">
        <v>208420</v>
      </c>
      <c r="G310" s="22"/>
      <c r="H310" s="22"/>
      <c r="I310" s="22">
        <v>59571575</v>
      </c>
      <c r="J310" s="22"/>
      <c r="K310" s="22"/>
      <c r="L310" s="22"/>
    </row>
    <row r="311" spans="1:12" x14ac:dyDescent="0.25">
      <c r="A311" s="22" t="s">
        <v>116</v>
      </c>
      <c r="B311" s="22" t="s">
        <v>656</v>
      </c>
      <c r="C311" s="22" t="s">
        <v>723</v>
      </c>
      <c r="D311" s="22" t="s">
        <v>724</v>
      </c>
      <c r="E311" s="22">
        <v>43763029</v>
      </c>
      <c r="F311" s="22">
        <v>218310</v>
      </c>
      <c r="G311" s="22"/>
      <c r="H311" s="22">
        <v>347920</v>
      </c>
      <c r="I311" s="22">
        <v>43196799</v>
      </c>
      <c r="J311" s="22"/>
      <c r="K311" s="22"/>
      <c r="L311" s="22"/>
    </row>
    <row r="312" spans="1:12" x14ac:dyDescent="0.25">
      <c r="A312" s="22" t="s">
        <v>116</v>
      </c>
      <c r="B312" s="22" t="s">
        <v>656</v>
      </c>
      <c r="C312" s="22" t="s">
        <v>725</v>
      </c>
      <c r="D312" s="22" t="s">
        <v>726</v>
      </c>
      <c r="E312" s="22">
        <v>183974122</v>
      </c>
      <c r="F312" s="22">
        <v>706030</v>
      </c>
      <c r="G312" s="22"/>
      <c r="H312" s="22">
        <v>3072610</v>
      </c>
      <c r="I312" s="22">
        <v>180195482</v>
      </c>
      <c r="J312" s="22"/>
      <c r="K312" s="22"/>
      <c r="L312" s="22"/>
    </row>
    <row r="313" spans="1:12" x14ac:dyDescent="0.25">
      <c r="A313" s="22" t="s">
        <v>116</v>
      </c>
      <c r="B313" s="22" t="s">
        <v>656</v>
      </c>
      <c r="C313" s="22" t="s">
        <v>727</v>
      </c>
      <c r="D313" s="22" t="s">
        <v>728</v>
      </c>
      <c r="E313" s="22">
        <v>80709193</v>
      </c>
      <c r="F313" s="22">
        <v>192130</v>
      </c>
      <c r="G313" s="22"/>
      <c r="H313" s="22"/>
      <c r="I313" s="22">
        <v>80517063</v>
      </c>
      <c r="J313" s="22"/>
      <c r="K313" s="22"/>
      <c r="L313" s="22"/>
    </row>
    <row r="314" spans="1:12" x14ac:dyDescent="0.25">
      <c r="A314" s="22" t="s">
        <v>116</v>
      </c>
      <c r="B314" s="22" t="s">
        <v>656</v>
      </c>
      <c r="C314" s="22" t="s">
        <v>729</v>
      </c>
      <c r="D314" s="22" t="s">
        <v>730</v>
      </c>
      <c r="E314" s="22">
        <v>53693877</v>
      </c>
      <c r="F314" s="22">
        <v>256470</v>
      </c>
      <c r="G314" s="22"/>
      <c r="H314" s="22">
        <v>756400</v>
      </c>
      <c r="I314" s="22">
        <v>52676907</v>
      </c>
      <c r="J314" s="22">
        <v>4100</v>
      </c>
      <c r="K314" s="22"/>
      <c r="L314" s="22"/>
    </row>
    <row r="315" spans="1:12" x14ac:dyDescent="0.25">
      <c r="A315" s="22" t="s">
        <v>116</v>
      </c>
      <c r="B315" s="22" t="s">
        <v>656</v>
      </c>
      <c r="C315" s="22" t="s">
        <v>731</v>
      </c>
      <c r="D315" s="22" t="s">
        <v>732</v>
      </c>
      <c r="E315" s="22">
        <v>19787522</v>
      </c>
      <c r="F315" s="22">
        <v>127140</v>
      </c>
      <c r="G315" s="22"/>
      <c r="H315" s="22">
        <v>566220</v>
      </c>
      <c r="I315" s="22">
        <v>19094162</v>
      </c>
      <c r="J315" s="22"/>
      <c r="K315" s="22"/>
      <c r="L315" s="22"/>
    </row>
    <row r="316" spans="1:12" x14ac:dyDescent="0.25">
      <c r="A316" s="22" t="s">
        <v>116</v>
      </c>
      <c r="B316" s="22" t="s">
        <v>656</v>
      </c>
      <c r="C316" s="22" t="s">
        <v>733</v>
      </c>
      <c r="D316" s="22" t="s">
        <v>734</v>
      </c>
      <c r="E316" s="22">
        <v>18867571</v>
      </c>
      <c r="F316" s="22">
        <v>122340</v>
      </c>
      <c r="G316" s="22"/>
      <c r="H316" s="22"/>
      <c r="I316" s="22">
        <v>18745231</v>
      </c>
      <c r="J316" s="22"/>
      <c r="K316" s="22"/>
      <c r="L316" s="22"/>
    </row>
    <row r="317" spans="1:12" x14ac:dyDescent="0.25">
      <c r="A317" s="22" t="s">
        <v>116</v>
      </c>
      <c r="B317" s="22" t="s">
        <v>656</v>
      </c>
      <c r="C317" s="22" t="s">
        <v>735</v>
      </c>
      <c r="D317" s="22" t="s">
        <v>736</v>
      </c>
      <c r="E317" s="22">
        <v>137269399</v>
      </c>
      <c r="F317" s="22">
        <v>150250</v>
      </c>
      <c r="G317" s="22"/>
      <c r="H317" s="22"/>
      <c r="I317" s="22">
        <v>137119149</v>
      </c>
      <c r="J317" s="22"/>
      <c r="K317" s="22"/>
      <c r="L317" s="22"/>
    </row>
    <row r="318" spans="1:12" x14ac:dyDescent="0.25">
      <c r="A318" s="22" t="s">
        <v>116</v>
      </c>
      <c r="B318" s="22" t="s">
        <v>656</v>
      </c>
      <c r="C318" s="22" t="s">
        <v>737</v>
      </c>
      <c r="D318" s="22" t="s">
        <v>738</v>
      </c>
      <c r="E318" s="22">
        <v>55191283</v>
      </c>
      <c r="F318" s="22">
        <v>76220</v>
      </c>
      <c r="G318" s="22"/>
      <c r="H318" s="22"/>
      <c r="I318" s="22">
        <v>55115063</v>
      </c>
      <c r="J318" s="22"/>
      <c r="K318" s="22"/>
      <c r="L318" s="22"/>
    </row>
    <row r="319" spans="1:12" x14ac:dyDescent="0.25">
      <c r="A319" s="22" t="s">
        <v>116</v>
      </c>
      <c r="B319" s="22" t="s">
        <v>656</v>
      </c>
      <c r="C319" s="22" t="s">
        <v>739</v>
      </c>
      <c r="D319" s="22" t="s">
        <v>740</v>
      </c>
      <c r="E319" s="22">
        <v>26453910</v>
      </c>
      <c r="F319" s="22">
        <v>128150</v>
      </c>
      <c r="G319" s="22"/>
      <c r="H319" s="22"/>
      <c r="I319" s="22">
        <v>26303340</v>
      </c>
      <c r="J319" s="22">
        <v>22420</v>
      </c>
      <c r="K319" s="22"/>
      <c r="L319" s="22"/>
    </row>
    <row r="320" spans="1:12" x14ac:dyDescent="0.25">
      <c r="A320" s="22" t="s">
        <v>116</v>
      </c>
      <c r="B320" s="22" t="s">
        <v>656</v>
      </c>
      <c r="C320" s="22" t="s">
        <v>741</v>
      </c>
      <c r="D320" s="22" t="s">
        <v>742</v>
      </c>
      <c r="E320" s="22">
        <v>33808014</v>
      </c>
      <c r="F320" s="22">
        <v>143640</v>
      </c>
      <c r="G320" s="22"/>
      <c r="H320" s="22"/>
      <c r="I320" s="22">
        <v>33664374</v>
      </c>
      <c r="J320" s="22"/>
      <c r="K320" s="22"/>
      <c r="L320" s="22"/>
    </row>
    <row r="321" spans="1:12" x14ac:dyDescent="0.25">
      <c r="A321" s="22" t="s">
        <v>116</v>
      </c>
      <c r="B321" s="22" t="s">
        <v>656</v>
      </c>
      <c r="C321" s="22" t="s">
        <v>743</v>
      </c>
      <c r="D321" s="22" t="s">
        <v>744</v>
      </c>
      <c r="E321" s="22">
        <v>67506332</v>
      </c>
      <c r="F321" s="22">
        <v>171710</v>
      </c>
      <c r="G321" s="22"/>
      <c r="H321" s="22"/>
      <c r="I321" s="22">
        <v>67334622</v>
      </c>
      <c r="J321" s="22"/>
      <c r="K321" s="22"/>
      <c r="L321" s="22"/>
    </row>
    <row r="322" spans="1:12" x14ac:dyDescent="0.25">
      <c r="A322" s="22" t="s">
        <v>116</v>
      </c>
      <c r="B322" s="22" t="s">
        <v>656</v>
      </c>
      <c r="C322" s="22" t="s">
        <v>745</v>
      </c>
      <c r="D322" s="22" t="s">
        <v>746</v>
      </c>
      <c r="E322" s="22">
        <v>44614641</v>
      </c>
      <c r="F322" s="22">
        <v>218250</v>
      </c>
      <c r="G322" s="22"/>
      <c r="H322" s="22"/>
      <c r="I322" s="22">
        <v>44396391</v>
      </c>
      <c r="J322" s="22"/>
      <c r="K322" s="22"/>
      <c r="L322" s="22"/>
    </row>
    <row r="323" spans="1:12" x14ac:dyDescent="0.25">
      <c r="A323" s="22" t="s">
        <v>116</v>
      </c>
      <c r="B323" s="22" t="s">
        <v>656</v>
      </c>
      <c r="C323" s="22" t="s">
        <v>747</v>
      </c>
      <c r="D323" s="22" t="s">
        <v>748</v>
      </c>
      <c r="E323" s="22">
        <v>33084007</v>
      </c>
      <c r="F323" s="22">
        <v>41560</v>
      </c>
      <c r="G323" s="22"/>
      <c r="H323" s="22"/>
      <c r="I323" s="22">
        <v>33042447</v>
      </c>
      <c r="J323" s="22"/>
      <c r="K323" s="22"/>
      <c r="L323" s="22"/>
    </row>
    <row r="324" spans="1:12" x14ac:dyDescent="0.25">
      <c r="A324" s="22" t="s">
        <v>116</v>
      </c>
      <c r="B324" s="22" t="s">
        <v>656</v>
      </c>
      <c r="C324" s="22" t="s">
        <v>749</v>
      </c>
      <c r="D324" s="22" t="s">
        <v>750</v>
      </c>
      <c r="E324" s="22">
        <v>36575884</v>
      </c>
      <c r="F324" s="22">
        <v>124530</v>
      </c>
      <c r="G324" s="22"/>
      <c r="H324" s="22"/>
      <c r="I324" s="22">
        <v>36451354</v>
      </c>
      <c r="J324" s="22"/>
      <c r="K324" s="22"/>
      <c r="L324" s="22"/>
    </row>
    <row r="325" spans="1:12" x14ac:dyDescent="0.25">
      <c r="A325" s="22" t="s">
        <v>116</v>
      </c>
      <c r="B325" s="22" t="s">
        <v>656</v>
      </c>
      <c r="C325" s="22" t="s">
        <v>751</v>
      </c>
      <c r="D325" s="22" t="s">
        <v>752</v>
      </c>
      <c r="E325" s="22">
        <v>56094763</v>
      </c>
      <c r="F325" s="22">
        <v>191740</v>
      </c>
      <c r="G325" s="22"/>
      <c r="H325" s="22"/>
      <c r="I325" s="22">
        <v>55903023</v>
      </c>
      <c r="J325" s="22"/>
      <c r="K325" s="22"/>
      <c r="L325" s="22"/>
    </row>
    <row r="326" spans="1:12" x14ac:dyDescent="0.25">
      <c r="A326" s="22" t="s">
        <v>116</v>
      </c>
      <c r="B326" s="22" t="s">
        <v>656</v>
      </c>
      <c r="C326" s="22" t="s">
        <v>753</v>
      </c>
      <c r="D326" s="22" t="s">
        <v>754</v>
      </c>
      <c r="E326" s="22">
        <v>46207664</v>
      </c>
      <c r="F326" s="22">
        <v>257660</v>
      </c>
      <c r="G326" s="22"/>
      <c r="H326" s="22">
        <v>10630</v>
      </c>
      <c r="I326" s="22">
        <v>45939374</v>
      </c>
      <c r="J326" s="22"/>
      <c r="K326" s="22"/>
      <c r="L326" s="22"/>
    </row>
    <row r="327" spans="1:12" x14ac:dyDescent="0.25">
      <c r="A327" s="22" t="s">
        <v>116</v>
      </c>
      <c r="B327" s="22" t="s">
        <v>656</v>
      </c>
      <c r="C327" s="22" t="s">
        <v>755</v>
      </c>
      <c r="D327" s="22" t="s">
        <v>756</v>
      </c>
      <c r="E327" s="22">
        <v>112877873</v>
      </c>
      <c r="F327" s="22">
        <v>467820</v>
      </c>
      <c r="G327" s="22"/>
      <c r="H327" s="22"/>
      <c r="I327" s="22">
        <v>112409423</v>
      </c>
      <c r="J327" s="22">
        <v>630</v>
      </c>
      <c r="K327" s="22"/>
      <c r="L327" s="22"/>
    </row>
    <row r="328" spans="1:12" x14ac:dyDescent="0.25">
      <c r="A328" s="22" t="s">
        <v>116</v>
      </c>
      <c r="B328" s="22" t="s">
        <v>656</v>
      </c>
      <c r="C328" s="22" t="s">
        <v>757</v>
      </c>
      <c r="D328" s="22" t="s">
        <v>758</v>
      </c>
      <c r="E328" s="22">
        <v>34298445</v>
      </c>
      <c r="F328" s="22">
        <v>153840</v>
      </c>
      <c r="G328" s="22"/>
      <c r="H328" s="22"/>
      <c r="I328" s="22">
        <v>34144605</v>
      </c>
      <c r="J328" s="22"/>
      <c r="K328" s="22"/>
      <c r="L328" s="22"/>
    </row>
    <row r="329" spans="1:12" x14ac:dyDescent="0.25">
      <c r="A329" s="22" t="s">
        <v>116</v>
      </c>
      <c r="B329" s="22" t="s">
        <v>759</v>
      </c>
      <c r="C329" s="22" t="s">
        <v>760</v>
      </c>
      <c r="D329" s="22" t="s">
        <v>761</v>
      </c>
      <c r="E329" s="22">
        <v>217075360</v>
      </c>
      <c r="F329" s="22">
        <v>622910</v>
      </c>
      <c r="G329" s="22"/>
      <c r="H329" s="22">
        <v>61592721</v>
      </c>
      <c r="I329" s="22">
        <v>154859729</v>
      </c>
      <c r="J329" s="22"/>
      <c r="K329" s="22"/>
      <c r="L329" s="22"/>
    </row>
    <row r="330" spans="1:12" x14ac:dyDescent="0.25">
      <c r="A330" s="22" t="s">
        <v>116</v>
      </c>
      <c r="B330" s="22" t="s">
        <v>759</v>
      </c>
      <c r="C330" s="22" t="s">
        <v>762</v>
      </c>
      <c r="D330" s="22" t="s">
        <v>763</v>
      </c>
      <c r="E330" s="22">
        <v>810030400</v>
      </c>
      <c r="F330" s="22">
        <v>37674050</v>
      </c>
      <c r="G330" s="22"/>
      <c r="H330" s="22">
        <v>651722030</v>
      </c>
      <c r="I330" s="22">
        <v>120634320</v>
      </c>
      <c r="J330" s="22"/>
      <c r="K330" s="22"/>
      <c r="L330" s="22"/>
    </row>
    <row r="331" spans="1:12" x14ac:dyDescent="0.25">
      <c r="A331" s="22" t="s">
        <v>116</v>
      </c>
      <c r="B331" s="22" t="s">
        <v>759</v>
      </c>
      <c r="C331" s="22" t="s">
        <v>764</v>
      </c>
      <c r="D331" s="22" t="s">
        <v>765</v>
      </c>
      <c r="E331" s="22">
        <v>56541540</v>
      </c>
      <c r="F331" s="22">
        <v>33090520</v>
      </c>
      <c r="G331" s="22"/>
      <c r="H331" s="22">
        <v>17807090</v>
      </c>
      <c r="I331" s="22">
        <v>5643930</v>
      </c>
      <c r="J331" s="22"/>
      <c r="K331" s="22"/>
      <c r="L331" s="22"/>
    </row>
    <row r="332" spans="1:12" x14ac:dyDescent="0.25">
      <c r="A332" s="22" t="s">
        <v>116</v>
      </c>
      <c r="B332" s="22" t="s">
        <v>759</v>
      </c>
      <c r="C332" s="22" t="s">
        <v>766</v>
      </c>
      <c r="D332" s="22" t="s">
        <v>767</v>
      </c>
      <c r="E332" s="22">
        <v>6504410</v>
      </c>
      <c r="F332" s="22">
        <v>763760</v>
      </c>
      <c r="G332" s="22"/>
      <c r="H332" s="22">
        <v>5366910</v>
      </c>
      <c r="I332" s="22">
        <v>373740</v>
      </c>
      <c r="J332" s="22"/>
      <c r="K332" s="22"/>
      <c r="L332" s="22"/>
    </row>
    <row r="333" spans="1:12" x14ac:dyDescent="0.25">
      <c r="A333" s="22" t="s">
        <v>116</v>
      </c>
      <c r="B333" s="22" t="s">
        <v>759</v>
      </c>
      <c r="C333" s="22" t="s">
        <v>768</v>
      </c>
      <c r="D333" s="22" t="s">
        <v>769</v>
      </c>
      <c r="E333" s="22">
        <v>3713020</v>
      </c>
      <c r="F333" s="22">
        <v>711300</v>
      </c>
      <c r="G333" s="22"/>
      <c r="H333" s="22">
        <v>536010</v>
      </c>
      <c r="I333" s="22">
        <v>2465710</v>
      </c>
      <c r="J333" s="22"/>
      <c r="K333" s="22"/>
      <c r="L333" s="22"/>
    </row>
    <row r="334" spans="1:12" x14ac:dyDescent="0.25">
      <c r="A334" s="22" t="s">
        <v>116</v>
      </c>
      <c r="B334" s="22" t="s">
        <v>759</v>
      </c>
      <c r="C334" s="22" t="s">
        <v>772</v>
      </c>
      <c r="D334" s="22" t="s">
        <v>773</v>
      </c>
      <c r="E334" s="22">
        <v>200726655</v>
      </c>
      <c r="F334" s="22">
        <v>42628180</v>
      </c>
      <c r="G334" s="22">
        <v>23558690</v>
      </c>
      <c r="H334" s="22">
        <v>71442680</v>
      </c>
      <c r="I334" s="22">
        <v>63097105</v>
      </c>
      <c r="J334" s="22"/>
      <c r="K334" s="22"/>
      <c r="L334" s="22"/>
    </row>
    <row r="335" spans="1:12" x14ac:dyDescent="0.25">
      <c r="A335" s="22" t="s">
        <v>116</v>
      </c>
      <c r="B335" s="22" t="s">
        <v>774</v>
      </c>
      <c r="C335" s="22" t="s">
        <v>775</v>
      </c>
      <c r="D335" s="22" t="s">
        <v>776</v>
      </c>
      <c r="E335" s="22">
        <v>3728015777</v>
      </c>
      <c r="F335" s="22">
        <v>2450537020</v>
      </c>
      <c r="G335" s="22">
        <v>454960630</v>
      </c>
      <c r="H335" s="22">
        <v>206283763</v>
      </c>
      <c r="I335" s="22">
        <v>291451424</v>
      </c>
      <c r="J335" s="22">
        <v>324782940</v>
      </c>
      <c r="K335" s="22"/>
      <c r="L335" s="22"/>
    </row>
    <row r="336" spans="1:12" x14ac:dyDescent="0.25">
      <c r="A336" s="22" t="s">
        <v>116</v>
      </c>
      <c r="B336" s="22" t="s">
        <v>1798</v>
      </c>
      <c r="C336" s="22" t="s">
        <v>1799</v>
      </c>
      <c r="D336" s="22" t="s">
        <v>1800</v>
      </c>
      <c r="E336" s="22">
        <v>62462851</v>
      </c>
      <c r="F336" s="22">
        <v>1757600</v>
      </c>
      <c r="G336" s="22">
        <v>1279670</v>
      </c>
      <c r="H336" s="22">
        <v>16519480</v>
      </c>
      <c r="I336" s="22">
        <v>42855361</v>
      </c>
      <c r="J336" s="22">
        <v>50740</v>
      </c>
      <c r="K336" s="22"/>
      <c r="L336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615C8-DE0D-468F-9CFC-75FC521F6231}">
  <dimension ref="A1:N337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4" width="15.7109375" customWidth="1"/>
  </cols>
  <sheetData>
    <row r="1" spans="1:14" ht="24" customHeight="1" x14ac:dyDescent="0.3">
      <c r="A1" s="4" t="str">
        <f>HYPERLINK("#'Index'!A1", "&lt;&lt; Index")</f>
        <v>&lt;&lt; Index</v>
      </c>
      <c r="B1" s="20" t="s">
        <v>1801</v>
      </c>
      <c r="D1" s="20" t="s">
        <v>1802</v>
      </c>
    </row>
    <row r="2" spans="1:14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1803</v>
      </c>
      <c r="F2" s="21" t="s">
        <v>1804</v>
      </c>
      <c r="G2" s="21" t="s">
        <v>1805</v>
      </c>
      <c r="H2" s="21" t="s">
        <v>1806</v>
      </c>
      <c r="I2" s="21" t="s">
        <v>1807</v>
      </c>
      <c r="J2" s="21" t="s">
        <v>1808</v>
      </c>
      <c r="K2" s="21" t="s">
        <v>1809</v>
      </c>
      <c r="L2" s="21" t="s">
        <v>1810</v>
      </c>
      <c r="M2" s="21" t="s">
        <v>1811</v>
      </c>
      <c r="N2" s="21" t="s">
        <v>1812</v>
      </c>
    </row>
    <row r="3" spans="1:14" x14ac:dyDescent="0.25">
      <c r="A3" s="21"/>
      <c r="B3" s="21"/>
      <c r="C3" s="21"/>
      <c r="D3" s="21" t="s">
        <v>81</v>
      </c>
      <c r="E3" s="21" t="s">
        <v>1813</v>
      </c>
      <c r="F3" s="21" t="s">
        <v>1814</v>
      </c>
      <c r="G3" s="21" t="s">
        <v>1815</v>
      </c>
      <c r="H3" s="21" t="s">
        <v>1816</v>
      </c>
      <c r="I3" s="21" t="s">
        <v>1817</v>
      </c>
      <c r="J3" s="21" t="s">
        <v>1818</v>
      </c>
      <c r="K3" s="21" t="s">
        <v>1819</v>
      </c>
      <c r="L3" s="21" t="s">
        <v>1820</v>
      </c>
      <c r="M3" s="21" t="s">
        <v>1821</v>
      </c>
      <c r="N3" s="21" t="s">
        <v>1822</v>
      </c>
    </row>
    <row r="4" spans="1:14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5">
        <v>4.7258800000000001</v>
      </c>
      <c r="F4" s="25">
        <v>4.7258800000000001</v>
      </c>
      <c r="G4" s="25">
        <v>2.4167800000000002</v>
      </c>
      <c r="H4" s="25">
        <v>0</v>
      </c>
      <c r="I4" s="26">
        <v>0</v>
      </c>
      <c r="J4" s="25">
        <v>5.0040000000000001E-2</v>
      </c>
      <c r="K4" s="24" t="s">
        <v>1457</v>
      </c>
      <c r="L4" s="23">
        <v>0</v>
      </c>
      <c r="M4" s="23">
        <v>2.1001548917999999</v>
      </c>
      <c r="N4" s="24" t="s">
        <v>1458</v>
      </c>
    </row>
    <row r="5" spans="1:14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5">
        <v>6.9184299999999999</v>
      </c>
      <c r="F5" s="25">
        <v>6.9184299999999999</v>
      </c>
      <c r="G5" s="25">
        <v>2.4058269999999999</v>
      </c>
      <c r="H5" s="25">
        <v>0</v>
      </c>
      <c r="I5" s="26">
        <v>0</v>
      </c>
      <c r="J5" s="25">
        <v>2.3848999999999999E-2</v>
      </c>
      <c r="K5" s="24" t="s">
        <v>1457</v>
      </c>
      <c r="L5" s="23">
        <v>0</v>
      </c>
      <c r="M5" s="23">
        <v>1.4</v>
      </c>
      <c r="N5" s="24" t="s">
        <v>1457</v>
      </c>
    </row>
    <row r="6" spans="1:14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5">
        <v>8.5998800000000006</v>
      </c>
      <c r="F6" s="25">
        <v>8.5998800000000006</v>
      </c>
      <c r="G6" s="25">
        <v>2.6298300000000001</v>
      </c>
      <c r="H6" s="25">
        <v>0</v>
      </c>
      <c r="I6" s="26">
        <v>0</v>
      </c>
      <c r="J6" s="25">
        <v>0.10482</v>
      </c>
      <c r="K6" s="24" t="s">
        <v>1457</v>
      </c>
      <c r="L6" s="23">
        <v>0</v>
      </c>
      <c r="M6" s="23">
        <v>1.6794176197999999</v>
      </c>
      <c r="N6" s="24" t="s">
        <v>1458</v>
      </c>
    </row>
    <row r="7" spans="1:14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5">
        <v>4.6950000000000003</v>
      </c>
      <c r="F7" s="25">
        <v>22.491</v>
      </c>
      <c r="G7" s="25">
        <v>2.4548000000000001</v>
      </c>
      <c r="H7" s="25">
        <v>0</v>
      </c>
      <c r="I7" s="26">
        <v>2621000</v>
      </c>
      <c r="J7" s="25">
        <v>0</v>
      </c>
      <c r="K7" s="24" t="s">
        <v>1457</v>
      </c>
      <c r="L7" s="23">
        <v>0</v>
      </c>
      <c r="M7" s="23">
        <v>3.8092225771999999</v>
      </c>
      <c r="N7" s="24" t="s">
        <v>1457</v>
      </c>
    </row>
    <row r="8" spans="1:14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5">
        <v>8.4375</v>
      </c>
      <c r="F8" s="25">
        <v>8.4375</v>
      </c>
      <c r="G8" s="25">
        <v>2.5746000000000002</v>
      </c>
      <c r="H8" s="25">
        <v>0</v>
      </c>
      <c r="I8" s="26">
        <v>0</v>
      </c>
      <c r="J8" s="25">
        <v>1.0200000000000001E-2</v>
      </c>
      <c r="K8" s="24" t="s">
        <v>1457</v>
      </c>
      <c r="L8" s="23">
        <v>0</v>
      </c>
      <c r="M8" s="23">
        <v>1.5519288889</v>
      </c>
      <c r="N8" s="24" t="s">
        <v>1458</v>
      </c>
    </row>
    <row r="9" spans="1:14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5">
        <v>4.8122740000000004</v>
      </c>
      <c r="F9" s="25">
        <v>4.8122740000000004</v>
      </c>
      <c r="G9" s="25">
        <v>2.3822969999999999</v>
      </c>
      <c r="H9" s="25">
        <v>0</v>
      </c>
      <c r="I9" s="26">
        <v>0</v>
      </c>
      <c r="J9" s="25">
        <v>0</v>
      </c>
      <c r="K9" s="24" t="s">
        <v>1457</v>
      </c>
      <c r="L9" s="23">
        <v>0</v>
      </c>
      <c r="M9" s="23">
        <v>1.5042372899000001</v>
      </c>
      <c r="N9" s="24" t="s">
        <v>1458</v>
      </c>
    </row>
    <row r="10" spans="1:14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5">
        <v>8.7765000000000004</v>
      </c>
      <c r="F10" s="25">
        <v>8.7765000000000004</v>
      </c>
      <c r="G10" s="25">
        <v>2.5415000000000001</v>
      </c>
      <c r="H10" s="25">
        <v>0</v>
      </c>
      <c r="I10" s="26">
        <v>0</v>
      </c>
      <c r="J10" s="25">
        <v>6.6900000000000001E-2</v>
      </c>
      <c r="K10" s="24" t="s">
        <v>1457</v>
      </c>
      <c r="L10" s="23">
        <v>0</v>
      </c>
      <c r="M10" s="23">
        <v>1.4557055774000001</v>
      </c>
      <c r="N10" s="24" t="s">
        <v>1458</v>
      </c>
    </row>
    <row r="11" spans="1:14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5">
        <v>6.9071999999999996</v>
      </c>
      <c r="F11" s="25">
        <v>6.9071999999999996</v>
      </c>
      <c r="G11" s="25">
        <v>2.4114</v>
      </c>
      <c r="H11" s="25">
        <v>6.8099999999999994E-2</v>
      </c>
      <c r="I11" s="26">
        <v>12210774</v>
      </c>
      <c r="J11" s="25">
        <v>0</v>
      </c>
      <c r="K11" s="24" t="s">
        <v>1457</v>
      </c>
      <c r="L11" s="23">
        <v>0</v>
      </c>
      <c r="M11" s="23">
        <v>3.05</v>
      </c>
      <c r="N11" s="24" t="s">
        <v>1458</v>
      </c>
    </row>
    <row r="12" spans="1:14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5">
        <v>5.6280919999999997</v>
      </c>
      <c r="F12" s="25">
        <v>5.6280919999999997</v>
      </c>
      <c r="G12" s="25">
        <v>2.5429430000000002</v>
      </c>
      <c r="H12" s="25">
        <v>0</v>
      </c>
      <c r="I12" s="26">
        <v>0</v>
      </c>
      <c r="J12" s="25">
        <v>9.0602000000000002E-2</v>
      </c>
      <c r="K12" s="24" t="s">
        <v>1457</v>
      </c>
      <c r="L12" s="23">
        <v>0</v>
      </c>
      <c r="M12" s="23">
        <v>1.7936398338999999</v>
      </c>
      <c r="N12" s="24" t="s">
        <v>1458</v>
      </c>
    </row>
    <row r="13" spans="1:14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5">
        <v>9.8082999999999991</v>
      </c>
      <c r="F13" s="25">
        <v>9.8082999999999991</v>
      </c>
      <c r="G13" s="25">
        <v>2.7170999999999998</v>
      </c>
      <c r="H13" s="25">
        <v>7.6600000000000001E-2</v>
      </c>
      <c r="I13" s="26">
        <v>0</v>
      </c>
      <c r="J13" s="25">
        <v>4.9299999999999997E-2</v>
      </c>
      <c r="K13" s="24" t="s">
        <v>1457</v>
      </c>
      <c r="L13" s="23">
        <v>0</v>
      </c>
      <c r="M13" s="23">
        <v>1.76</v>
      </c>
      <c r="N13" s="24" t="s">
        <v>1457</v>
      </c>
    </row>
    <row r="14" spans="1:14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5">
        <v>8.4786000000000001</v>
      </c>
      <c r="F14" s="25">
        <v>9.7307000000000006</v>
      </c>
      <c r="G14" s="25">
        <v>2.5686</v>
      </c>
      <c r="H14" s="25">
        <v>0</v>
      </c>
      <c r="I14" s="26">
        <v>0</v>
      </c>
      <c r="J14" s="25">
        <v>6.2E-2</v>
      </c>
      <c r="K14" s="24" t="s">
        <v>1457</v>
      </c>
      <c r="L14" s="23">
        <v>0</v>
      </c>
      <c r="M14" s="23">
        <v>1.1476776825999999</v>
      </c>
      <c r="N14" s="24" t="s">
        <v>1458</v>
      </c>
    </row>
    <row r="15" spans="1:14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5">
        <v>7.5519999999999996</v>
      </c>
      <c r="F15" s="25">
        <v>9.3800000000000008</v>
      </c>
      <c r="G15" s="25">
        <v>2.5009999999999999</v>
      </c>
      <c r="H15" s="25">
        <v>0</v>
      </c>
      <c r="I15" s="26">
        <v>0</v>
      </c>
      <c r="J15" s="25">
        <v>2.5999999999999999E-2</v>
      </c>
      <c r="K15" s="24" t="s">
        <v>1457</v>
      </c>
      <c r="L15" s="23">
        <v>0</v>
      </c>
      <c r="M15" s="23">
        <v>1.2420550847</v>
      </c>
      <c r="N15" s="24" t="s">
        <v>1457</v>
      </c>
    </row>
    <row r="16" spans="1:14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5">
        <v>8.2629000000000001</v>
      </c>
      <c r="F16" s="25">
        <v>8.2629000000000001</v>
      </c>
      <c r="G16" s="25">
        <v>2.4967000000000001</v>
      </c>
      <c r="H16" s="25">
        <v>0</v>
      </c>
      <c r="I16" s="26">
        <v>0</v>
      </c>
      <c r="J16" s="25">
        <v>0.14879999999999999</v>
      </c>
      <c r="K16" s="24" t="s">
        <v>1457</v>
      </c>
      <c r="L16" s="23">
        <v>0</v>
      </c>
      <c r="M16" s="23">
        <v>2.4892592189</v>
      </c>
      <c r="N16" s="24" t="s">
        <v>1458</v>
      </c>
    </row>
    <row r="17" spans="1:14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5">
        <v>6.8724999999999996</v>
      </c>
      <c r="F17" s="25">
        <v>6.8724999999999996</v>
      </c>
      <c r="G17" s="25">
        <v>3.1494</v>
      </c>
      <c r="H17" s="25">
        <v>0</v>
      </c>
      <c r="I17" s="26">
        <v>0</v>
      </c>
      <c r="J17" s="25">
        <v>0</v>
      </c>
      <c r="K17" s="24" t="s">
        <v>1457</v>
      </c>
      <c r="L17" s="23">
        <v>0</v>
      </c>
      <c r="M17" s="23">
        <v>1.8</v>
      </c>
      <c r="N17" s="24" t="s">
        <v>1458</v>
      </c>
    </row>
    <row r="18" spans="1:14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5">
        <v>6.8108000000000004</v>
      </c>
      <c r="F18" s="25">
        <v>17.343800000000002</v>
      </c>
      <c r="G18" s="25">
        <v>2.6137000000000001</v>
      </c>
      <c r="H18" s="25">
        <v>0</v>
      </c>
      <c r="I18" s="26">
        <v>100000</v>
      </c>
      <c r="J18" s="25">
        <v>0.1053</v>
      </c>
      <c r="K18" s="24" t="s">
        <v>1457</v>
      </c>
      <c r="L18" s="23">
        <v>0</v>
      </c>
      <c r="M18" s="23">
        <v>2.3192870147</v>
      </c>
      <c r="N18" s="24" t="s">
        <v>1458</v>
      </c>
    </row>
    <row r="19" spans="1:14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5">
        <v>7.2187000000000001</v>
      </c>
      <c r="F19" s="25">
        <v>9.3338000000000001</v>
      </c>
      <c r="G19" s="25">
        <v>2.6475</v>
      </c>
      <c r="H19" s="25">
        <v>0</v>
      </c>
      <c r="I19" s="26">
        <v>0</v>
      </c>
      <c r="J19" s="25">
        <v>5.2600000000000001E-2</v>
      </c>
      <c r="K19" s="24" t="s">
        <v>1457</v>
      </c>
      <c r="L19" s="23">
        <v>0</v>
      </c>
      <c r="M19" s="23">
        <v>2.0513250308000002</v>
      </c>
      <c r="N19" s="24" t="s">
        <v>1458</v>
      </c>
    </row>
    <row r="20" spans="1:14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5">
        <v>6.59</v>
      </c>
      <c r="F20" s="25">
        <v>6.59</v>
      </c>
      <c r="G20" s="25">
        <v>2.4729999999999999</v>
      </c>
      <c r="H20" s="25">
        <v>0</v>
      </c>
      <c r="I20" s="26">
        <v>0</v>
      </c>
      <c r="J20" s="25">
        <v>6.7299999999999999E-2</v>
      </c>
      <c r="K20" s="24" t="s">
        <v>1457</v>
      </c>
      <c r="L20" s="23">
        <v>0</v>
      </c>
      <c r="M20" s="23">
        <v>1.46</v>
      </c>
      <c r="N20" s="24" t="s">
        <v>1458</v>
      </c>
    </row>
    <row r="21" spans="1:14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5">
        <v>8.4682099999999991</v>
      </c>
      <c r="F21" s="25">
        <v>8.4682099999999991</v>
      </c>
      <c r="G21" s="25">
        <v>2.5554199999999998</v>
      </c>
      <c r="H21" s="25">
        <v>0</v>
      </c>
      <c r="I21" s="26">
        <v>0</v>
      </c>
      <c r="J21" s="25">
        <v>7.9670000000000005E-2</v>
      </c>
      <c r="K21" s="24" t="s">
        <v>1457</v>
      </c>
      <c r="L21" s="23">
        <v>0</v>
      </c>
      <c r="M21" s="23">
        <v>1.4259424365</v>
      </c>
      <c r="N21" s="24" t="s">
        <v>1458</v>
      </c>
    </row>
    <row r="22" spans="1:14" x14ac:dyDescent="0.25">
      <c r="A22" s="22" t="s">
        <v>116</v>
      </c>
      <c r="B22" s="22" t="s">
        <v>117</v>
      </c>
      <c r="C22" s="22" t="s">
        <v>1784</v>
      </c>
      <c r="D22" s="22" t="s">
        <v>1785</v>
      </c>
      <c r="E22" s="25">
        <v>9.9710000000000001</v>
      </c>
      <c r="F22" s="25">
        <v>9.9710000000000001</v>
      </c>
      <c r="G22" s="25">
        <v>2.65</v>
      </c>
      <c r="H22" s="25">
        <v>1.11E-2</v>
      </c>
      <c r="I22" s="26">
        <v>203754</v>
      </c>
      <c r="J22" s="25">
        <v>0.22600000000000001</v>
      </c>
      <c r="K22" s="24" t="s">
        <v>1457</v>
      </c>
      <c r="L22" s="23">
        <v>0</v>
      </c>
      <c r="M22" s="23">
        <v>2.0001002907999998</v>
      </c>
      <c r="N22" s="24" t="s">
        <v>1457</v>
      </c>
    </row>
    <row r="23" spans="1:14" x14ac:dyDescent="0.25">
      <c r="A23" s="22" t="s">
        <v>116</v>
      </c>
      <c r="B23" s="22" t="s">
        <v>154</v>
      </c>
      <c r="C23" s="22" t="s">
        <v>155</v>
      </c>
      <c r="D23" s="22" t="s">
        <v>156</v>
      </c>
      <c r="E23" s="25">
        <v>7.6414999999999997</v>
      </c>
      <c r="F23" s="25">
        <v>7.6414999999999997</v>
      </c>
      <c r="G23" s="25">
        <v>2.65</v>
      </c>
      <c r="H23" s="25">
        <v>0</v>
      </c>
      <c r="I23" s="26">
        <v>0</v>
      </c>
      <c r="J23" s="25">
        <v>0.1328</v>
      </c>
      <c r="K23" s="24" t="s">
        <v>1458</v>
      </c>
      <c r="L23" s="23">
        <v>560</v>
      </c>
      <c r="M23" s="23">
        <v>2.2864359092000002</v>
      </c>
      <c r="N23" s="24" t="s">
        <v>1457</v>
      </c>
    </row>
    <row r="24" spans="1:14" x14ac:dyDescent="0.25">
      <c r="A24" s="22" t="s">
        <v>116</v>
      </c>
      <c r="B24" s="22" t="s">
        <v>154</v>
      </c>
      <c r="C24" s="22" t="s">
        <v>157</v>
      </c>
      <c r="D24" s="22" t="s">
        <v>158</v>
      </c>
      <c r="E24" s="25">
        <v>2.6190000000000002</v>
      </c>
      <c r="F24" s="25">
        <v>2.6190000000000002</v>
      </c>
      <c r="G24" s="25">
        <v>2.5089999999999999</v>
      </c>
      <c r="H24" s="25">
        <v>0</v>
      </c>
      <c r="I24" s="26">
        <v>0</v>
      </c>
      <c r="J24" s="25">
        <v>0.51300000000000001</v>
      </c>
      <c r="K24" s="24" t="s">
        <v>1457</v>
      </c>
      <c r="L24" s="23">
        <v>0</v>
      </c>
      <c r="M24" s="23">
        <v>6.8961435662000001</v>
      </c>
      <c r="N24" s="24" t="s">
        <v>1458</v>
      </c>
    </row>
    <row r="25" spans="1:14" x14ac:dyDescent="0.25">
      <c r="A25" s="22" t="s">
        <v>116</v>
      </c>
      <c r="B25" s="22" t="s">
        <v>154</v>
      </c>
      <c r="C25" s="22" t="s">
        <v>159</v>
      </c>
      <c r="D25" s="22" t="s">
        <v>160</v>
      </c>
      <c r="E25" s="25">
        <v>3.12</v>
      </c>
      <c r="F25" s="25">
        <v>3.12</v>
      </c>
      <c r="G25" s="25">
        <v>2.6484999999999999</v>
      </c>
      <c r="H25" s="25">
        <v>0</v>
      </c>
      <c r="I25" s="26">
        <v>0</v>
      </c>
      <c r="J25" s="25">
        <v>0.1154</v>
      </c>
      <c r="K25" s="24" t="s">
        <v>1458</v>
      </c>
      <c r="L25" s="23">
        <v>25</v>
      </c>
      <c r="M25" s="23">
        <v>5.8861217949000002</v>
      </c>
      <c r="N25" s="24" t="s">
        <v>1457</v>
      </c>
    </row>
    <row r="26" spans="1:14" x14ac:dyDescent="0.25">
      <c r="A26" s="22" t="s">
        <v>116</v>
      </c>
      <c r="B26" s="22" t="s">
        <v>154</v>
      </c>
      <c r="C26" s="22" t="s">
        <v>161</v>
      </c>
      <c r="D26" s="22" t="s">
        <v>162</v>
      </c>
      <c r="E26" s="25">
        <v>6.9189999999999996</v>
      </c>
      <c r="F26" s="25">
        <v>10.295</v>
      </c>
      <c r="G26" s="25">
        <v>2.4249999999999998</v>
      </c>
      <c r="H26" s="25">
        <v>0</v>
      </c>
      <c r="I26" s="26">
        <v>1500000</v>
      </c>
      <c r="J26" s="25">
        <v>0.34599999999999997</v>
      </c>
      <c r="K26" s="24" t="s">
        <v>1458</v>
      </c>
      <c r="L26" s="23">
        <v>200</v>
      </c>
      <c r="M26" s="23">
        <v>1.8420291950000001</v>
      </c>
      <c r="N26" s="24" t="s">
        <v>1457</v>
      </c>
    </row>
    <row r="27" spans="1:14" x14ac:dyDescent="0.25">
      <c r="A27" s="22" t="s">
        <v>116</v>
      </c>
      <c r="B27" s="22" t="s">
        <v>154</v>
      </c>
      <c r="C27" s="22" t="s">
        <v>163</v>
      </c>
      <c r="D27" s="22" t="s">
        <v>164</v>
      </c>
      <c r="E27" s="25">
        <v>4.6020000000000003</v>
      </c>
      <c r="F27" s="25">
        <v>4.6020000000000003</v>
      </c>
      <c r="G27" s="25">
        <v>2.5171999999999999</v>
      </c>
      <c r="H27" s="25">
        <v>0</v>
      </c>
      <c r="I27" s="26">
        <v>0</v>
      </c>
      <c r="J27" s="25">
        <v>0.1227</v>
      </c>
      <c r="K27" s="24" t="s">
        <v>1457</v>
      </c>
      <c r="L27" s="23">
        <v>0</v>
      </c>
      <c r="M27" s="23">
        <v>2.1966101695</v>
      </c>
      <c r="N27" s="24" t="s">
        <v>1457</v>
      </c>
    </row>
    <row r="28" spans="1:14" x14ac:dyDescent="0.25">
      <c r="A28" s="22" t="s">
        <v>116</v>
      </c>
      <c r="B28" s="22" t="s">
        <v>154</v>
      </c>
      <c r="C28" s="22" t="s">
        <v>165</v>
      </c>
      <c r="D28" s="22" t="s">
        <v>166</v>
      </c>
      <c r="E28" s="25">
        <v>1.3815999999999999</v>
      </c>
      <c r="F28" s="25">
        <v>1.3815999999999999</v>
      </c>
      <c r="G28" s="25">
        <v>2.6743999999999999</v>
      </c>
      <c r="H28" s="25">
        <v>0</v>
      </c>
      <c r="I28" s="26">
        <v>0</v>
      </c>
      <c r="J28" s="25">
        <v>3.39E-2</v>
      </c>
      <c r="K28" s="24" t="s">
        <v>1457</v>
      </c>
      <c r="L28" s="23">
        <v>0</v>
      </c>
      <c r="M28" s="23">
        <v>6.8843370006000004</v>
      </c>
      <c r="N28" s="24" t="s">
        <v>1458</v>
      </c>
    </row>
    <row r="29" spans="1:14" x14ac:dyDescent="0.25">
      <c r="A29" s="22" t="s">
        <v>116</v>
      </c>
      <c r="B29" s="22" t="s">
        <v>167</v>
      </c>
      <c r="C29" s="22" t="s">
        <v>168</v>
      </c>
      <c r="D29" s="22" t="s">
        <v>169</v>
      </c>
      <c r="E29" s="25">
        <v>4.9779</v>
      </c>
      <c r="F29" s="25">
        <v>14.305199999999999</v>
      </c>
      <c r="G29" s="25">
        <v>2.5547</v>
      </c>
      <c r="H29" s="25"/>
      <c r="I29" s="26">
        <v>0</v>
      </c>
      <c r="J29" s="25">
        <v>0.44979999999999998</v>
      </c>
      <c r="K29" s="24" t="s">
        <v>1457</v>
      </c>
      <c r="L29" s="23">
        <v>0</v>
      </c>
      <c r="M29" s="23">
        <v>4.9658088751999996</v>
      </c>
      <c r="N29" s="24" t="s">
        <v>1457</v>
      </c>
    </row>
    <row r="30" spans="1:14" x14ac:dyDescent="0.25">
      <c r="A30" s="22" t="s">
        <v>116</v>
      </c>
      <c r="B30" s="22" t="s">
        <v>167</v>
      </c>
      <c r="C30" s="22" t="s">
        <v>170</v>
      </c>
      <c r="D30" s="22" t="s">
        <v>171</v>
      </c>
      <c r="E30" s="25">
        <v>4.4550000000000001</v>
      </c>
      <c r="F30" s="25">
        <v>12.978999999999999</v>
      </c>
      <c r="G30" s="25">
        <v>2.5310000000000001</v>
      </c>
      <c r="H30" s="25">
        <v>0</v>
      </c>
      <c r="I30" s="26">
        <v>0</v>
      </c>
      <c r="J30" s="25">
        <v>0.109</v>
      </c>
      <c r="K30" s="24" t="s">
        <v>1458</v>
      </c>
      <c r="L30" s="23">
        <v>100</v>
      </c>
      <c r="M30" s="23">
        <v>3.3459034792</v>
      </c>
      <c r="N30" s="24" t="s">
        <v>1457</v>
      </c>
    </row>
    <row r="31" spans="1:14" x14ac:dyDescent="0.25">
      <c r="A31" s="22" t="s">
        <v>116</v>
      </c>
      <c r="B31" s="22" t="s">
        <v>167</v>
      </c>
      <c r="C31" s="22" t="s">
        <v>172</v>
      </c>
      <c r="D31" s="22" t="s">
        <v>173</v>
      </c>
      <c r="E31" s="25">
        <v>6.1430999999999996</v>
      </c>
      <c r="F31" s="25">
        <v>16.962800000000001</v>
      </c>
      <c r="G31" s="25">
        <v>2.6318999999999999</v>
      </c>
      <c r="H31" s="25">
        <v>0</v>
      </c>
      <c r="I31" s="26">
        <v>0</v>
      </c>
      <c r="J31" s="25">
        <v>0.1235</v>
      </c>
      <c r="K31" s="24" t="s">
        <v>1458</v>
      </c>
      <c r="L31" s="23">
        <v>50</v>
      </c>
      <c r="M31" s="23">
        <v>2.8504989338</v>
      </c>
      <c r="N31" s="24" t="s">
        <v>1457</v>
      </c>
    </row>
    <row r="32" spans="1:14" x14ac:dyDescent="0.25">
      <c r="A32" s="22" t="s">
        <v>116</v>
      </c>
      <c r="B32" s="22" t="s">
        <v>167</v>
      </c>
      <c r="C32" s="22" t="s">
        <v>174</v>
      </c>
      <c r="D32" s="22" t="s">
        <v>175</v>
      </c>
      <c r="E32" s="25">
        <v>4.5358000000000001</v>
      </c>
      <c r="F32" s="25">
        <v>17.684699999999999</v>
      </c>
      <c r="G32" s="25">
        <v>2.6234999999999999</v>
      </c>
      <c r="H32" s="25">
        <v>0</v>
      </c>
      <c r="I32" s="26">
        <v>80604</v>
      </c>
      <c r="J32" s="25">
        <v>0.23150000000000001</v>
      </c>
      <c r="K32" s="24" t="s">
        <v>1457</v>
      </c>
      <c r="L32" s="23">
        <v>0</v>
      </c>
      <c r="M32" s="23">
        <v>4.0556461925000002</v>
      </c>
      <c r="N32" s="24" t="s">
        <v>1458</v>
      </c>
    </row>
    <row r="33" spans="1:14" x14ac:dyDescent="0.25">
      <c r="A33" s="22" t="s">
        <v>116</v>
      </c>
      <c r="B33" s="22" t="s">
        <v>167</v>
      </c>
      <c r="C33" s="22" t="s">
        <v>176</v>
      </c>
      <c r="D33" s="22" t="s">
        <v>177</v>
      </c>
      <c r="E33" s="25">
        <v>4.7270000000000003</v>
      </c>
      <c r="F33" s="25">
        <v>4.7270000000000003</v>
      </c>
      <c r="G33" s="25">
        <v>2.6219999999999999</v>
      </c>
      <c r="H33" s="25">
        <v>0</v>
      </c>
      <c r="I33" s="26">
        <v>0</v>
      </c>
      <c r="J33" s="25">
        <v>0.26408999999999999</v>
      </c>
      <c r="K33" s="24" t="s">
        <v>1458</v>
      </c>
      <c r="L33" s="23">
        <v>25</v>
      </c>
      <c r="M33" s="23">
        <v>3.2697270995999999</v>
      </c>
      <c r="N33" s="24" t="s">
        <v>1457</v>
      </c>
    </row>
    <row r="34" spans="1:14" x14ac:dyDescent="0.25">
      <c r="A34" s="22" t="s">
        <v>116</v>
      </c>
      <c r="B34" s="22" t="s">
        <v>167</v>
      </c>
      <c r="C34" s="22" t="s">
        <v>178</v>
      </c>
      <c r="D34" s="22" t="s">
        <v>179</v>
      </c>
      <c r="E34" s="25">
        <v>1.779412</v>
      </c>
      <c r="F34" s="25">
        <v>1.779412</v>
      </c>
      <c r="G34" s="25">
        <v>2.7596099999999999</v>
      </c>
      <c r="H34" s="25">
        <v>0</v>
      </c>
      <c r="I34" s="26">
        <v>0</v>
      </c>
      <c r="J34" s="25">
        <v>0.17119999999999999</v>
      </c>
      <c r="K34" s="24" t="s">
        <v>1458</v>
      </c>
      <c r="L34" s="23">
        <v>40</v>
      </c>
      <c r="M34" s="23">
        <v>3.7919453168000001</v>
      </c>
      <c r="N34" s="24" t="s">
        <v>1457</v>
      </c>
    </row>
    <row r="35" spans="1:14" x14ac:dyDescent="0.25">
      <c r="A35" s="22" t="s">
        <v>116</v>
      </c>
      <c r="B35" s="22" t="s">
        <v>167</v>
      </c>
      <c r="C35" s="22" t="s">
        <v>180</v>
      </c>
      <c r="D35" s="22" t="s">
        <v>181</v>
      </c>
      <c r="E35" s="25">
        <v>10.9543</v>
      </c>
      <c r="F35" s="25">
        <v>16.1874</v>
      </c>
      <c r="G35" s="25">
        <v>2.6981000000000002</v>
      </c>
      <c r="H35" s="25">
        <v>0</v>
      </c>
      <c r="I35" s="26">
        <v>0</v>
      </c>
      <c r="J35" s="25">
        <v>4.7800000000000002E-2</v>
      </c>
      <c r="K35" s="24" t="s">
        <v>1458</v>
      </c>
      <c r="L35" s="23">
        <v>150</v>
      </c>
      <c r="M35" s="23">
        <v>1.87</v>
      </c>
      <c r="N35" s="24" t="s">
        <v>1457</v>
      </c>
    </row>
    <row r="36" spans="1:14" x14ac:dyDescent="0.25">
      <c r="A36" s="22" t="s">
        <v>116</v>
      </c>
      <c r="B36" s="22" t="s">
        <v>167</v>
      </c>
      <c r="C36" s="22" t="s">
        <v>182</v>
      </c>
      <c r="D36" s="22" t="s">
        <v>183</v>
      </c>
      <c r="E36" s="25">
        <v>2.9</v>
      </c>
      <c r="F36" s="25">
        <v>5</v>
      </c>
      <c r="G36" s="25">
        <v>2.5931000000000002</v>
      </c>
      <c r="H36" s="25">
        <v>0</v>
      </c>
      <c r="I36" s="26">
        <v>0</v>
      </c>
      <c r="J36" s="25">
        <v>6.8589999999999998E-2</v>
      </c>
      <c r="K36" s="24" t="s">
        <v>1458</v>
      </c>
      <c r="L36" s="23">
        <v>25</v>
      </c>
      <c r="M36" s="23">
        <v>5</v>
      </c>
      <c r="N36" s="24" t="s">
        <v>1457</v>
      </c>
    </row>
    <row r="37" spans="1:14" x14ac:dyDescent="0.25">
      <c r="A37" s="22" t="s">
        <v>116</v>
      </c>
      <c r="B37" s="22" t="s">
        <v>167</v>
      </c>
      <c r="C37" s="22" t="s">
        <v>184</v>
      </c>
      <c r="D37" s="22" t="s">
        <v>185</v>
      </c>
      <c r="E37" s="25">
        <v>2.0019999999999998</v>
      </c>
      <c r="F37" s="25">
        <v>2.0019999999999998</v>
      </c>
      <c r="G37" s="25">
        <v>2.6309999999999998</v>
      </c>
      <c r="H37" s="25">
        <v>0</v>
      </c>
      <c r="I37" s="26">
        <v>100000</v>
      </c>
      <c r="J37" s="25">
        <v>0.224</v>
      </c>
      <c r="K37" s="24" t="s">
        <v>1457</v>
      </c>
      <c r="L37" s="23">
        <v>0</v>
      </c>
      <c r="M37" s="23">
        <v>4.5184815184999998</v>
      </c>
      <c r="N37" s="24" t="s">
        <v>1457</v>
      </c>
    </row>
    <row r="38" spans="1:14" x14ac:dyDescent="0.25">
      <c r="A38" s="22" t="s">
        <v>116</v>
      </c>
      <c r="B38" s="22" t="s">
        <v>167</v>
      </c>
      <c r="C38" s="22" t="s">
        <v>186</v>
      </c>
      <c r="D38" s="22" t="s">
        <v>187</v>
      </c>
      <c r="E38" s="25">
        <v>3.5945</v>
      </c>
      <c r="F38" s="25">
        <v>14.221500000000001</v>
      </c>
      <c r="G38" s="25">
        <v>2.6166999999999998</v>
      </c>
      <c r="H38" s="25">
        <v>0</v>
      </c>
      <c r="I38" s="26">
        <v>0</v>
      </c>
      <c r="J38" s="25">
        <v>0</v>
      </c>
      <c r="K38" s="24" t="s">
        <v>1457</v>
      </c>
      <c r="L38" s="23">
        <v>0</v>
      </c>
      <c r="M38" s="23">
        <v>4.1371539853000003</v>
      </c>
      <c r="N38" s="24" t="s">
        <v>1457</v>
      </c>
    </row>
    <row r="39" spans="1:14" x14ac:dyDescent="0.25">
      <c r="A39" s="22" t="s">
        <v>116</v>
      </c>
      <c r="B39" s="22" t="s">
        <v>167</v>
      </c>
      <c r="C39" s="22" t="s">
        <v>188</v>
      </c>
      <c r="D39" s="22" t="s">
        <v>189</v>
      </c>
      <c r="E39" s="25">
        <v>4.9870000000000001</v>
      </c>
      <c r="F39" s="25">
        <v>13.097</v>
      </c>
      <c r="G39" s="25">
        <v>2.65</v>
      </c>
      <c r="H39" s="25">
        <v>0</v>
      </c>
      <c r="I39" s="26">
        <v>0</v>
      </c>
      <c r="J39" s="25">
        <v>0.19839999999999999</v>
      </c>
      <c r="K39" s="24" t="s">
        <v>1458</v>
      </c>
      <c r="L39" s="23">
        <v>150</v>
      </c>
      <c r="M39" s="23">
        <v>3.5666733506999999</v>
      </c>
      <c r="N39" s="24" t="s">
        <v>1457</v>
      </c>
    </row>
    <row r="40" spans="1:14" x14ac:dyDescent="0.25">
      <c r="A40" s="22" t="s">
        <v>116</v>
      </c>
      <c r="B40" s="22" t="s">
        <v>167</v>
      </c>
      <c r="C40" s="22" t="s">
        <v>190</v>
      </c>
      <c r="D40" s="22" t="s">
        <v>191</v>
      </c>
      <c r="E40" s="25">
        <v>1.3022100000000001</v>
      </c>
      <c r="F40" s="25">
        <v>6.9705500000000002</v>
      </c>
      <c r="G40" s="25">
        <v>2.6015999999999999</v>
      </c>
      <c r="H40" s="25">
        <v>0</v>
      </c>
      <c r="I40" s="26">
        <v>12216822.970000001</v>
      </c>
      <c r="J40" s="25">
        <v>0.51629000000000003</v>
      </c>
      <c r="K40" s="24" t="s">
        <v>1457</v>
      </c>
      <c r="L40" s="23">
        <v>0</v>
      </c>
      <c r="M40" s="23">
        <v>11.246957095999999</v>
      </c>
      <c r="N40" s="24" t="s">
        <v>1457</v>
      </c>
    </row>
    <row r="41" spans="1:14" x14ac:dyDescent="0.25">
      <c r="A41" s="22" t="s">
        <v>116</v>
      </c>
      <c r="B41" s="22" t="s">
        <v>167</v>
      </c>
      <c r="C41" s="22" t="s">
        <v>192</v>
      </c>
      <c r="D41" s="22" t="s">
        <v>193</v>
      </c>
      <c r="E41" s="25">
        <v>2.6644000000000001</v>
      </c>
      <c r="F41" s="25">
        <v>4.3849999999999998</v>
      </c>
      <c r="G41" s="25">
        <v>2.5240999999999998</v>
      </c>
      <c r="H41" s="25">
        <v>0</v>
      </c>
      <c r="I41" s="26">
        <v>-802355</v>
      </c>
      <c r="J41" s="25">
        <v>0.16</v>
      </c>
      <c r="K41" s="24" t="s">
        <v>1458</v>
      </c>
      <c r="L41" s="23">
        <v>25</v>
      </c>
      <c r="M41" s="23">
        <v>3.0003753190000002</v>
      </c>
      <c r="N41" s="24" t="s">
        <v>1457</v>
      </c>
    </row>
    <row r="42" spans="1:14" x14ac:dyDescent="0.25">
      <c r="A42" s="22" t="s">
        <v>116</v>
      </c>
      <c r="B42" s="22" t="s">
        <v>167</v>
      </c>
      <c r="C42" s="22" t="s">
        <v>194</v>
      </c>
      <c r="D42" s="22" t="s">
        <v>195</v>
      </c>
      <c r="E42" s="25">
        <v>2.855</v>
      </c>
      <c r="F42" s="25">
        <v>4.8</v>
      </c>
      <c r="G42" s="25">
        <v>2.5394000000000001</v>
      </c>
      <c r="H42" s="25">
        <v>0</v>
      </c>
      <c r="I42" s="26">
        <v>0</v>
      </c>
      <c r="J42" s="25">
        <v>9.9400000000000002E-2</v>
      </c>
      <c r="K42" s="24" t="s">
        <v>1458</v>
      </c>
      <c r="L42" s="23">
        <v>20</v>
      </c>
      <c r="M42" s="23">
        <v>2.4956217163000001</v>
      </c>
      <c r="N42" s="24" t="s">
        <v>1457</v>
      </c>
    </row>
    <row r="43" spans="1:14" x14ac:dyDescent="0.25">
      <c r="A43" s="22" t="s">
        <v>116</v>
      </c>
      <c r="B43" s="22" t="s">
        <v>167</v>
      </c>
      <c r="C43" s="22" t="s">
        <v>196</v>
      </c>
      <c r="D43" s="22" t="s">
        <v>197</v>
      </c>
      <c r="E43" s="25">
        <v>9</v>
      </c>
      <c r="F43" s="25">
        <v>18</v>
      </c>
      <c r="G43" s="25">
        <v>2.5655000000000001</v>
      </c>
      <c r="H43" s="25">
        <v>0</v>
      </c>
      <c r="I43" s="26">
        <v>0</v>
      </c>
      <c r="J43" s="25">
        <v>0.50405199999999994</v>
      </c>
      <c r="K43" s="24" t="s">
        <v>1457</v>
      </c>
      <c r="L43" s="23">
        <v>0</v>
      </c>
      <c r="M43" s="23">
        <v>2.3888888889</v>
      </c>
      <c r="N43" s="24" t="s">
        <v>1457</v>
      </c>
    </row>
    <row r="44" spans="1:14" x14ac:dyDescent="0.25">
      <c r="A44" s="22" t="s">
        <v>116</v>
      </c>
      <c r="B44" s="22" t="s">
        <v>167</v>
      </c>
      <c r="C44" s="22" t="s">
        <v>198</v>
      </c>
      <c r="D44" s="22" t="s">
        <v>199</v>
      </c>
      <c r="E44" s="25">
        <v>5.6303999999999998</v>
      </c>
      <c r="F44" s="25">
        <v>18.128</v>
      </c>
      <c r="G44" s="25">
        <v>2.601</v>
      </c>
      <c r="H44" s="25">
        <v>0</v>
      </c>
      <c r="I44" s="26">
        <v>0</v>
      </c>
      <c r="J44" s="25">
        <v>0.1288</v>
      </c>
      <c r="K44" s="24" t="s">
        <v>1458</v>
      </c>
      <c r="L44" s="23">
        <v>50</v>
      </c>
      <c r="M44" s="23">
        <v>3.1438263710999999</v>
      </c>
      <c r="N44" s="24" t="s">
        <v>1458</v>
      </c>
    </row>
    <row r="45" spans="1:14" x14ac:dyDescent="0.25">
      <c r="A45" s="22" t="s">
        <v>116</v>
      </c>
      <c r="B45" s="22" t="s">
        <v>167</v>
      </c>
      <c r="C45" s="22" t="s">
        <v>200</v>
      </c>
      <c r="D45" s="22" t="s">
        <v>201</v>
      </c>
      <c r="E45" s="25">
        <v>3.8253360000000001</v>
      </c>
      <c r="F45" s="25">
        <v>10.080289</v>
      </c>
      <c r="G45" s="25">
        <v>2.4959289999999998</v>
      </c>
      <c r="H45" s="25">
        <v>0</v>
      </c>
      <c r="I45" s="26">
        <v>41200.43</v>
      </c>
      <c r="J45" s="25">
        <v>0.11713</v>
      </c>
      <c r="K45" s="24" t="s">
        <v>1458</v>
      </c>
      <c r="L45" s="23">
        <v>48</v>
      </c>
      <c r="M45" s="23">
        <v>2.2912949346000002</v>
      </c>
      <c r="N45" s="24" t="s">
        <v>1457</v>
      </c>
    </row>
    <row r="46" spans="1:14" x14ac:dyDescent="0.25">
      <c r="A46" s="22" t="s">
        <v>116</v>
      </c>
      <c r="B46" s="22" t="s">
        <v>167</v>
      </c>
      <c r="C46" s="22" t="s">
        <v>202</v>
      </c>
      <c r="D46" s="22" t="s">
        <v>203</v>
      </c>
      <c r="E46" s="25">
        <v>7.1598499999999996</v>
      </c>
      <c r="F46" s="25">
        <v>12.60985</v>
      </c>
      <c r="G46" s="25">
        <v>2.5022000000000002</v>
      </c>
      <c r="H46" s="25">
        <v>0</v>
      </c>
      <c r="I46" s="26">
        <v>0</v>
      </c>
      <c r="J46" s="25">
        <v>8.133E-2</v>
      </c>
      <c r="K46" s="24" t="s">
        <v>1457</v>
      </c>
      <c r="L46" s="23">
        <v>0</v>
      </c>
      <c r="M46" s="23">
        <v>1.6564383331999999</v>
      </c>
      <c r="N46" s="24" t="s">
        <v>1457</v>
      </c>
    </row>
    <row r="47" spans="1:14" x14ac:dyDescent="0.25">
      <c r="A47" s="22" t="s">
        <v>116</v>
      </c>
      <c r="B47" s="22" t="s">
        <v>167</v>
      </c>
      <c r="C47" s="22" t="s">
        <v>204</v>
      </c>
      <c r="D47" s="22" t="s">
        <v>205</v>
      </c>
      <c r="E47" s="25">
        <v>4.0750000000000002</v>
      </c>
      <c r="F47" s="25">
        <v>8.5609000000000002</v>
      </c>
      <c r="G47" s="25">
        <v>2.6602999999999999</v>
      </c>
      <c r="H47" s="25">
        <v>0</v>
      </c>
      <c r="I47" s="26">
        <v>25000</v>
      </c>
      <c r="J47" s="25">
        <v>4.7E-2</v>
      </c>
      <c r="K47" s="24" t="s">
        <v>1457</v>
      </c>
      <c r="L47" s="23">
        <v>0</v>
      </c>
      <c r="M47" s="23">
        <v>3.3327607362</v>
      </c>
      <c r="N47" s="24" t="s">
        <v>1458</v>
      </c>
    </row>
    <row r="48" spans="1:14" x14ac:dyDescent="0.25">
      <c r="A48" s="22" t="s">
        <v>116</v>
      </c>
      <c r="B48" s="22" t="s">
        <v>167</v>
      </c>
      <c r="C48" s="22" t="s">
        <v>206</v>
      </c>
      <c r="D48" s="22" t="s">
        <v>207</v>
      </c>
      <c r="E48" s="25">
        <v>2.4977</v>
      </c>
      <c r="F48" s="25">
        <v>2.4977</v>
      </c>
      <c r="G48" s="25">
        <v>2.6594000000000002</v>
      </c>
      <c r="H48" s="25">
        <v>1.8100000000000002E-2</v>
      </c>
      <c r="I48" s="26">
        <v>150000</v>
      </c>
      <c r="J48" s="25">
        <v>0.30249999999999999</v>
      </c>
      <c r="K48" s="24" t="s">
        <v>1458</v>
      </c>
      <c r="L48" s="23">
        <v>20</v>
      </c>
      <c r="M48" s="23">
        <v>2.6764623454000001</v>
      </c>
      <c r="N48" s="24" t="s">
        <v>1458</v>
      </c>
    </row>
    <row r="49" spans="1:14" x14ac:dyDescent="0.25">
      <c r="A49" s="22" t="s">
        <v>116</v>
      </c>
      <c r="B49" s="22" t="s">
        <v>167</v>
      </c>
      <c r="C49" s="22" t="s">
        <v>208</v>
      </c>
      <c r="D49" s="22" t="s">
        <v>209</v>
      </c>
      <c r="E49" s="25">
        <v>3.2982499999999999</v>
      </c>
      <c r="F49" s="25">
        <v>11.06653</v>
      </c>
      <c r="G49" s="25">
        <v>2.5724</v>
      </c>
      <c r="H49" s="25">
        <v>0</v>
      </c>
      <c r="I49" s="26">
        <v>4080320</v>
      </c>
      <c r="J49" s="25">
        <v>3.8399999999999997E-2</v>
      </c>
      <c r="K49" s="24" t="s">
        <v>1458</v>
      </c>
      <c r="L49" s="23">
        <v>100</v>
      </c>
      <c r="M49" s="23">
        <v>4.889420147</v>
      </c>
      <c r="N49" s="24" t="s">
        <v>1457</v>
      </c>
    </row>
    <row r="50" spans="1:14" x14ac:dyDescent="0.25">
      <c r="A50" s="22" t="s">
        <v>116</v>
      </c>
      <c r="B50" s="22" t="s">
        <v>167</v>
      </c>
      <c r="C50" s="22" t="s">
        <v>210</v>
      </c>
      <c r="D50" s="22" t="s">
        <v>211</v>
      </c>
      <c r="E50" s="25">
        <v>4.9050000000000002</v>
      </c>
      <c r="F50" s="25">
        <v>14.122</v>
      </c>
      <c r="G50" s="25">
        <v>2.5230000000000001</v>
      </c>
      <c r="H50" s="25">
        <v>0</v>
      </c>
      <c r="I50" s="26">
        <v>28759</v>
      </c>
      <c r="J50" s="25">
        <v>0.215</v>
      </c>
      <c r="K50" s="24" t="s">
        <v>1458</v>
      </c>
      <c r="L50" s="23">
        <v>75</v>
      </c>
      <c r="M50" s="23">
        <v>4.0493374107999998</v>
      </c>
      <c r="N50" s="24" t="s">
        <v>1458</v>
      </c>
    </row>
    <row r="51" spans="1:14" x14ac:dyDescent="0.25">
      <c r="A51" s="22" t="s">
        <v>116</v>
      </c>
      <c r="B51" s="22" t="s">
        <v>167</v>
      </c>
      <c r="C51" s="22" t="s">
        <v>212</v>
      </c>
      <c r="D51" s="22" t="s">
        <v>213</v>
      </c>
      <c r="E51" s="25">
        <v>2.7124999999999999</v>
      </c>
      <c r="F51" s="25">
        <v>5.6224999999999996</v>
      </c>
      <c r="G51" s="25">
        <v>2.54</v>
      </c>
      <c r="H51" s="25">
        <v>0</v>
      </c>
      <c r="I51" s="26">
        <v>0</v>
      </c>
      <c r="J51" s="25">
        <v>5.9499999999999997E-2</v>
      </c>
      <c r="K51" s="24" t="s">
        <v>1457</v>
      </c>
      <c r="L51" s="23">
        <v>0</v>
      </c>
      <c r="M51" s="23">
        <v>2.1126267281</v>
      </c>
      <c r="N51" s="24" t="s">
        <v>1457</v>
      </c>
    </row>
    <row r="52" spans="1:14" x14ac:dyDescent="0.25">
      <c r="A52" s="22" t="s">
        <v>116</v>
      </c>
      <c r="B52" s="22" t="s">
        <v>167</v>
      </c>
      <c r="C52" s="22" t="s">
        <v>214</v>
      </c>
      <c r="D52" s="22" t="s">
        <v>215</v>
      </c>
      <c r="E52" s="25">
        <v>4.1711999999999998</v>
      </c>
      <c r="F52" s="25">
        <v>16.242899999999999</v>
      </c>
      <c r="G52" s="25">
        <v>2.4870000000000001</v>
      </c>
      <c r="H52" s="25">
        <v>0</v>
      </c>
      <c r="I52" s="26">
        <v>0</v>
      </c>
      <c r="J52" s="25">
        <v>0.41799999999999998</v>
      </c>
      <c r="K52" s="24" t="s">
        <v>1458</v>
      </c>
      <c r="L52" s="23">
        <v>100</v>
      </c>
      <c r="M52" s="23">
        <v>4.7223820483000001</v>
      </c>
      <c r="N52" s="24" t="s">
        <v>1457</v>
      </c>
    </row>
    <row r="53" spans="1:14" x14ac:dyDescent="0.25">
      <c r="A53" s="22" t="s">
        <v>116</v>
      </c>
      <c r="B53" s="22" t="s">
        <v>167</v>
      </c>
      <c r="C53" s="22" t="s">
        <v>216</v>
      </c>
      <c r="D53" s="22" t="s">
        <v>217</v>
      </c>
      <c r="E53" s="25">
        <v>2.97</v>
      </c>
      <c r="F53" s="25">
        <v>12.4</v>
      </c>
      <c r="G53" s="25">
        <v>2.5880000000000001</v>
      </c>
      <c r="H53" s="25">
        <v>0</v>
      </c>
      <c r="I53" s="26">
        <v>0</v>
      </c>
      <c r="J53" s="25">
        <v>2.6499999999999999E-2</v>
      </c>
      <c r="K53" s="24" t="s">
        <v>1457</v>
      </c>
      <c r="L53" s="23">
        <v>0</v>
      </c>
      <c r="M53" s="23">
        <v>2.19</v>
      </c>
      <c r="N53" s="24" t="s">
        <v>1457</v>
      </c>
    </row>
    <row r="54" spans="1:14" x14ac:dyDescent="0.25">
      <c r="A54" s="22" t="s">
        <v>116</v>
      </c>
      <c r="B54" s="22" t="s">
        <v>167</v>
      </c>
      <c r="C54" s="22" t="s">
        <v>218</v>
      </c>
      <c r="D54" s="22" t="s">
        <v>219</v>
      </c>
      <c r="E54" s="25">
        <v>2.4544000000000001</v>
      </c>
      <c r="F54" s="25">
        <v>8.8230000000000004</v>
      </c>
      <c r="G54" s="25">
        <v>2.5205000000000002</v>
      </c>
      <c r="H54" s="25">
        <v>1.8800000000000001E-2</v>
      </c>
      <c r="I54" s="26">
        <v>22115</v>
      </c>
      <c r="J54" s="25">
        <v>0.33629999999999999</v>
      </c>
      <c r="K54" s="24" t="s">
        <v>1458</v>
      </c>
      <c r="L54" s="23">
        <v>50</v>
      </c>
      <c r="M54" s="23">
        <v>4.9999592568000004</v>
      </c>
      <c r="N54" s="24" t="s">
        <v>1457</v>
      </c>
    </row>
    <row r="55" spans="1:14" x14ac:dyDescent="0.25">
      <c r="A55" s="22" t="s">
        <v>116</v>
      </c>
      <c r="B55" s="22" t="s">
        <v>167</v>
      </c>
      <c r="C55" s="22" t="s">
        <v>220</v>
      </c>
      <c r="D55" s="22" t="s">
        <v>221</v>
      </c>
      <c r="E55" s="25">
        <v>4.8341000000000003</v>
      </c>
      <c r="F55" s="25">
        <v>25.230899999999998</v>
      </c>
      <c r="G55" s="25">
        <v>2.6067999999999998</v>
      </c>
      <c r="H55" s="25">
        <v>0</v>
      </c>
      <c r="I55" s="26">
        <v>1180816</v>
      </c>
      <c r="J55" s="25">
        <v>0.1497</v>
      </c>
      <c r="K55" s="24" t="s">
        <v>1457</v>
      </c>
      <c r="L55" s="23">
        <v>0</v>
      </c>
      <c r="M55" s="23">
        <v>1.86</v>
      </c>
      <c r="N55" s="24" t="s">
        <v>1457</v>
      </c>
    </row>
    <row r="56" spans="1:14" x14ac:dyDescent="0.25">
      <c r="A56" s="22" t="s">
        <v>116</v>
      </c>
      <c r="B56" s="22" t="s">
        <v>167</v>
      </c>
      <c r="C56" s="22" t="s">
        <v>222</v>
      </c>
      <c r="D56" s="22" t="s">
        <v>223</v>
      </c>
      <c r="E56" s="25">
        <v>4.8539000000000003</v>
      </c>
      <c r="F56" s="25">
        <v>18.694900000000001</v>
      </c>
      <c r="G56" s="25">
        <v>2.6362999999999999</v>
      </c>
      <c r="H56" s="25">
        <v>0</v>
      </c>
      <c r="I56" s="26">
        <v>0</v>
      </c>
      <c r="J56" s="25">
        <v>0.30070000000000002</v>
      </c>
      <c r="K56" s="24" t="s">
        <v>1458</v>
      </c>
      <c r="L56" s="23">
        <v>50</v>
      </c>
      <c r="M56" s="23">
        <v>4.3992459671999997</v>
      </c>
      <c r="N56" s="24" t="s">
        <v>1457</v>
      </c>
    </row>
    <row r="57" spans="1:14" x14ac:dyDescent="0.25">
      <c r="A57" s="22" t="s">
        <v>116</v>
      </c>
      <c r="B57" s="22" t="s">
        <v>167</v>
      </c>
      <c r="C57" s="22" t="s">
        <v>224</v>
      </c>
      <c r="D57" s="22" t="s">
        <v>225</v>
      </c>
      <c r="E57" s="25">
        <v>2.9478</v>
      </c>
      <c r="F57" s="25">
        <v>8.3178000000000001</v>
      </c>
      <c r="G57" s="25">
        <v>2.524</v>
      </c>
      <c r="H57" s="25">
        <v>0</v>
      </c>
      <c r="I57" s="26">
        <v>0</v>
      </c>
      <c r="J57" s="25">
        <v>0.35210000000000002</v>
      </c>
      <c r="K57" s="24" t="s">
        <v>1458</v>
      </c>
      <c r="L57" s="23">
        <v>60</v>
      </c>
      <c r="M57" s="23">
        <v>3.5609607164999999</v>
      </c>
      <c r="N57" s="24" t="s">
        <v>1457</v>
      </c>
    </row>
    <row r="58" spans="1:14" x14ac:dyDescent="0.25">
      <c r="A58" s="22" t="s">
        <v>116</v>
      </c>
      <c r="B58" s="22" t="s">
        <v>167</v>
      </c>
      <c r="C58" s="22" t="s">
        <v>226</v>
      </c>
      <c r="D58" s="22" t="s">
        <v>227</v>
      </c>
      <c r="E58" s="25">
        <v>4.2691999999999997</v>
      </c>
      <c r="F58" s="25">
        <v>7.5663999999999998</v>
      </c>
      <c r="G58" s="25">
        <v>2.6827999999999999</v>
      </c>
      <c r="H58" s="25">
        <v>0</v>
      </c>
      <c r="I58" s="26">
        <v>0</v>
      </c>
      <c r="J58" s="25">
        <v>0.10507</v>
      </c>
      <c r="K58" s="24" t="s">
        <v>1458</v>
      </c>
      <c r="L58" s="23">
        <v>30</v>
      </c>
      <c r="M58" s="23">
        <v>2.1174224679</v>
      </c>
      <c r="N58" s="24" t="s">
        <v>1457</v>
      </c>
    </row>
    <row r="59" spans="1:14" x14ac:dyDescent="0.25">
      <c r="A59" s="22" t="s">
        <v>116</v>
      </c>
      <c r="B59" s="22" t="s">
        <v>167</v>
      </c>
      <c r="C59" s="22" t="s">
        <v>228</v>
      </c>
      <c r="D59" s="22" t="s">
        <v>229</v>
      </c>
      <c r="E59" s="25">
        <v>6.4074999999999998</v>
      </c>
      <c r="F59" s="25">
        <v>9.1904000000000003</v>
      </c>
      <c r="G59" s="25">
        <v>2.5750000000000002</v>
      </c>
      <c r="H59" s="25">
        <v>0</v>
      </c>
      <c r="I59" s="26">
        <v>0</v>
      </c>
      <c r="J59" s="25">
        <v>0.51160000000000005</v>
      </c>
      <c r="K59" s="24" t="s">
        <v>1458</v>
      </c>
      <c r="L59" s="23">
        <v>50</v>
      </c>
      <c r="M59" s="23">
        <v>2.3175809597999999</v>
      </c>
      <c r="N59" s="24" t="s">
        <v>1457</v>
      </c>
    </row>
    <row r="60" spans="1:14" x14ac:dyDescent="0.25">
      <c r="A60" s="22" t="s">
        <v>116</v>
      </c>
      <c r="B60" s="22" t="s">
        <v>167</v>
      </c>
      <c r="C60" s="22" t="s">
        <v>230</v>
      </c>
      <c r="D60" s="22" t="s">
        <v>231</v>
      </c>
      <c r="E60" s="25">
        <v>5</v>
      </c>
      <c r="F60" s="25">
        <v>7.6</v>
      </c>
      <c r="G60" s="25">
        <v>2.6938</v>
      </c>
      <c r="H60" s="25">
        <v>0</v>
      </c>
      <c r="I60" s="26">
        <v>25000</v>
      </c>
      <c r="J60" s="25">
        <v>0.45400000000000001</v>
      </c>
      <c r="K60" s="24" t="s">
        <v>1458</v>
      </c>
      <c r="L60" s="23">
        <v>50</v>
      </c>
      <c r="M60" s="23">
        <v>2.6</v>
      </c>
      <c r="N60" s="24" t="s">
        <v>1457</v>
      </c>
    </row>
    <row r="61" spans="1:14" x14ac:dyDescent="0.25">
      <c r="A61" s="22" t="s">
        <v>116</v>
      </c>
      <c r="B61" s="22" t="s">
        <v>167</v>
      </c>
      <c r="C61" s="22" t="s">
        <v>232</v>
      </c>
      <c r="D61" s="22" t="s">
        <v>233</v>
      </c>
      <c r="E61" s="25">
        <v>3.5165999999999999</v>
      </c>
      <c r="F61" s="25">
        <v>3.5165999999999999</v>
      </c>
      <c r="G61" s="25">
        <v>2.6097000000000001</v>
      </c>
      <c r="H61" s="25">
        <v>0</v>
      </c>
      <c r="I61" s="26">
        <v>0</v>
      </c>
      <c r="J61" s="25">
        <v>1.1479999999999999</v>
      </c>
      <c r="K61" s="24" t="s">
        <v>1458</v>
      </c>
      <c r="L61" s="23">
        <v>400</v>
      </c>
      <c r="M61" s="23">
        <v>5.4524540750000003</v>
      </c>
      <c r="N61" s="24" t="s">
        <v>1457</v>
      </c>
    </row>
    <row r="62" spans="1:14" x14ac:dyDescent="0.25">
      <c r="A62" s="22" t="s">
        <v>116</v>
      </c>
      <c r="B62" s="22" t="s">
        <v>167</v>
      </c>
      <c r="C62" s="22" t="s">
        <v>234</v>
      </c>
      <c r="D62" s="22" t="s">
        <v>235</v>
      </c>
      <c r="E62" s="25">
        <v>4.9674610000000001</v>
      </c>
      <c r="F62" s="25">
        <v>10.684577000000001</v>
      </c>
      <c r="G62" s="25">
        <v>2.5998999999999999</v>
      </c>
      <c r="H62" s="25">
        <v>0</v>
      </c>
      <c r="I62" s="26">
        <v>0</v>
      </c>
      <c r="J62" s="25">
        <v>0.55064999999999997</v>
      </c>
      <c r="K62" s="24" t="s">
        <v>1458</v>
      </c>
      <c r="L62" s="23">
        <v>50</v>
      </c>
      <c r="M62" s="23">
        <v>2.979405173</v>
      </c>
      <c r="N62" s="24" t="s">
        <v>1457</v>
      </c>
    </row>
    <row r="63" spans="1:14" x14ac:dyDescent="0.25">
      <c r="A63" s="22" t="s">
        <v>116</v>
      </c>
      <c r="B63" s="22" t="s">
        <v>167</v>
      </c>
      <c r="C63" s="22" t="s">
        <v>236</v>
      </c>
      <c r="D63" s="22" t="s">
        <v>237</v>
      </c>
      <c r="E63" s="25">
        <v>4.2133000000000003</v>
      </c>
      <c r="F63" s="25">
        <v>4.2133000000000003</v>
      </c>
      <c r="G63" s="25">
        <v>2.5474999999999999</v>
      </c>
      <c r="H63" s="25">
        <v>0</v>
      </c>
      <c r="I63" s="26">
        <v>0</v>
      </c>
      <c r="J63" s="25">
        <v>9.5500000000000002E-2</v>
      </c>
      <c r="K63" s="24" t="s">
        <v>1458</v>
      </c>
      <c r="L63" s="23">
        <v>50</v>
      </c>
      <c r="M63" s="23">
        <v>2</v>
      </c>
      <c r="N63" s="24" t="s">
        <v>1457</v>
      </c>
    </row>
    <row r="64" spans="1:14" x14ac:dyDescent="0.25">
      <c r="A64" s="22" t="s">
        <v>116</v>
      </c>
      <c r="B64" s="22" t="s">
        <v>167</v>
      </c>
      <c r="C64" s="22" t="s">
        <v>238</v>
      </c>
      <c r="D64" s="22" t="s">
        <v>239</v>
      </c>
      <c r="E64" s="25">
        <v>5.4817</v>
      </c>
      <c r="F64" s="25">
        <v>12.9815</v>
      </c>
      <c r="G64" s="25">
        <v>2.7324999999999999</v>
      </c>
      <c r="H64" s="25">
        <v>0</v>
      </c>
      <c r="I64" s="26">
        <v>0</v>
      </c>
      <c r="J64" s="25">
        <v>0.51680000000000004</v>
      </c>
      <c r="K64" s="24" t="s">
        <v>1457</v>
      </c>
      <c r="L64" s="23">
        <v>0</v>
      </c>
      <c r="M64" s="23">
        <v>2.8603900250000001</v>
      </c>
      <c r="N64" s="24" t="s">
        <v>1457</v>
      </c>
    </row>
    <row r="65" spans="1:14" x14ac:dyDescent="0.25">
      <c r="A65" s="22" t="s">
        <v>116</v>
      </c>
      <c r="B65" s="22" t="s">
        <v>167</v>
      </c>
      <c r="C65" s="22" t="s">
        <v>240</v>
      </c>
      <c r="D65" s="22" t="s">
        <v>241</v>
      </c>
      <c r="E65" s="25">
        <v>4.6643999999999997</v>
      </c>
      <c r="F65" s="25">
        <v>7.3983999999999996</v>
      </c>
      <c r="G65" s="25">
        <v>2.4883000000000002</v>
      </c>
      <c r="H65" s="25">
        <v>0</v>
      </c>
      <c r="I65" s="26">
        <v>0</v>
      </c>
      <c r="J65" s="25">
        <v>0.1865</v>
      </c>
      <c r="K65" s="24" t="s">
        <v>1458</v>
      </c>
      <c r="L65" s="23">
        <v>20</v>
      </c>
      <c r="M65" s="23">
        <v>2.1940442501000001</v>
      </c>
      <c r="N65" s="24" t="s">
        <v>1457</v>
      </c>
    </row>
    <row r="66" spans="1:14" x14ac:dyDescent="0.25">
      <c r="A66" s="22" t="s">
        <v>116</v>
      </c>
      <c r="B66" s="22" t="s">
        <v>167</v>
      </c>
      <c r="C66" s="22" t="s">
        <v>242</v>
      </c>
      <c r="D66" s="22" t="s">
        <v>243</v>
      </c>
      <c r="E66" s="25">
        <v>1.77</v>
      </c>
      <c r="F66" s="25">
        <v>5.9950000000000001</v>
      </c>
      <c r="G66" s="25">
        <v>2.7</v>
      </c>
      <c r="H66" s="25">
        <v>0</v>
      </c>
      <c r="I66" s="26">
        <v>2000000</v>
      </c>
      <c r="J66" s="25">
        <v>0</v>
      </c>
      <c r="K66" s="24" t="s">
        <v>1457</v>
      </c>
      <c r="L66" s="23">
        <v>0</v>
      </c>
      <c r="M66" s="23">
        <v>6.1129943503000002</v>
      </c>
      <c r="N66" s="24" t="s">
        <v>1457</v>
      </c>
    </row>
    <row r="67" spans="1:14" x14ac:dyDescent="0.25">
      <c r="A67" s="22" t="s">
        <v>116</v>
      </c>
      <c r="B67" s="22" t="s">
        <v>167</v>
      </c>
      <c r="C67" s="22" t="s">
        <v>244</v>
      </c>
      <c r="D67" s="22" t="s">
        <v>245</v>
      </c>
      <c r="E67" s="25">
        <v>3.8386</v>
      </c>
      <c r="F67" s="25">
        <v>6.9645999999999999</v>
      </c>
      <c r="G67" s="25">
        <v>2.6040999999999999</v>
      </c>
      <c r="H67" s="25">
        <v>0.19259999999999999</v>
      </c>
      <c r="I67" s="26">
        <v>520000</v>
      </c>
      <c r="J67" s="25">
        <v>0.2036</v>
      </c>
      <c r="K67" s="24" t="s">
        <v>1458</v>
      </c>
      <c r="L67" s="23">
        <v>10</v>
      </c>
      <c r="M67" s="23">
        <v>2.39</v>
      </c>
      <c r="N67" s="24" t="s">
        <v>1457</v>
      </c>
    </row>
    <row r="68" spans="1:14" x14ac:dyDescent="0.25">
      <c r="A68" s="22" t="s">
        <v>116</v>
      </c>
      <c r="B68" s="22" t="s">
        <v>167</v>
      </c>
      <c r="C68" s="22" t="s">
        <v>246</v>
      </c>
      <c r="D68" s="22" t="s">
        <v>247</v>
      </c>
      <c r="E68" s="25">
        <v>4.9572000000000003</v>
      </c>
      <c r="F68" s="25">
        <v>4.9572000000000003</v>
      </c>
      <c r="G68" s="25">
        <v>2.5922000000000001</v>
      </c>
      <c r="H68" s="25">
        <v>0</v>
      </c>
      <c r="I68" s="26">
        <v>0</v>
      </c>
      <c r="J68" s="25">
        <v>7.7799999999999994E-2</v>
      </c>
      <c r="K68" s="24" t="s">
        <v>1457</v>
      </c>
      <c r="L68" s="23">
        <v>0</v>
      </c>
      <c r="M68" s="23">
        <v>1.9602194787</v>
      </c>
      <c r="N68" s="24" t="s">
        <v>1457</v>
      </c>
    </row>
    <row r="69" spans="1:14" x14ac:dyDescent="0.25">
      <c r="A69" s="22" t="s">
        <v>116</v>
      </c>
      <c r="B69" s="22" t="s">
        <v>167</v>
      </c>
      <c r="C69" s="22" t="s">
        <v>248</v>
      </c>
      <c r="D69" s="22" t="s">
        <v>249</v>
      </c>
      <c r="E69" s="25">
        <v>4.2098000000000004</v>
      </c>
      <c r="F69" s="25">
        <v>9.4741999999999997</v>
      </c>
      <c r="G69" s="25">
        <v>2.6284999999999998</v>
      </c>
      <c r="H69" s="25">
        <v>0</v>
      </c>
      <c r="I69" s="26">
        <v>0</v>
      </c>
      <c r="J69" s="25">
        <v>1.9400000000000001E-2</v>
      </c>
      <c r="K69" s="24" t="s">
        <v>1458</v>
      </c>
      <c r="L69" s="23">
        <v>25</v>
      </c>
      <c r="M69" s="23">
        <v>2.963252411</v>
      </c>
      <c r="N69" s="24" t="s">
        <v>1457</v>
      </c>
    </row>
    <row r="70" spans="1:14" x14ac:dyDescent="0.25">
      <c r="A70" s="22" t="s">
        <v>116</v>
      </c>
      <c r="B70" s="22" t="s">
        <v>167</v>
      </c>
      <c r="C70" s="22" t="s">
        <v>250</v>
      </c>
      <c r="D70" s="22" t="s">
        <v>251</v>
      </c>
      <c r="E70" s="25">
        <v>2.5323000000000002</v>
      </c>
      <c r="F70" s="25">
        <v>5.6974999999999998</v>
      </c>
      <c r="G70" s="25">
        <v>2.5076000000000001</v>
      </c>
      <c r="H70" s="25">
        <v>0</v>
      </c>
      <c r="I70" s="26">
        <v>0</v>
      </c>
      <c r="J70" s="25">
        <v>5.1200000000000002E-2</v>
      </c>
      <c r="K70" s="24" t="s">
        <v>1458</v>
      </c>
      <c r="L70" s="23">
        <v>20</v>
      </c>
      <c r="M70" s="23">
        <v>2.9999210204</v>
      </c>
      <c r="N70" s="24" t="s">
        <v>1458</v>
      </c>
    </row>
    <row r="71" spans="1:14" x14ac:dyDescent="0.25">
      <c r="A71" s="22" t="s">
        <v>116</v>
      </c>
      <c r="B71" s="22" t="s">
        <v>167</v>
      </c>
      <c r="C71" s="22" t="s">
        <v>252</v>
      </c>
      <c r="D71" s="22" t="s">
        <v>253</v>
      </c>
      <c r="E71" s="25">
        <v>4.3671499999999996</v>
      </c>
      <c r="F71" s="25">
        <v>10.45965</v>
      </c>
      <c r="G71" s="25">
        <v>2.5375999999999999</v>
      </c>
      <c r="H71" s="25">
        <v>0</v>
      </c>
      <c r="I71" s="26">
        <v>0</v>
      </c>
      <c r="J71" s="25">
        <v>4.7100000000000003E-2</v>
      </c>
      <c r="K71" s="24" t="s">
        <v>1458</v>
      </c>
      <c r="L71" s="23">
        <v>50</v>
      </c>
      <c r="M71" s="23">
        <v>3.0912608910000001</v>
      </c>
      <c r="N71" s="24" t="s">
        <v>1457</v>
      </c>
    </row>
    <row r="72" spans="1:14" x14ac:dyDescent="0.25">
      <c r="A72" s="22" t="s">
        <v>116</v>
      </c>
      <c r="B72" s="22" t="s">
        <v>167</v>
      </c>
      <c r="C72" s="22" t="s">
        <v>254</v>
      </c>
      <c r="D72" s="22" t="s">
        <v>255</v>
      </c>
      <c r="E72" s="25">
        <v>5.7752999999999997</v>
      </c>
      <c r="F72" s="25">
        <v>12.875299999999999</v>
      </c>
      <c r="G72" s="25">
        <v>2.6213000000000002</v>
      </c>
      <c r="H72" s="25">
        <v>0</v>
      </c>
      <c r="I72" s="26">
        <v>0</v>
      </c>
      <c r="J72" s="25">
        <v>0.72240000000000004</v>
      </c>
      <c r="K72" s="24" t="s">
        <v>1458</v>
      </c>
      <c r="L72" s="23">
        <v>100</v>
      </c>
      <c r="M72" s="23">
        <v>3.7970668189999999</v>
      </c>
      <c r="N72" s="24" t="s">
        <v>1457</v>
      </c>
    </row>
    <row r="73" spans="1:14" x14ac:dyDescent="0.25">
      <c r="A73" s="22" t="s">
        <v>116</v>
      </c>
      <c r="B73" s="22" t="s">
        <v>167</v>
      </c>
      <c r="C73" s="22" t="s">
        <v>256</v>
      </c>
      <c r="D73" s="22" t="s">
        <v>257</v>
      </c>
      <c r="E73" s="25">
        <v>5.3</v>
      </c>
      <c r="F73" s="25">
        <v>18.7</v>
      </c>
      <c r="G73" s="25">
        <v>2.6221000000000001</v>
      </c>
      <c r="H73" s="25">
        <v>0</v>
      </c>
      <c r="I73" s="26">
        <v>-1.994</v>
      </c>
      <c r="J73" s="25">
        <v>0.30470000000000003</v>
      </c>
      <c r="K73" s="24" t="s">
        <v>1457</v>
      </c>
      <c r="L73" s="23">
        <v>0</v>
      </c>
      <c r="M73" s="23">
        <v>3.2845283019</v>
      </c>
      <c r="N73" s="24" t="s">
        <v>1457</v>
      </c>
    </row>
    <row r="74" spans="1:14" x14ac:dyDescent="0.25">
      <c r="A74" s="22" t="s">
        <v>116</v>
      </c>
      <c r="B74" s="22" t="s">
        <v>167</v>
      </c>
      <c r="C74" s="22" t="s">
        <v>258</v>
      </c>
      <c r="D74" s="22" t="s">
        <v>259</v>
      </c>
      <c r="E74" s="25">
        <v>7.2019310000000001</v>
      </c>
      <c r="F74" s="25">
        <v>11.201930000000001</v>
      </c>
      <c r="G74" s="25">
        <v>2.6476999999999999</v>
      </c>
      <c r="H74" s="25">
        <v>0</v>
      </c>
      <c r="I74" s="26">
        <v>0</v>
      </c>
      <c r="J74" s="25">
        <v>4.45E-3</v>
      </c>
      <c r="K74" s="24" t="s">
        <v>1458</v>
      </c>
      <c r="L74" s="23">
        <v>150</v>
      </c>
      <c r="M74" s="23">
        <v>2.2117582076</v>
      </c>
      <c r="N74" s="24" t="s">
        <v>1457</v>
      </c>
    </row>
    <row r="75" spans="1:14" x14ac:dyDescent="0.25">
      <c r="A75" s="22" t="s">
        <v>116</v>
      </c>
      <c r="B75" s="22" t="s">
        <v>167</v>
      </c>
      <c r="C75" s="22" t="s">
        <v>260</v>
      </c>
      <c r="D75" s="22" t="s">
        <v>261</v>
      </c>
      <c r="E75" s="25">
        <v>4.3914999999999997</v>
      </c>
      <c r="F75" s="25">
        <v>14.7658</v>
      </c>
      <c r="G75" s="25">
        <v>2.5373000000000001</v>
      </c>
      <c r="H75" s="25">
        <v>0</v>
      </c>
      <c r="I75" s="26">
        <v>0</v>
      </c>
      <c r="J75" s="25">
        <v>0.30680000000000002</v>
      </c>
      <c r="K75" s="24" t="s">
        <v>1458</v>
      </c>
      <c r="L75" s="23">
        <v>75</v>
      </c>
      <c r="M75" s="23">
        <v>4.5343504496999998</v>
      </c>
      <c r="N75" s="24" t="s">
        <v>1457</v>
      </c>
    </row>
    <row r="76" spans="1:14" x14ac:dyDescent="0.25">
      <c r="A76" s="22" t="s">
        <v>116</v>
      </c>
      <c r="B76" s="22" t="s">
        <v>167</v>
      </c>
      <c r="C76" s="22" t="s">
        <v>262</v>
      </c>
      <c r="D76" s="22" t="s">
        <v>263</v>
      </c>
      <c r="E76" s="25">
        <v>5.3091999999999997</v>
      </c>
      <c r="F76" s="25">
        <v>13.881500000000001</v>
      </c>
      <c r="G76" s="25">
        <v>2.6492</v>
      </c>
      <c r="H76" s="25">
        <v>0</v>
      </c>
      <c r="I76" s="26">
        <v>0</v>
      </c>
      <c r="J76" s="25">
        <v>0.60060000000000002</v>
      </c>
      <c r="K76" s="24" t="s">
        <v>1458</v>
      </c>
      <c r="L76" s="23">
        <v>100</v>
      </c>
      <c r="M76" s="23">
        <v>3.8079936713999998</v>
      </c>
      <c r="N76" s="24" t="s">
        <v>1457</v>
      </c>
    </row>
    <row r="77" spans="1:14" x14ac:dyDescent="0.25">
      <c r="A77" s="22" t="s">
        <v>116</v>
      </c>
      <c r="B77" s="22" t="s">
        <v>167</v>
      </c>
      <c r="C77" s="22" t="s">
        <v>264</v>
      </c>
      <c r="D77" s="22" t="s">
        <v>265</v>
      </c>
      <c r="E77" s="25">
        <v>4.7843999999999998</v>
      </c>
      <c r="F77" s="25">
        <v>14.478999999999999</v>
      </c>
      <c r="G77" s="25">
        <v>2.5556000000000001</v>
      </c>
      <c r="H77" s="25">
        <v>0</v>
      </c>
      <c r="I77" s="26">
        <v>5000</v>
      </c>
      <c r="J77" s="25">
        <v>0.45960000000000001</v>
      </c>
      <c r="K77" s="24" t="s">
        <v>1458</v>
      </c>
      <c r="L77" s="23">
        <v>75</v>
      </c>
      <c r="M77" s="23">
        <v>2.9773221303000001</v>
      </c>
      <c r="N77" s="24" t="s">
        <v>1457</v>
      </c>
    </row>
    <row r="78" spans="1:14" x14ac:dyDescent="0.25">
      <c r="A78" s="22" t="s">
        <v>116</v>
      </c>
      <c r="B78" s="22" t="s">
        <v>167</v>
      </c>
      <c r="C78" s="22" t="s">
        <v>266</v>
      </c>
      <c r="D78" s="22" t="s">
        <v>267</v>
      </c>
      <c r="E78" s="25">
        <v>3.7105000000000001</v>
      </c>
      <c r="F78" s="25">
        <v>9.6404999999999994</v>
      </c>
      <c r="G78" s="25">
        <v>2.4584999999999999</v>
      </c>
      <c r="H78" s="25">
        <v>0</v>
      </c>
      <c r="I78" s="26">
        <v>0</v>
      </c>
      <c r="J78" s="25">
        <v>8.6800000000000002E-2</v>
      </c>
      <c r="K78" s="24" t="s">
        <v>1458</v>
      </c>
      <c r="L78" s="23">
        <v>25</v>
      </c>
      <c r="M78" s="23">
        <v>2.8206171675</v>
      </c>
      <c r="N78" s="24" t="s">
        <v>1458</v>
      </c>
    </row>
    <row r="79" spans="1:14" x14ac:dyDescent="0.25">
      <c r="A79" s="22" t="s">
        <v>116</v>
      </c>
      <c r="B79" s="22" t="s">
        <v>167</v>
      </c>
      <c r="C79" s="22" t="s">
        <v>268</v>
      </c>
      <c r="D79" s="22" t="s">
        <v>269</v>
      </c>
      <c r="E79" s="25">
        <v>4.0160999999999998</v>
      </c>
      <c r="F79" s="25">
        <v>9.9026999999999994</v>
      </c>
      <c r="G79" s="25">
        <v>2.5579000000000001</v>
      </c>
      <c r="H79" s="25">
        <v>0</v>
      </c>
      <c r="I79" s="26">
        <v>1000000</v>
      </c>
      <c r="J79" s="25">
        <v>0.12720000000000001</v>
      </c>
      <c r="K79" s="24" t="s">
        <v>1458</v>
      </c>
      <c r="L79" s="23">
        <v>40</v>
      </c>
      <c r="M79" s="23">
        <v>2.4584547198000002</v>
      </c>
      <c r="N79" s="24" t="s">
        <v>1457</v>
      </c>
    </row>
    <row r="80" spans="1:14" x14ac:dyDescent="0.25">
      <c r="A80" s="22" t="s">
        <v>116</v>
      </c>
      <c r="B80" s="22" t="s">
        <v>167</v>
      </c>
      <c r="C80" s="22" t="s">
        <v>270</v>
      </c>
      <c r="D80" s="22" t="s">
        <v>271</v>
      </c>
      <c r="E80" s="25">
        <v>4.6616999999999997</v>
      </c>
      <c r="F80" s="25">
        <v>18.412700000000001</v>
      </c>
      <c r="G80" s="25">
        <v>2.4685000000000001</v>
      </c>
      <c r="H80" s="25">
        <v>0</v>
      </c>
      <c r="I80" s="26">
        <v>0</v>
      </c>
      <c r="J80" s="25">
        <v>0.55649999999999999</v>
      </c>
      <c r="K80" s="24" t="s">
        <v>1458</v>
      </c>
      <c r="L80" s="23">
        <v>200</v>
      </c>
      <c r="M80" s="23">
        <v>4.9999785485999997</v>
      </c>
      <c r="N80" s="24" t="s">
        <v>1457</v>
      </c>
    </row>
    <row r="81" spans="1:14" x14ac:dyDescent="0.25">
      <c r="A81" s="22" t="s">
        <v>116</v>
      </c>
      <c r="B81" s="22" t="s">
        <v>167</v>
      </c>
      <c r="C81" s="22" t="s">
        <v>272</v>
      </c>
      <c r="D81" s="22" t="s">
        <v>273</v>
      </c>
      <c r="E81" s="25">
        <v>4.84</v>
      </c>
      <c r="F81" s="25">
        <v>17.899999999999999</v>
      </c>
      <c r="G81" s="25">
        <v>2.6751</v>
      </c>
      <c r="H81" s="25">
        <v>0</v>
      </c>
      <c r="I81" s="26">
        <v>150000</v>
      </c>
      <c r="J81" s="25">
        <v>0.878</v>
      </c>
      <c r="K81" s="24" t="s">
        <v>1458</v>
      </c>
      <c r="L81" s="23">
        <v>85</v>
      </c>
      <c r="M81" s="23">
        <v>4.5187809916999999</v>
      </c>
      <c r="N81" s="24" t="s">
        <v>1458</v>
      </c>
    </row>
    <row r="82" spans="1:14" x14ac:dyDescent="0.25">
      <c r="A82" s="22" t="s">
        <v>116</v>
      </c>
      <c r="B82" s="22" t="s">
        <v>167</v>
      </c>
      <c r="C82" s="22" t="s">
        <v>274</v>
      </c>
      <c r="D82" s="22" t="s">
        <v>275</v>
      </c>
      <c r="E82" s="25">
        <v>3.9687000000000001</v>
      </c>
      <c r="F82" s="25">
        <v>18.380299999999998</v>
      </c>
      <c r="G82" s="25">
        <v>2.6909000000000001</v>
      </c>
      <c r="H82" s="25">
        <v>0</v>
      </c>
      <c r="I82" s="26">
        <v>0</v>
      </c>
      <c r="J82" s="25">
        <v>7.9299999999999995E-2</v>
      </c>
      <c r="K82" s="24" t="s">
        <v>1458</v>
      </c>
      <c r="L82" s="23">
        <v>50</v>
      </c>
      <c r="M82" s="23">
        <v>4.6370347973000001</v>
      </c>
      <c r="N82" s="24" t="s">
        <v>1458</v>
      </c>
    </row>
    <row r="83" spans="1:14" x14ac:dyDescent="0.25">
      <c r="A83" s="22" t="s">
        <v>116</v>
      </c>
      <c r="B83" s="22" t="s">
        <v>167</v>
      </c>
      <c r="C83" s="22" t="s">
        <v>276</v>
      </c>
      <c r="D83" s="22" t="s">
        <v>277</v>
      </c>
      <c r="E83" s="25">
        <v>6.4196</v>
      </c>
      <c r="F83" s="25">
        <v>11.8766</v>
      </c>
      <c r="G83" s="25">
        <v>2.65</v>
      </c>
      <c r="H83" s="25">
        <v>0</v>
      </c>
      <c r="I83" s="26">
        <v>0</v>
      </c>
      <c r="J83" s="25">
        <v>0.33040000000000003</v>
      </c>
      <c r="K83" s="24" t="s">
        <v>1458</v>
      </c>
      <c r="L83" s="23">
        <v>30</v>
      </c>
      <c r="M83" s="23">
        <v>1.6305688828</v>
      </c>
      <c r="N83" s="24" t="s">
        <v>1457</v>
      </c>
    </row>
    <row r="84" spans="1:14" x14ac:dyDescent="0.25">
      <c r="A84" s="22" t="s">
        <v>116</v>
      </c>
      <c r="B84" s="22" t="s">
        <v>167</v>
      </c>
      <c r="C84" s="22" t="s">
        <v>278</v>
      </c>
      <c r="D84" s="22" t="s">
        <v>279</v>
      </c>
      <c r="E84" s="25">
        <v>3.7065999999999999</v>
      </c>
      <c r="F84" s="25">
        <v>8.1378000000000004</v>
      </c>
      <c r="G84" s="25">
        <v>2.5175000000000001</v>
      </c>
      <c r="H84" s="25">
        <v>0</v>
      </c>
      <c r="I84" s="26">
        <v>2077444.42</v>
      </c>
      <c r="J84" s="25">
        <v>0.14660000000000001</v>
      </c>
      <c r="K84" s="24" t="s">
        <v>1457</v>
      </c>
      <c r="L84" s="23">
        <v>0</v>
      </c>
      <c r="M84" s="23">
        <v>4.9654670047999998</v>
      </c>
      <c r="N84" s="24" t="s">
        <v>1458</v>
      </c>
    </row>
    <row r="85" spans="1:14" x14ac:dyDescent="0.25">
      <c r="A85" s="22" t="s">
        <v>116</v>
      </c>
      <c r="B85" s="22" t="s">
        <v>167</v>
      </c>
      <c r="C85" s="22" t="s">
        <v>280</v>
      </c>
      <c r="D85" s="22" t="s">
        <v>281</v>
      </c>
      <c r="E85" s="25">
        <v>5.6805500000000002</v>
      </c>
      <c r="F85" s="25">
        <v>13.403079999999999</v>
      </c>
      <c r="G85" s="25">
        <v>2.63042</v>
      </c>
      <c r="H85" s="25">
        <v>0</v>
      </c>
      <c r="I85" s="26">
        <v>0</v>
      </c>
      <c r="J85" s="25">
        <v>0.30993999999999999</v>
      </c>
      <c r="K85" s="24" t="s">
        <v>1458</v>
      </c>
      <c r="L85" s="23">
        <v>25</v>
      </c>
      <c r="M85" s="23">
        <v>2.6639409916000001</v>
      </c>
      <c r="N85" s="24" t="s">
        <v>1458</v>
      </c>
    </row>
    <row r="86" spans="1:14" x14ac:dyDescent="0.25">
      <c r="A86" s="22" t="s">
        <v>116</v>
      </c>
      <c r="B86" s="22" t="s">
        <v>167</v>
      </c>
      <c r="C86" s="22" t="s">
        <v>282</v>
      </c>
      <c r="D86" s="22" t="s">
        <v>283</v>
      </c>
      <c r="E86" s="25">
        <v>5.1928000000000001</v>
      </c>
      <c r="F86" s="25">
        <v>28</v>
      </c>
      <c r="G86" s="25">
        <v>2.5404</v>
      </c>
      <c r="H86" s="25">
        <v>0</v>
      </c>
      <c r="I86" s="26">
        <v>735176</v>
      </c>
      <c r="J86" s="25">
        <v>0.60660000000000003</v>
      </c>
      <c r="K86" s="24" t="s">
        <v>1458</v>
      </c>
      <c r="L86" s="23">
        <v>50</v>
      </c>
      <c r="M86" s="23">
        <v>5.5093013403000004</v>
      </c>
      <c r="N86" s="24" t="s">
        <v>1458</v>
      </c>
    </row>
    <row r="87" spans="1:14" x14ac:dyDescent="0.25">
      <c r="A87" s="22" t="s">
        <v>116</v>
      </c>
      <c r="B87" s="22" t="s">
        <v>167</v>
      </c>
      <c r="C87" s="22" t="s">
        <v>284</v>
      </c>
      <c r="D87" s="22" t="s">
        <v>285</v>
      </c>
      <c r="E87" s="25">
        <v>3.3050999999999999</v>
      </c>
      <c r="F87" s="25">
        <v>18.570599999999999</v>
      </c>
      <c r="G87" s="25">
        <v>2.5526</v>
      </c>
      <c r="H87" s="25">
        <v>0</v>
      </c>
      <c r="I87" s="26">
        <v>5</v>
      </c>
      <c r="J87" s="25">
        <v>0.21779999999999999</v>
      </c>
      <c r="K87" s="24" t="s">
        <v>1457</v>
      </c>
      <c r="L87" s="23">
        <v>0</v>
      </c>
      <c r="M87" s="23">
        <v>5.0622674049</v>
      </c>
      <c r="N87" s="24" t="s">
        <v>1457</v>
      </c>
    </row>
    <row r="88" spans="1:14" x14ac:dyDescent="0.25">
      <c r="A88" s="22" t="s">
        <v>116</v>
      </c>
      <c r="B88" s="22" t="s">
        <v>167</v>
      </c>
      <c r="C88" s="22" t="s">
        <v>286</v>
      </c>
      <c r="D88" s="22" t="s">
        <v>287</v>
      </c>
      <c r="E88" s="25">
        <v>3.4159000000000002</v>
      </c>
      <c r="F88" s="25">
        <v>12.7659</v>
      </c>
      <c r="G88" s="25">
        <v>2.5651000000000002</v>
      </c>
      <c r="H88" s="25">
        <v>0</v>
      </c>
      <c r="I88" s="26">
        <v>0</v>
      </c>
      <c r="J88" s="25">
        <v>7.4300000000000005E-2</v>
      </c>
      <c r="K88" s="24" t="s">
        <v>1458</v>
      </c>
      <c r="L88" s="23">
        <v>25</v>
      </c>
      <c r="M88" s="23">
        <v>2.5227319301</v>
      </c>
      <c r="N88" s="24" t="s">
        <v>1457</v>
      </c>
    </row>
    <row r="89" spans="1:14" x14ac:dyDescent="0.25">
      <c r="A89" s="22" t="s">
        <v>116</v>
      </c>
      <c r="B89" s="22" t="s">
        <v>167</v>
      </c>
      <c r="C89" s="22" t="s">
        <v>288</v>
      </c>
      <c r="D89" s="22" t="s">
        <v>289</v>
      </c>
      <c r="E89" s="25">
        <v>3.855</v>
      </c>
      <c r="F89" s="25">
        <v>8.1609999999999996</v>
      </c>
      <c r="G89" s="25">
        <v>2.5459999999999998</v>
      </c>
      <c r="H89" s="25">
        <v>0</v>
      </c>
      <c r="I89" s="26">
        <v>20570.11</v>
      </c>
      <c r="J89" s="25">
        <v>0.314</v>
      </c>
      <c r="K89" s="24" t="s">
        <v>1458</v>
      </c>
      <c r="L89" s="23">
        <v>30</v>
      </c>
      <c r="M89" s="23">
        <v>2.1</v>
      </c>
      <c r="N89" s="24" t="s">
        <v>1457</v>
      </c>
    </row>
    <row r="90" spans="1:14" x14ac:dyDescent="0.25">
      <c r="A90" s="22" t="s">
        <v>116</v>
      </c>
      <c r="B90" s="22" t="s">
        <v>167</v>
      </c>
      <c r="C90" s="22" t="s">
        <v>290</v>
      </c>
      <c r="D90" s="22" t="s">
        <v>291</v>
      </c>
      <c r="E90" s="25">
        <v>3.2099000000000002</v>
      </c>
      <c r="F90" s="25">
        <v>3.2099000000000002</v>
      </c>
      <c r="G90" s="25">
        <v>2.6655000000000002</v>
      </c>
      <c r="H90" s="25">
        <v>0</v>
      </c>
      <c r="I90" s="26">
        <v>3000000</v>
      </c>
      <c r="J90" s="25">
        <v>0.22020000000000001</v>
      </c>
      <c r="K90" s="24" t="s">
        <v>1457</v>
      </c>
      <c r="L90" s="23">
        <v>0</v>
      </c>
      <c r="M90" s="23">
        <v>3.9102464251</v>
      </c>
      <c r="N90" s="24" t="s">
        <v>1457</v>
      </c>
    </row>
    <row r="91" spans="1:14" x14ac:dyDescent="0.25">
      <c r="A91" s="22" t="s">
        <v>116</v>
      </c>
      <c r="B91" s="22" t="s">
        <v>167</v>
      </c>
      <c r="C91" s="22" t="s">
        <v>292</v>
      </c>
      <c r="D91" s="22" t="s">
        <v>293</v>
      </c>
      <c r="E91" s="25">
        <v>2.3755000000000002</v>
      </c>
      <c r="F91" s="25">
        <v>2.3755000000000002</v>
      </c>
      <c r="G91" s="25">
        <v>2.5013999999999998</v>
      </c>
      <c r="H91" s="25">
        <v>0</v>
      </c>
      <c r="I91" s="26">
        <v>500000</v>
      </c>
      <c r="J91" s="25">
        <v>0.51049999999999995</v>
      </c>
      <c r="K91" s="24" t="s">
        <v>1458</v>
      </c>
      <c r="L91" s="23">
        <v>25</v>
      </c>
      <c r="M91" s="23">
        <v>2.5893496105999998</v>
      </c>
      <c r="N91" s="24" t="s">
        <v>1457</v>
      </c>
    </row>
    <row r="92" spans="1:14" x14ac:dyDescent="0.25">
      <c r="A92" s="22" t="s">
        <v>116</v>
      </c>
      <c r="B92" s="22" t="s">
        <v>294</v>
      </c>
      <c r="C92" s="22" t="s">
        <v>295</v>
      </c>
      <c r="D92" s="22" t="s">
        <v>296</v>
      </c>
      <c r="E92" s="25">
        <v>8.7264999999999997</v>
      </c>
      <c r="F92" s="25">
        <v>8.7264999999999997</v>
      </c>
      <c r="G92" s="25">
        <v>2.6339100000000002</v>
      </c>
      <c r="H92" s="25">
        <v>0</v>
      </c>
      <c r="I92" s="26">
        <v>0</v>
      </c>
      <c r="J92" s="25">
        <v>0.114247</v>
      </c>
      <c r="K92" s="24" t="s">
        <v>1457</v>
      </c>
      <c r="L92" s="23">
        <v>0</v>
      </c>
      <c r="M92" s="23">
        <v>1.9790752305999999</v>
      </c>
      <c r="N92" s="24" t="s">
        <v>1457</v>
      </c>
    </row>
    <row r="93" spans="1:14" x14ac:dyDescent="0.25">
      <c r="A93" s="22" t="s">
        <v>116</v>
      </c>
      <c r="B93" s="22" t="s">
        <v>294</v>
      </c>
      <c r="C93" s="22" t="s">
        <v>297</v>
      </c>
      <c r="D93" s="22" t="s">
        <v>298</v>
      </c>
      <c r="E93" s="25">
        <v>2.4188999999999998</v>
      </c>
      <c r="F93" s="25">
        <v>2.4188999999999998</v>
      </c>
      <c r="G93" s="25">
        <v>2.6555</v>
      </c>
      <c r="H93" s="25">
        <v>0</v>
      </c>
      <c r="I93" s="26">
        <v>0</v>
      </c>
      <c r="J93" s="25">
        <v>6.4399999999999999E-2</v>
      </c>
      <c r="K93" s="24" t="s">
        <v>1457</v>
      </c>
      <c r="L93" s="23">
        <v>0</v>
      </c>
      <c r="M93" s="23">
        <v>6.3669849932</v>
      </c>
      <c r="N93" s="24" t="s">
        <v>1457</v>
      </c>
    </row>
    <row r="94" spans="1:14" x14ac:dyDescent="0.25">
      <c r="A94" s="22" t="s">
        <v>116</v>
      </c>
      <c r="B94" s="22" t="s">
        <v>294</v>
      </c>
      <c r="C94" s="22" t="s">
        <v>299</v>
      </c>
      <c r="D94" s="22" t="s">
        <v>300</v>
      </c>
      <c r="E94" s="25">
        <v>9.0648999999999997</v>
      </c>
      <c r="F94" s="25">
        <v>9.0648999999999997</v>
      </c>
      <c r="G94" s="25">
        <v>2.6747000000000001</v>
      </c>
      <c r="H94" s="25">
        <v>0</v>
      </c>
      <c r="I94" s="26">
        <v>0</v>
      </c>
      <c r="J94" s="25">
        <v>0.1255</v>
      </c>
      <c r="K94" s="24" t="s">
        <v>1457</v>
      </c>
      <c r="L94" s="23">
        <v>0</v>
      </c>
      <c r="M94" s="23">
        <v>1.6192015356</v>
      </c>
      <c r="N94" s="24" t="s">
        <v>1457</v>
      </c>
    </row>
    <row r="95" spans="1:14" x14ac:dyDescent="0.25">
      <c r="A95" s="22" t="s">
        <v>116</v>
      </c>
      <c r="B95" s="22" t="s">
        <v>294</v>
      </c>
      <c r="C95" s="22" t="s">
        <v>301</v>
      </c>
      <c r="D95" s="22" t="s">
        <v>302</v>
      </c>
      <c r="E95" s="25">
        <v>9.6280999999999999</v>
      </c>
      <c r="F95" s="25">
        <v>9.6280999999999999</v>
      </c>
      <c r="G95" s="25">
        <v>2.7214</v>
      </c>
      <c r="H95" s="25">
        <v>0</v>
      </c>
      <c r="I95" s="26">
        <v>0</v>
      </c>
      <c r="J95" s="25">
        <v>1.0200000000000001E-2</v>
      </c>
      <c r="K95" s="24" t="s">
        <v>1457</v>
      </c>
      <c r="L95" s="23">
        <v>0</v>
      </c>
      <c r="M95" s="23">
        <v>1.1325391303000001</v>
      </c>
      <c r="N95" s="24" t="s">
        <v>1457</v>
      </c>
    </row>
    <row r="96" spans="1:14" x14ac:dyDescent="0.25">
      <c r="A96" s="22" t="s">
        <v>116</v>
      </c>
      <c r="B96" s="22" t="s">
        <v>294</v>
      </c>
      <c r="C96" s="22" t="s">
        <v>303</v>
      </c>
      <c r="D96" s="22" t="s">
        <v>304</v>
      </c>
      <c r="E96" s="25">
        <v>10.575200000000001</v>
      </c>
      <c r="F96" s="25">
        <v>10.575200000000001</v>
      </c>
      <c r="G96" s="25">
        <v>2.5304000000000002</v>
      </c>
      <c r="H96" s="25">
        <v>0</v>
      </c>
      <c r="I96" s="26">
        <v>0</v>
      </c>
      <c r="J96" s="25">
        <v>0.10335</v>
      </c>
      <c r="K96" s="24" t="s">
        <v>1457</v>
      </c>
      <c r="L96" s="23">
        <v>0</v>
      </c>
      <c r="M96" s="23">
        <v>1.6192923065</v>
      </c>
      <c r="N96" s="24" t="s">
        <v>1457</v>
      </c>
    </row>
    <row r="97" spans="1:14" x14ac:dyDescent="0.25">
      <c r="A97" s="22" t="s">
        <v>116</v>
      </c>
      <c r="B97" s="22" t="s">
        <v>294</v>
      </c>
      <c r="C97" s="22" t="s">
        <v>305</v>
      </c>
      <c r="D97" s="22" t="s">
        <v>306</v>
      </c>
      <c r="E97" s="25">
        <v>9.2474699999999999</v>
      </c>
      <c r="F97" s="25">
        <v>9.2474699999999999</v>
      </c>
      <c r="G97" s="25">
        <v>2.7010999999999998</v>
      </c>
      <c r="H97" s="25">
        <v>0</v>
      </c>
      <c r="I97" s="26">
        <v>0</v>
      </c>
      <c r="J97" s="25">
        <v>4.9279999999999997E-2</v>
      </c>
      <c r="K97" s="24" t="s">
        <v>1458</v>
      </c>
      <c r="L97" s="23">
        <v>250</v>
      </c>
      <c r="M97" s="23">
        <v>1.8984976431</v>
      </c>
      <c r="N97" s="24" t="s">
        <v>1457</v>
      </c>
    </row>
    <row r="98" spans="1:14" x14ac:dyDescent="0.25">
      <c r="A98" s="22" t="s">
        <v>116</v>
      </c>
      <c r="B98" s="22" t="s">
        <v>294</v>
      </c>
      <c r="C98" s="22" t="s">
        <v>307</v>
      </c>
      <c r="D98" s="22" t="s">
        <v>308</v>
      </c>
      <c r="E98" s="25">
        <v>10.63664</v>
      </c>
      <c r="F98" s="25">
        <v>10.63664</v>
      </c>
      <c r="G98" s="25">
        <v>2.7204229999999998</v>
      </c>
      <c r="H98" s="25">
        <v>0</v>
      </c>
      <c r="I98" s="26">
        <v>0</v>
      </c>
      <c r="J98" s="25">
        <v>6.2712000000000004E-2</v>
      </c>
      <c r="K98" s="24" t="s">
        <v>1457</v>
      </c>
      <c r="L98" s="23">
        <v>0</v>
      </c>
      <c r="M98" s="23">
        <v>1.3480215556999999</v>
      </c>
      <c r="N98" s="24" t="s">
        <v>1457</v>
      </c>
    </row>
    <row r="99" spans="1:14" x14ac:dyDescent="0.25">
      <c r="A99" s="22" t="s">
        <v>116</v>
      </c>
      <c r="B99" s="22" t="s">
        <v>294</v>
      </c>
      <c r="C99" s="22" t="s">
        <v>309</v>
      </c>
      <c r="D99" s="22" t="s">
        <v>310</v>
      </c>
      <c r="E99" s="25">
        <v>8.3049999999999997</v>
      </c>
      <c r="F99" s="25">
        <v>8.3049999999999997</v>
      </c>
      <c r="G99" s="25">
        <v>2.6463999999999999</v>
      </c>
      <c r="H99" s="25">
        <v>0</v>
      </c>
      <c r="I99" s="26">
        <v>0</v>
      </c>
      <c r="J99" s="25">
        <v>6.0499999999999998E-2</v>
      </c>
      <c r="K99" s="24" t="s">
        <v>1457</v>
      </c>
      <c r="L99" s="23">
        <v>0</v>
      </c>
      <c r="M99" s="23">
        <v>1.3003371463</v>
      </c>
      <c r="N99" s="24" t="s">
        <v>1458</v>
      </c>
    </row>
    <row r="100" spans="1:14" x14ac:dyDescent="0.25">
      <c r="A100" s="22" t="s">
        <v>116</v>
      </c>
      <c r="B100" s="22" t="s">
        <v>294</v>
      </c>
      <c r="C100" s="22" t="s">
        <v>311</v>
      </c>
      <c r="D100" s="22" t="s">
        <v>312</v>
      </c>
      <c r="E100" s="25">
        <v>10.32752</v>
      </c>
      <c r="F100" s="25">
        <v>49.486539999999998</v>
      </c>
      <c r="G100" s="25">
        <v>2.7607599999999999</v>
      </c>
      <c r="H100" s="25">
        <v>0</v>
      </c>
      <c r="I100" s="26">
        <v>0</v>
      </c>
      <c r="J100" s="25">
        <v>8.6261000000000004E-2</v>
      </c>
      <c r="K100" s="24" t="s">
        <v>1458</v>
      </c>
      <c r="L100" s="23">
        <v>300</v>
      </c>
      <c r="M100" s="23">
        <v>1.8437601669999999</v>
      </c>
      <c r="N100" s="24" t="s">
        <v>1458</v>
      </c>
    </row>
    <row r="101" spans="1:14" x14ac:dyDescent="0.25">
      <c r="A101" s="22" t="s">
        <v>116</v>
      </c>
      <c r="B101" s="22" t="s">
        <v>294</v>
      </c>
      <c r="C101" s="22" t="s">
        <v>313</v>
      </c>
      <c r="D101" s="22" t="s">
        <v>314</v>
      </c>
      <c r="E101" s="25">
        <v>7.4767000000000001</v>
      </c>
      <c r="F101" s="25">
        <v>7.4767000000000001</v>
      </c>
      <c r="G101" s="25">
        <v>2.7418</v>
      </c>
      <c r="H101" s="25">
        <v>0</v>
      </c>
      <c r="I101" s="26">
        <v>0</v>
      </c>
      <c r="J101" s="25">
        <v>7.0470000000000005E-2</v>
      </c>
      <c r="K101" s="24" t="s">
        <v>1457</v>
      </c>
      <c r="L101" s="23">
        <v>0</v>
      </c>
      <c r="M101" s="23">
        <v>1.4349646234</v>
      </c>
      <c r="N101" s="24" t="s">
        <v>1458</v>
      </c>
    </row>
    <row r="102" spans="1:14" x14ac:dyDescent="0.25">
      <c r="A102" s="22" t="s">
        <v>116</v>
      </c>
      <c r="B102" s="22" t="s">
        <v>294</v>
      </c>
      <c r="C102" s="22" t="s">
        <v>315</v>
      </c>
      <c r="D102" s="22" t="s">
        <v>316</v>
      </c>
      <c r="E102" s="25">
        <v>10.1797</v>
      </c>
      <c r="F102" s="25">
        <v>10.1837</v>
      </c>
      <c r="G102" s="25">
        <v>2.6469999999999998</v>
      </c>
      <c r="H102" s="25">
        <v>0</v>
      </c>
      <c r="I102" s="26">
        <v>0</v>
      </c>
      <c r="J102" s="25">
        <v>0.11020000000000001</v>
      </c>
      <c r="K102" s="24" t="s">
        <v>1458</v>
      </c>
      <c r="L102" s="23">
        <v>200</v>
      </c>
      <c r="M102" s="23">
        <v>1.3147047555</v>
      </c>
      <c r="N102" s="24" t="s">
        <v>1457</v>
      </c>
    </row>
    <row r="103" spans="1:14" x14ac:dyDescent="0.25">
      <c r="A103" s="22" t="s">
        <v>116</v>
      </c>
      <c r="B103" s="22" t="s">
        <v>294</v>
      </c>
      <c r="C103" s="22" t="s">
        <v>317</v>
      </c>
      <c r="D103" s="22" t="s">
        <v>318</v>
      </c>
      <c r="E103" s="25">
        <v>8.0831599999999995</v>
      </c>
      <c r="F103" s="25">
        <v>7.9459999999999997</v>
      </c>
      <c r="G103" s="25">
        <v>2.5145400000000002</v>
      </c>
      <c r="H103" s="25">
        <v>0</v>
      </c>
      <c r="I103" s="26">
        <v>0</v>
      </c>
      <c r="J103" s="25">
        <v>0</v>
      </c>
      <c r="K103" s="24" t="s">
        <v>1457</v>
      </c>
      <c r="L103" s="23">
        <v>0</v>
      </c>
      <c r="M103" s="23">
        <v>1.79</v>
      </c>
      <c r="N103" s="24" t="s">
        <v>1458</v>
      </c>
    </row>
    <row r="104" spans="1:14" x14ac:dyDescent="0.25">
      <c r="A104" s="22" t="s">
        <v>116</v>
      </c>
      <c r="B104" s="22" t="s">
        <v>294</v>
      </c>
      <c r="C104" s="22" t="s">
        <v>319</v>
      </c>
      <c r="D104" s="22" t="s">
        <v>320</v>
      </c>
      <c r="E104" s="25">
        <v>9.5</v>
      </c>
      <c r="F104" s="25">
        <v>9.5</v>
      </c>
      <c r="G104" s="25">
        <v>2.4857</v>
      </c>
      <c r="H104" s="25">
        <v>0</v>
      </c>
      <c r="I104" s="26">
        <v>0</v>
      </c>
      <c r="J104" s="25">
        <v>0.39350000000000002</v>
      </c>
      <c r="K104" s="24" t="s">
        <v>1458</v>
      </c>
      <c r="L104" s="23">
        <v>500</v>
      </c>
      <c r="M104" s="23">
        <v>1</v>
      </c>
      <c r="N104" s="24" t="s">
        <v>1458</v>
      </c>
    </row>
    <row r="105" spans="1:14" x14ac:dyDescent="0.25">
      <c r="A105" s="22" t="s">
        <v>116</v>
      </c>
      <c r="B105" s="22" t="s">
        <v>294</v>
      </c>
      <c r="C105" s="22" t="s">
        <v>321</v>
      </c>
      <c r="D105" s="22" t="s">
        <v>322</v>
      </c>
      <c r="E105" s="25">
        <v>7.226</v>
      </c>
      <c r="F105" s="25">
        <v>7.226</v>
      </c>
      <c r="G105" s="25">
        <v>2.4510000000000001</v>
      </c>
      <c r="H105" s="25">
        <v>0</v>
      </c>
      <c r="I105" s="26">
        <v>0</v>
      </c>
      <c r="J105" s="25">
        <v>0.11600000000000001</v>
      </c>
      <c r="K105" s="24" t="s">
        <v>1457</v>
      </c>
      <c r="L105" s="23">
        <v>0</v>
      </c>
      <c r="M105" s="23">
        <v>1.2414890673000001</v>
      </c>
      <c r="N105" s="24" t="s">
        <v>1458</v>
      </c>
    </row>
    <row r="106" spans="1:14" x14ac:dyDescent="0.25">
      <c r="A106" s="22" t="s">
        <v>116</v>
      </c>
      <c r="B106" s="22" t="s">
        <v>294</v>
      </c>
      <c r="C106" s="22" t="s">
        <v>323</v>
      </c>
      <c r="D106" s="22" t="s">
        <v>324</v>
      </c>
      <c r="E106" s="25">
        <v>11.0243</v>
      </c>
      <c r="F106" s="25">
        <v>12.164899999999999</v>
      </c>
      <c r="G106" s="25">
        <v>2.7225999999999999</v>
      </c>
      <c r="H106" s="25">
        <v>0</v>
      </c>
      <c r="I106" s="26">
        <v>0</v>
      </c>
      <c r="J106" s="25">
        <v>2.6700000000000002E-2</v>
      </c>
      <c r="K106" s="24" t="s">
        <v>1458</v>
      </c>
      <c r="L106" s="23">
        <v>500</v>
      </c>
      <c r="M106" s="23">
        <v>1.2176101883999999</v>
      </c>
      <c r="N106" s="24" t="s">
        <v>1458</v>
      </c>
    </row>
    <row r="107" spans="1:14" x14ac:dyDescent="0.25">
      <c r="A107" s="22" t="s">
        <v>116</v>
      </c>
      <c r="B107" s="22" t="s">
        <v>294</v>
      </c>
      <c r="C107" s="22" t="s">
        <v>325</v>
      </c>
      <c r="D107" s="22" t="s">
        <v>326</v>
      </c>
      <c r="E107" s="25">
        <v>2.2919800000000001</v>
      </c>
      <c r="F107" s="25">
        <v>2.2919800000000001</v>
      </c>
      <c r="G107" s="25">
        <v>2.5825800000000001</v>
      </c>
      <c r="H107" s="25">
        <v>0</v>
      </c>
      <c r="I107" s="26">
        <v>0</v>
      </c>
      <c r="J107" s="25">
        <v>0.17052</v>
      </c>
      <c r="K107" s="24" t="s">
        <v>1457</v>
      </c>
      <c r="L107" s="23">
        <v>0</v>
      </c>
      <c r="M107" s="23">
        <v>3.1333344967999999</v>
      </c>
      <c r="N107" s="24" t="s">
        <v>1458</v>
      </c>
    </row>
    <row r="108" spans="1:14" x14ac:dyDescent="0.25">
      <c r="A108" s="22" t="s">
        <v>116</v>
      </c>
      <c r="B108" s="22" t="s">
        <v>294</v>
      </c>
      <c r="C108" s="22" t="s">
        <v>327</v>
      </c>
      <c r="D108" s="22" t="s">
        <v>328</v>
      </c>
      <c r="E108" s="25">
        <v>7.33</v>
      </c>
      <c r="F108" s="25">
        <v>7.33</v>
      </c>
      <c r="G108" s="25">
        <v>2.5975000000000001</v>
      </c>
      <c r="H108" s="25">
        <v>0</v>
      </c>
      <c r="I108" s="26">
        <v>0</v>
      </c>
      <c r="J108" s="25">
        <v>0.20399999999999999</v>
      </c>
      <c r="K108" s="24" t="s">
        <v>1458</v>
      </c>
      <c r="L108" s="23">
        <v>75</v>
      </c>
      <c r="M108" s="23">
        <v>1.7107776262000001</v>
      </c>
      <c r="N108" s="24" t="s">
        <v>1457</v>
      </c>
    </row>
    <row r="109" spans="1:14" x14ac:dyDescent="0.25">
      <c r="A109" s="22" t="s">
        <v>116</v>
      </c>
      <c r="B109" s="22" t="s">
        <v>294</v>
      </c>
      <c r="C109" s="22" t="s">
        <v>329</v>
      </c>
      <c r="D109" s="22" t="s">
        <v>330</v>
      </c>
      <c r="E109" s="25">
        <v>6.7955100000000002</v>
      </c>
      <c r="F109" s="25">
        <v>6.7955100000000002</v>
      </c>
      <c r="G109" s="25">
        <v>2.5097299999999998</v>
      </c>
      <c r="H109" s="25">
        <v>0</v>
      </c>
      <c r="I109" s="26">
        <v>0</v>
      </c>
      <c r="J109" s="25">
        <v>0.34949999999999998</v>
      </c>
      <c r="K109" s="24" t="s">
        <v>1457</v>
      </c>
      <c r="L109" s="23">
        <v>0</v>
      </c>
      <c r="M109" s="23">
        <v>1.2817742891999999</v>
      </c>
      <c r="N109" s="24" t="s">
        <v>1458</v>
      </c>
    </row>
    <row r="110" spans="1:14" x14ac:dyDescent="0.25">
      <c r="A110" s="22" t="s">
        <v>116</v>
      </c>
      <c r="B110" s="22" t="s">
        <v>294</v>
      </c>
      <c r="C110" s="22" t="s">
        <v>331</v>
      </c>
      <c r="D110" s="22" t="s">
        <v>332</v>
      </c>
      <c r="E110" s="25">
        <v>11.66183</v>
      </c>
      <c r="F110" s="25">
        <v>11.66183</v>
      </c>
      <c r="G110" s="25">
        <v>2.61</v>
      </c>
      <c r="H110" s="25">
        <v>0</v>
      </c>
      <c r="I110" s="26">
        <v>0</v>
      </c>
      <c r="J110" s="25">
        <v>0.51900000000000002</v>
      </c>
      <c r="K110" s="24" t="s">
        <v>1458</v>
      </c>
      <c r="L110" s="23">
        <v>500</v>
      </c>
      <c r="M110" s="23">
        <v>1.6</v>
      </c>
      <c r="N110" s="24" t="s">
        <v>1457</v>
      </c>
    </row>
    <row r="111" spans="1:14" x14ac:dyDescent="0.25">
      <c r="A111" s="22" t="s">
        <v>116</v>
      </c>
      <c r="B111" s="22" t="s">
        <v>294</v>
      </c>
      <c r="C111" s="22" t="s">
        <v>333</v>
      </c>
      <c r="D111" s="22" t="s">
        <v>334</v>
      </c>
      <c r="E111" s="25">
        <v>6.9783999999999997</v>
      </c>
      <c r="F111" s="25">
        <v>6.9783999999999997</v>
      </c>
      <c r="G111" s="25">
        <v>2.5640000000000001</v>
      </c>
      <c r="H111" s="25">
        <v>0</v>
      </c>
      <c r="I111" s="26">
        <v>0</v>
      </c>
      <c r="J111" s="25">
        <v>0.26229999999999998</v>
      </c>
      <c r="K111" s="24" t="s">
        <v>1457</v>
      </c>
      <c r="L111" s="23">
        <v>0</v>
      </c>
      <c r="M111" s="23">
        <v>1.6787802361999999</v>
      </c>
      <c r="N111" s="24" t="s">
        <v>1458</v>
      </c>
    </row>
    <row r="112" spans="1:14" x14ac:dyDescent="0.25">
      <c r="A112" s="22" t="s">
        <v>116</v>
      </c>
      <c r="B112" s="22" t="s">
        <v>294</v>
      </c>
      <c r="C112" s="22" t="s">
        <v>335</v>
      </c>
      <c r="D112" s="22" t="s">
        <v>336</v>
      </c>
      <c r="E112" s="25">
        <v>8.0627999999999993</v>
      </c>
      <c r="F112" s="25">
        <v>8.0627999999999993</v>
      </c>
      <c r="G112" s="25">
        <v>2.6133999999999999</v>
      </c>
      <c r="H112" s="25">
        <v>0</v>
      </c>
      <c r="I112" s="26">
        <v>0</v>
      </c>
      <c r="J112" s="25">
        <v>0.15310000000000001</v>
      </c>
      <c r="K112" s="24" t="s">
        <v>1457</v>
      </c>
      <c r="L112" s="23">
        <v>0</v>
      </c>
      <c r="M112" s="23">
        <v>1.275065734</v>
      </c>
      <c r="N112" s="24" t="s">
        <v>1458</v>
      </c>
    </row>
    <row r="113" spans="1:14" x14ac:dyDescent="0.25">
      <c r="A113" s="22" t="s">
        <v>116</v>
      </c>
      <c r="B113" s="22" t="s">
        <v>294</v>
      </c>
      <c r="C113" s="22" t="s">
        <v>337</v>
      </c>
      <c r="D113" s="22" t="s">
        <v>338</v>
      </c>
      <c r="E113" s="25">
        <v>7.2683999999999997</v>
      </c>
      <c r="F113" s="25">
        <v>7.2683999999999997</v>
      </c>
      <c r="G113" s="25">
        <v>2.6112000000000002</v>
      </c>
      <c r="H113" s="25">
        <v>8.1500000000000003E-2</v>
      </c>
      <c r="I113" s="26">
        <v>23332</v>
      </c>
      <c r="J113" s="25">
        <v>0.15190000000000001</v>
      </c>
      <c r="K113" s="24" t="s">
        <v>1457</v>
      </c>
      <c r="L113" s="23">
        <v>0</v>
      </c>
      <c r="M113" s="23">
        <v>1.2920037421999999</v>
      </c>
      <c r="N113" s="24" t="s">
        <v>1458</v>
      </c>
    </row>
    <row r="114" spans="1:14" x14ac:dyDescent="0.25">
      <c r="A114" s="22" t="s">
        <v>116</v>
      </c>
      <c r="B114" s="22" t="s">
        <v>294</v>
      </c>
      <c r="C114" s="22" t="s">
        <v>339</v>
      </c>
      <c r="D114" s="22" t="s">
        <v>340</v>
      </c>
      <c r="E114" s="25">
        <v>5.0164999999999997</v>
      </c>
      <c r="F114" s="25">
        <v>5.0164999999999997</v>
      </c>
      <c r="G114" s="25">
        <v>2.4300999999999999</v>
      </c>
      <c r="H114" s="25">
        <v>0</v>
      </c>
      <c r="I114" s="26">
        <v>0</v>
      </c>
      <c r="J114" s="25">
        <v>4.8099999999999997E-2</v>
      </c>
      <c r="K114" s="24" t="s">
        <v>1457</v>
      </c>
      <c r="L114" s="23">
        <v>0</v>
      </c>
      <c r="M114" s="23">
        <v>1.5049935214000001</v>
      </c>
      <c r="N114" s="24" t="s">
        <v>1458</v>
      </c>
    </row>
    <row r="115" spans="1:14" x14ac:dyDescent="0.25">
      <c r="A115" s="22" t="s">
        <v>116</v>
      </c>
      <c r="B115" s="22" t="s">
        <v>294</v>
      </c>
      <c r="C115" s="22" t="s">
        <v>341</v>
      </c>
      <c r="D115" s="22" t="s">
        <v>342</v>
      </c>
      <c r="E115" s="25">
        <v>14.434699999999999</v>
      </c>
      <c r="F115" s="25">
        <v>13.7347</v>
      </c>
      <c r="G115" s="25">
        <v>2.68</v>
      </c>
      <c r="H115" s="25">
        <v>0</v>
      </c>
      <c r="I115" s="26">
        <v>0</v>
      </c>
      <c r="J115" s="25">
        <v>0.52929999999999999</v>
      </c>
      <c r="K115" s="24" t="s">
        <v>1458</v>
      </c>
      <c r="L115" s="23">
        <v>550</v>
      </c>
      <c r="M115" s="23">
        <v>1.4710870332999999</v>
      </c>
      <c r="N115" s="24" t="s">
        <v>1457</v>
      </c>
    </row>
    <row r="116" spans="1:14" x14ac:dyDescent="0.25">
      <c r="A116" s="22" t="s">
        <v>116</v>
      </c>
      <c r="B116" s="22" t="s">
        <v>294</v>
      </c>
      <c r="C116" s="22" t="s">
        <v>343</v>
      </c>
      <c r="D116" s="22" t="s">
        <v>344</v>
      </c>
      <c r="E116" s="25">
        <v>6.8384600000000004</v>
      </c>
      <c r="F116" s="25">
        <v>6.8384600000000004</v>
      </c>
      <c r="G116" s="25">
        <v>2.65</v>
      </c>
      <c r="H116" s="25">
        <v>0</v>
      </c>
      <c r="I116" s="26">
        <v>0</v>
      </c>
      <c r="J116" s="25">
        <v>5.4629999999999998E-2</v>
      </c>
      <c r="K116" s="24" t="s">
        <v>1458</v>
      </c>
      <c r="L116" s="23">
        <v>800</v>
      </c>
      <c r="M116" s="23">
        <v>0.81282335500000003</v>
      </c>
      <c r="N116" s="24" t="s">
        <v>1457</v>
      </c>
    </row>
    <row r="117" spans="1:14" x14ac:dyDescent="0.25">
      <c r="A117" s="22" t="s">
        <v>116</v>
      </c>
      <c r="B117" s="22" t="s">
        <v>294</v>
      </c>
      <c r="C117" s="22" t="s">
        <v>345</v>
      </c>
      <c r="D117" s="22" t="s">
        <v>346</v>
      </c>
      <c r="E117" s="25">
        <v>10.77</v>
      </c>
      <c r="F117" s="25">
        <v>10.77</v>
      </c>
      <c r="G117" s="25">
        <v>2.37</v>
      </c>
      <c r="H117" s="25">
        <v>0</v>
      </c>
      <c r="I117" s="26">
        <v>0</v>
      </c>
      <c r="J117" s="25">
        <v>0.127</v>
      </c>
      <c r="K117" s="24" t="s">
        <v>1458</v>
      </c>
      <c r="L117" s="23">
        <v>1000</v>
      </c>
      <c r="M117" s="23">
        <v>2.1077065924</v>
      </c>
      <c r="N117" s="24" t="s">
        <v>1458</v>
      </c>
    </row>
    <row r="118" spans="1:14" x14ac:dyDescent="0.25">
      <c r="A118" s="22" t="s">
        <v>116</v>
      </c>
      <c r="B118" s="22" t="s">
        <v>294</v>
      </c>
      <c r="C118" s="22" t="s">
        <v>347</v>
      </c>
      <c r="D118" s="22" t="s">
        <v>348</v>
      </c>
      <c r="E118" s="25">
        <v>6.1977000000000002</v>
      </c>
      <c r="F118" s="25">
        <v>6.1977000000000002</v>
      </c>
      <c r="G118" s="25">
        <v>2.5619999999999998</v>
      </c>
      <c r="H118" s="25">
        <v>0</v>
      </c>
      <c r="I118" s="26">
        <v>0</v>
      </c>
      <c r="J118" s="25">
        <v>2.5600000000000001E-2</v>
      </c>
      <c r="K118" s="24" t="s">
        <v>1457</v>
      </c>
      <c r="L118" s="23">
        <v>0</v>
      </c>
      <c r="M118" s="23">
        <v>1.4638333575</v>
      </c>
      <c r="N118" s="24" t="s">
        <v>1458</v>
      </c>
    </row>
    <row r="119" spans="1:14" x14ac:dyDescent="0.25">
      <c r="A119" s="22" t="s">
        <v>116</v>
      </c>
      <c r="B119" s="22" t="s">
        <v>294</v>
      </c>
      <c r="C119" s="22" t="s">
        <v>349</v>
      </c>
      <c r="D119" s="22" t="s">
        <v>350</v>
      </c>
      <c r="E119" s="25">
        <v>8.0236499999999999</v>
      </c>
      <c r="F119" s="25">
        <v>8.0236499999999999</v>
      </c>
      <c r="G119" s="25">
        <v>2.4256500000000001</v>
      </c>
      <c r="H119" s="25">
        <v>0</v>
      </c>
      <c r="I119" s="26">
        <v>0</v>
      </c>
      <c r="J119" s="25">
        <v>0.33396999999999999</v>
      </c>
      <c r="K119" s="24" t="s">
        <v>1458</v>
      </c>
      <c r="L119" s="23">
        <v>60</v>
      </c>
      <c r="M119" s="23">
        <v>1.1275230101</v>
      </c>
      <c r="N119" s="24" t="s">
        <v>1457</v>
      </c>
    </row>
    <row r="120" spans="1:14" x14ac:dyDescent="0.25">
      <c r="A120" s="22" t="s">
        <v>116</v>
      </c>
      <c r="B120" s="22" t="s">
        <v>294</v>
      </c>
      <c r="C120" s="22" t="s">
        <v>351</v>
      </c>
      <c r="D120" s="22" t="s">
        <v>352</v>
      </c>
      <c r="E120" s="25">
        <v>6.6482000000000001</v>
      </c>
      <c r="F120" s="25">
        <v>6.6482000000000001</v>
      </c>
      <c r="G120" s="25">
        <v>2.641</v>
      </c>
      <c r="H120" s="25">
        <v>0</v>
      </c>
      <c r="I120" s="26">
        <v>0</v>
      </c>
      <c r="J120" s="25">
        <v>0.22919999999999999</v>
      </c>
      <c r="K120" s="24" t="s">
        <v>1457</v>
      </c>
      <c r="L120" s="23">
        <v>0</v>
      </c>
      <c r="M120" s="23">
        <v>2.0837068680000002</v>
      </c>
      <c r="N120" s="24" t="s">
        <v>1458</v>
      </c>
    </row>
    <row r="121" spans="1:14" x14ac:dyDescent="0.25">
      <c r="A121" s="22" t="s">
        <v>116</v>
      </c>
      <c r="B121" s="22" t="s">
        <v>294</v>
      </c>
      <c r="C121" s="22" t="s">
        <v>353</v>
      </c>
      <c r="D121" s="22" t="s">
        <v>354</v>
      </c>
      <c r="E121" s="25">
        <v>8.7696299999999994</v>
      </c>
      <c r="F121" s="25">
        <v>8.7696299999999994</v>
      </c>
      <c r="G121" s="25">
        <v>2.7169300000000001</v>
      </c>
      <c r="H121" s="25">
        <v>0</v>
      </c>
      <c r="I121" s="26">
        <v>66000</v>
      </c>
      <c r="J121" s="25">
        <v>0.62329999999999997</v>
      </c>
      <c r="K121" s="24" t="s">
        <v>1457</v>
      </c>
      <c r="L121" s="23">
        <v>0</v>
      </c>
      <c r="M121" s="23">
        <v>1.6492987732</v>
      </c>
      <c r="N121" s="24" t="s">
        <v>1457</v>
      </c>
    </row>
    <row r="122" spans="1:14" x14ac:dyDescent="0.25">
      <c r="A122" s="22" t="s">
        <v>116</v>
      </c>
      <c r="B122" s="22" t="s">
        <v>294</v>
      </c>
      <c r="C122" s="22" t="s">
        <v>355</v>
      </c>
      <c r="D122" s="22" t="s">
        <v>356</v>
      </c>
      <c r="E122" s="25">
        <v>9.5589999999999993</v>
      </c>
      <c r="F122" s="25">
        <v>9.5589999999999993</v>
      </c>
      <c r="G122" s="25">
        <v>2.6909999999999998</v>
      </c>
      <c r="H122" s="25">
        <v>0</v>
      </c>
      <c r="I122" s="26">
        <v>0</v>
      </c>
      <c r="J122" s="25">
        <v>6.2E-2</v>
      </c>
      <c r="K122" s="24" t="s">
        <v>1457</v>
      </c>
      <c r="L122" s="23">
        <v>0</v>
      </c>
      <c r="M122" s="23">
        <v>1.5205565435999999</v>
      </c>
      <c r="N122" s="24" t="s">
        <v>1457</v>
      </c>
    </row>
    <row r="123" spans="1:14" x14ac:dyDescent="0.25">
      <c r="A123" s="22" t="s">
        <v>116</v>
      </c>
      <c r="B123" s="22" t="s">
        <v>294</v>
      </c>
      <c r="C123" s="22" t="s">
        <v>357</v>
      </c>
      <c r="D123" s="22" t="s">
        <v>358</v>
      </c>
      <c r="E123" s="25">
        <v>6.3125999999999998</v>
      </c>
      <c r="F123" s="25">
        <v>6.3125999999999998</v>
      </c>
      <c r="G123" s="25">
        <v>2.6631</v>
      </c>
      <c r="H123" s="25">
        <v>0</v>
      </c>
      <c r="I123" s="26">
        <v>66200</v>
      </c>
      <c r="J123" s="25">
        <v>0.51949999999999996</v>
      </c>
      <c r="K123" s="24" t="s">
        <v>1457</v>
      </c>
      <c r="L123" s="23">
        <v>0</v>
      </c>
      <c r="M123" s="23">
        <v>2.4149003580000001</v>
      </c>
      <c r="N123" s="24" t="s">
        <v>1457</v>
      </c>
    </row>
    <row r="124" spans="1:14" x14ac:dyDescent="0.25">
      <c r="A124" s="22" t="s">
        <v>116</v>
      </c>
      <c r="B124" s="22" t="s">
        <v>294</v>
      </c>
      <c r="C124" s="22" t="s">
        <v>359</v>
      </c>
      <c r="D124" s="22" t="s">
        <v>360</v>
      </c>
      <c r="E124" s="25">
        <v>9.7226999999999997</v>
      </c>
      <c r="F124" s="25">
        <v>9.7226999999999997</v>
      </c>
      <c r="G124" s="25">
        <v>2.4144000000000001</v>
      </c>
      <c r="H124" s="25">
        <v>0</v>
      </c>
      <c r="I124" s="26">
        <v>0</v>
      </c>
      <c r="J124" s="25">
        <v>0.40679999999999999</v>
      </c>
      <c r="K124" s="24" t="s">
        <v>1457</v>
      </c>
      <c r="L124" s="23">
        <v>0</v>
      </c>
      <c r="M124" s="23">
        <v>2.2243615456999999</v>
      </c>
      <c r="N124" s="24" t="s">
        <v>1457</v>
      </c>
    </row>
    <row r="125" spans="1:14" x14ac:dyDescent="0.25">
      <c r="A125" s="22" t="s">
        <v>116</v>
      </c>
      <c r="B125" s="22" t="s">
        <v>294</v>
      </c>
      <c r="C125" s="22" t="s">
        <v>361</v>
      </c>
      <c r="D125" s="22" t="s">
        <v>362</v>
      </c>
      <c r="E125" s="25">
        <v>9.75</v>
      </c>
      <c r="F125" s="25">
        <v>9.75</v>
      </c>
      <c r="G125" s="25">
        <v>2.7660999999999998</v>
      </c>
      <c r="H125" s="25">
        <v>0</v>
      </c>
      <c r="I125" s="26">
        <v>0</v>
      </c>
      <c r="J125" s="25">
        <v>0.5151</v>
      </c>
      <c r="K125" s="24" t="s">
        <v>1458</v>
      </c>
      <c r="L125" s="23">
        <v>550</v>
      </c>
      <c r="M125" s="23">
        <v>1.4820512821</v>
      </c>
      <c r="N125" s="24" t="s">
        <v>1457</v>
      </c>
    </row>
    <row r="126" spans="1:14" x14ac:dyDescent="0.25">
      <c r="A126" s="22" t="s">
        <v>116</v>
      </c>
      <c r="B126" s="22" t="s">
        <v>294</v>
      </c>
      <c r="C126" s="22" t="s">
        <v>363</v>
      </c>
      <c r="D126" s="22" t="s">
        <v>364</v>
      </c>
      <c r="E126" s="25">
        <v>13.599</v>
      </c>
      <c r="F126" s="25">
        <v>13.599</v>
      </c>
      <c r="G126" s="25">
        <v>2.7290000000000001</v>
      </c>
      <c r="H126" s="25">
        <v>0</v>
      </c>
      <c r="I126" s="26">
        <v>0</v>
      </c>
      <c r="J126" s="25">
        <v>0.315</v>
      </c>
      <c r="K126" s="24" t="s">
        <v>1458</v>
      </c>
      <c r="L126" s="23">
        <v>600</v>
      </c>
      <c r="M126" s="23">
        <v>1.2869328627000001</v>
      </c>
      <c r="N126" s="24" t="s">
        <v>1457</v>
      </c>
    </row>
    <row r="127" spans="1:14" x14ac:dyDescent="0.25">
      <c r="A127" s="22" t="s">
        <v>116</v>
      </c>
      <c r="B127" s="22" t="s">
        <v>294</v>
      </c>
      <c r="C127" s="22" t="s">
        <v>365</v>
      </c>
      <c r="D127" s="22" t="s">
        <v>366</v>
      </c>
      <c r="E127" s="25">
        <v>6.3835199999999999</v>
      </c>
      <c r="F127" s="25">
        <v>6.3835199999999999</v>
      </c>
      <c r="G127" s="25">
        <v>2.5247999999999999</v>
      </c>
      <c r="H127" s="25">
        <v>0</v>
      </c>
      <c r="I127" s="26">
        <v>0</v>
      </c>
      <c r="J127" s="25">
        <v>0.25852999999999998</v>
      </c>
      <c r="K127" s="24" t="s">
        <v>1458</v>
      </c>
      <c r="L127" s="23">
        <v>348</v>
      </c>
      <c r="M127" s="23">
        <v>1.9600753189</v>
      </c>
      <c r="N127" s="24" t="s">
        <v>1457</v>
      </c>
    </row>
    <row r="128" spans="1:14" x14ac:dyDescent="0.25">
      <c r="A128" s="22" t="s">
        <v>116</v>
      </c>
      <c r="B128" s="22" t="s">
        <v>294</v>
      </c>
      <c r="C128" s="22" t="s">
        <v>1786</v>
      </c>
      <c r="D128" s="22" t="s">
        <v>1787</v>
      </c>
      <c r="E128" s="25">
        <v>8.5830000000000002</v>
      </c>
      <c r="F128" s="25">
        <v>8.5830000000000002</v>
      </c>
      <c r="G128" s="25">
        <v>2.7443</v>
      </c>
      <c r="H128" s="25">
        <v>0</v>
      </c>
      <c r="I128" s="26">
        <v>0</v>
      </c>
      <c r="J128" s="25">
        <v>0.3256</v>
      </c>
      <c r="K128" s="24" t="s">
        <v>1458</v>
      </c>
      <c r="L128" s="23">
        <v>400</v>
      </c>
      <c r="M128" s="23">
        <v>1.72</v>
      </c>
      <c r="N128" s="24" t="s">
        <v>1458</v>
      </c>
    </row>
    <row r="129" spans="1:14" x14ac:dyDescent="0.25">
      <c r="A129" s="22" t="s">
        <v>116</v>
      </c>
      <c r="B129" s="22" t="s">
        <v>294</v>
      </c>
      <c r="C129" s="22" t="s">
        <v>367</v>
      </c>
      <c r="D129" s="22" t="s">
        <v>368</v>
      </c>
      <c r="E129" s="25">
        <v>7.3162849999999997</v>
      </c>
      <c r="F129" s="25">
        <v>15.172650000000001</v>
      </c>
      <c r="G129" s="25">
        <v>2.6088499999999999</v>
      </c>
      <c r="H129" s="25">
        <v>0.37</v>
      </c>
      <c r="I129" s="26">
        <v>32585.599999999999</v>
      </c>
      <c r="J129" s="25">
        <v>8.609E-2</v>
      </c>
      <c r="K129" s="24" t="s">
        <v>1457</v>
      </c>
      <c r="L129" s="23">
        <v>0</v>
      </c>
      <c r="M129" s="23">
        <v>1.8550958581000001</v>
      </c>
      <c r="N129" s="24" t="s">
        <v>1458</v>
      </c>
    </row>
    <row r="130" spans="1:14" x14ac:dyDescent="0.25">
      <c r="A130" s="22" t="s">
        <v>116</v>
      </c>
      <c r="B130" s="22" t="s">
        <v>294</v>
      </c>
      <c r="C130" s="22" t="s">
        <v>369</v>
      </c>
      <c r="D130" s="22" t="s">
        <v>370</v>
      </c>
      <c r="E130" s="25">
        <v>9.2922999999999991</v>
      </c>
      <c r="F130" s="25">
        <v>9.2922999999999991</v>
      </c>
      <c r="G130" s="25">
        <v>2.7677999999999998</v>
      </c>
      <c r="H130" s="25">
        <v>0</v>
      </c>
      <c r="I130" s="26">
        <v>0</v>
      </c>
      <c r="J130" s="25">
        <v>0.51490000000000002</v>
      </c>
      <c r="K130" s="24" t="s">
        <v>1457</v>
      </c>
      <c r="L130" s="23">
        <v>0</v>
      </c>
      <c r="M130" s="23">
        <v>1.3674009664</v>
      </c>
      <c r="N130" s="24" t="s">
        <v>1457</v>
      </c>
    </row>
    <row r="131" spans="1:14" x14ac:dyDescent="0.25">
      <c r="A131" s="22" t="s">
        <v>116</v>
      </c>
      <c r="B131" s="22" t="s">
        <v>294</v>
      </c>
      <c r="C131" s="22" t="s">
        <v>371</v>
      </c>
      <c r="D131" s="22" t="s">
        <v>372</v>
      </c>
      <c r="E131" s="25">
        <v>11.1225</v>
      </c>
      <c r="F131" s="25">
        <v>11.1225</v>
      </c>
      <c r="G131" s="25">
        <v>2.6711</v>
      </c>
      <c r="H131" s="25">
        <v>0</v>
      </c>
      <c r="I131" s="26">
        <v>0</v>
      </c>
      <c r="J131" s="25">
        <v>0.74929999999999997</v>
      </c>
      <c r="K131" s="24" t="s">
        <v>1457</v>
      </c>
      <c r="L131" s="23">
        <v>0</v>
      </c>
      <c r="M131" s="23">
        <v>1.2688514273</v>
      </c>
      <c r="N131" s="24" t="s">
        <v>1457</v>
      </c>
    </row>
    <row r="132" spans="1:14" x14ac:dyDescent="0.25">
      <c r="A132" s="22" t="s">
        <v>116</v>
      </c>
      <c r="B132" s="22" t="s">
        <v>294</v>
      </c>
      <c r="C132" s="22" t="s">
        <v>373</v>
      </c>
      <c r="D132" s="22" t="s">
        <v>374</v>
      </c>
      <c r="E132" s="25">
        <v>8.11</v>
      </c>
      <c r="F132" s="25">
        <v>8.11</v>
      </c>
      <c r="G132" s="25">
        <v>2.6578689999999998</v>
      </c>
      <c r="H132" s="25">
        <v>0</v>
      </c>
      <c r="I132" s="26">
        <v>0</v>
      </c>
      <c r="J132" s="25">
        <v>0.112828</v>
      </c>
      <c r="K132" s="24" t="s">
        <v>1458</v>
      </c>
      <c r="L132" s="23">
        <v>1000</v>
      </c>
      <c r="M132" s="23">
        <v>1.6027811344</v>
      </c>
      <c r="N132" s="24" t="s">
        <v>1458</v>
      </c>
    </row>
    <row r="133" spans="1:14" x14ac:dyDescent="0.25">
      <c r="A133" s="22" t="s">
        <v>116</v>
      </c>
      <c r="B133" s="22" t="s">
        <v>294</v>
      </c>
      <c r="C133" s="22" t="s">
        <v>1788</v>
      </c>
      <c r="D133" s="22" t="s">
        <v>1789</v>
      </c>
      <c r="E133" s="25">
        <v>9.9084000000000003</v>
      </c>
      <c r="F133" s="25">
        <v>9.9084000000000003</v>
      </c>
      <c r="G133" s="25">
        <v>2.5531000000000001</v>
      </c>
      <c r="H133" s="25">
        <v>0</v>
      </c>
      <c r="I133" s="26">
        <v>0</v>
      </c>
      <c r="J133" s="25">
        <v>0.31519999999999998</v>
      </c>
      <c r="K133" s="24" t="s">
        <v>1458</v>
      </c>
      <c r="L133" s="23">
        <v>500</v>
      </c>
      <c r="M133" s="23">
        <v>1.2118303662000001</v>
      </c>
      <c r="N133" s="24" t="s">
        <v>1457</v>
      </c>
    </row>
    <row r="134" spans="1:14" x14ac:dyDescent="0.25">
      <c r="A134" s="22" t="s">
        <v>116</v>
      </c>
      <c r="B134" s="22" t="s">
        <v>294</v>
      </c>
      <c r="C134" s="22" t="s">
        <v>375</v>
      </c>
      <c r="D134" s="22" t="s">
        <v>376</v>
      </c>
      <c r="E134" s="25">
        <v>10.24723</v>
      </c>
      <c r="F134" s="25">
        <v>10.24723</v>
      </c>
      <c r="G134" s="25">
        <v>2.56209</v>
      </c>
      <c r="H134" s="25">
        <v>0</v>
      </c>
      <c r="I134" s="26">
        <v>0</v>
      </c>
      <c r="J134" s="25">
        <v>0.31018000000000001</v>
      </c>
      <c r="K134" s="24" t="s">
        <v>1457</v>
      </c>
      <c r="L134" s="23">
        <v>0</v>
      </c>
      <c r="M134" s="23">
        <v>1.528639447</v>
      </c>
      <c r="N134" s="24" t="s">
        <v>1457</v>
      </c>
    </row>
    <row r="135" spans="1:14" x14ac:dyDescent="0.25">
      <c r="A135" s="22" t="s">
        <v>116</v>
      </c>
      <c r="B135" s="22" t="s">
        <v>294</v>
      </c>
      <c r="C135" s="22" t="s">
        <v>377</v>
      </c>
      <c r="D135" s="22" t="s">
        <v>378</v>
      </c>
      <c r="E135" s="25">
        <v>6.4596999999999998</v>
      </c>
      <c r="F135" s="25">
        <v>6.4596999999999998</v>
      </c>
      <c r="G135" s="25">
        <v>2.4771000000000001</v>
      </c>
      <c r="H135" s="25">
        <v>0</v>
      </c>
      <c r="I135" s="26">
        <v>0</v>
      </c>
      <c r="J135" s="25">
        <v>0.10970000000000001</v>
      </c>
      <c r="K135" s="24" t="s">
        <v>1458</v>
      </c>
      <c r="L135" s="23">
        <v>50</v>
      </c>
      <c r="M135" s="23">
        <v>1.2999984519000001</v>
      </c>
      <c r="N135" s="24" t="s">
        <v>1458</v>
      </c>
    </row>
    <row r="136" spans="1:14" x14ac:dyDescent="0.25">
      <c r="A136" s="22" t="s">
        <v>116</v>
      </c>
      <c r="B136" s="22" t="s">
        <v>294</v>
      </c>
      <c r="C136" s="22" t="s">
        <v>379</v>
      </c>
      <c r="D136" s="22" t="s">
        <v>380</v>
      </c>
      <c r="E136" s="25">
        <v>5.5122999999999998</v>
      </c>
      <c r="F136" s="25">
        <v>5.5122999999999998</v>
      </c>
      <c r="G136" s="25">
        <v>2.5855000000000001</v>
      </c>
      <c r="H136" s="25">
        <v>0</v>
      </c>
      <c r="I136" s="26">
        <v>0</v>
      </c>
      <c r="J136" s="25">
        <v>0.51968599999999998</v>
      </c>
      <c r="K136" s="24" t="s">
        <v>1457</v>
      </c>
      <c r="L136" s="23">
        <v>0</v>
      </c>
      <c r="M136" s="23">
        <v>1.6999981859</v>
      </c>
      <c r="N136" s="24" t="s">
        <v>1458</v>
      </c>
    </row>
    <row r="137" spans="1:14" x14ac:dyDescent="0.25">
      <c r="A137" s="22" t="s">
        <v>116</v>
      </c>
      <c r="B137" s="22" t="s">
        <v>294</v>
      </c>
      <c r="C137" s="22" t="s">
        <v>381</v>
      </c>
      <c r="D137" s="22" t="s">
        <v>382</v>
      </c>
      <c r="E137" s="25">
        <v>6.7409999999999997</v>
      </c>
      <c r="F137" s="25">
        <v>6.7409999999999997</v>
      </c>
      <c r="G137" s="25">
        <v>2.6760999999999999</v>
      </c>
      <c r="H137" s="25">
        <v>0</v>
      </c>
      <c r="I137" s="26">
        <v>0</v>
      </c>
      <c r="J137" s="25">
        <v>1.95E-2</v>
      </c>
      <c r="K137" s="24" t="s">
        <v>1457</v>
      </c>
      <c r="L137" s="23">
        <v>0</v>
      </c>
      <c r="M137" s="23">
        <v>1.2338970479</v>
      </c>
      <c r="N137" s="24" t="s">
        <v>1457</v>
      </c>
    </row>
    <row r="138" spans="1:14" x14ac:dyDescent="0.25">
      <c r="A138" s="22" t="s">
        <v>116</v>
      </c>
      <c r="B138" s="22" t="s">
        <v>294</v>
      </c>
      <c r="C138" s="22" t="s">
        <v>383</v>
      </c>
      <c r="D138" s="22" t="s">
        <v>384</v>
      </c>
      <c r="E138" s="25">
        <v>8.7465799999999998</v>
      </c>
      <c r="F138" s="25">
        <v>8.7465799999999998</v>
      </c>
      <c r="G138" s="25">
        <v>2.65</v>
      </c>
      <c r="H138" s="25">
        <v>0</v>
      </c>
      <c r="I138" s="26">
        <v>0</v>
      </c>
      <c r="J138" s="25">
        <v>5.4031688000000001E-2</v>
      </c>
      <c r="K138" s="24" t="s">
        <v>1458</v>
      </c>
      <c r="L138" s="23">
        <v>500</v>
      </c>
      <c r="M138" s="23">
        <v>0.98459054850000005</v>
      </c>
      <c r="N138" s="24" t="s">
        <v>1457</v>
      </c>
    </row>
    <row r="139" spans="1:14" x14ac:dyDescent="0.25">
      <c r="A139" s="22" t="s">
        <v>116</v>
      </c>
      <c r="B139" s="22" t="s">
        <v>294</v>
      </c>
      <c r="C139" s="22" t="s">
        <v>385</v>
      </c>
      <c r="D139" s="22" t="s">
        <v>386</v>
      </c>
      <c r="E139" s="25">
        <v>8.7803500000000003</v>
      </c>
      <c r="F139" s="25">
        <v>8.7803500000000003</v>
      </c>
      <c r="G139" s="25">
        <v>2.6786300000000001</v>
      </c>
      <c r="H139" s="25">
        <v>0</v>
      </c>
      <c r="I139" s="26">
        <v>0</v>
      </c>
      <c r="J139" s="25">
        <v>0.13278999999999999</v>
      </c>
      <c r="K139" s="24" t="s">
        <v>1458</v>
      </c>
      <c r="L139" s="23">
        <v>800</v>
      </c>
      <c r="M139" s="23">
        <v>1.9914536436000001</v>
      </c>
      <c r="N139" s="24" t="s">
        <v>1457</v>
      </c>
    </row>
    <row r="140" spans="1:14" x14ac:dyDescent="0.25">
      <c r="A140" s="22" t="s">
        <v>116</v>
      </c>
      <c r="B140" s="22" t="s">
        <v>294</v>
      </c>
      <c r="C140" s="22" t="s">
        <v>387</v>
      </c>
      <c r="D140" s="22" t="s">
        <v>388</v>
      </c>
      <c r="E140" s="25">
        <v>11.2875</v>
      </c>
      <c r="F140" s="25">
        <v>11.2875</v>
      </c>
      <c r="G140" s="25">
        <v>2.6545999999999998</v>
      </c>
      <c r="H140" s="25">
        <v>0</v>
      </c>
      <c r="I140" s="26">
        <v>0</v>
      </c>
      <c r="J140" s="25">
        <v>0.41920000000000002</v>
      </c>
      <c r="K140" s="24" t="s">
        <v>1458</v>
      </c>
      <c r="L140" s="23">
        <v>500</v>
      </c>
      <c r="M140" s="23">
        <v>1.2245581395</v>
      </c>
      <c r="N140" s="24" t="s">
        <v>1457</v>
      </c>
    </row>
    <row r="141" spans="1:14" x14ac:dyDescent="0.25">
      <c r="A141" s="22" t="s">
        <v>116</v>
      </c>
      <c r="B141" s="22" t="s">
        <v>294</v>
      </c>
      <c r="C141" s="22" t="s">
        <v>389</v>
      </c>
      <c r="D141" s="22" t="s">
        <v>390</v>
      </c>
      <c r="E141" s="25">
        <v>7.9615999999999998</v>
      </c>
      <c r="F141" s="25">
        <v>7.9615999999999998</v>
      </c>
      <c r="G141" s="25">
        <v>2.6671</v>
      </c>
      <c r="H141" s="25">
        <v>0</v>
      </c>
      <c r="I141" s="26">
        <v>0</v>
      </c>
      <c r="J141" s="25">
        <v>8.7900000000000006E-2</v>
      </c>
      <c r="K141" s="24" t="s">
        <v>1457</v>
      </c>
      <c r="L141" s="23">
        <v>0</v>
      </c>
      <c r="M141" s="23">
        <v>2.2845156752000002</v>
      </c>
      <c r="N141" s="24" t="s">
        <v>1457</v>
      </c>
    </row>
    <row r="142" spans="1:14" x14ac:dyDescent="0.25">
      <c r="A142" s="22" t="s">
        <v>116</v>
      </c>
      <c r="B142" s="22" t="s">
        <v>294</v>
      </c>
      <c r="C142" s="22" t="s">
        <v>391</v>
      </c>
      <c r="D142" s="22" t="s">
        <v>392</v>
      </c>
      <c r="E142" s="25">
        <v>8.1155299999999997</v>
      </c>
      <c r="F142" s="25">
        <v>8.1155299999999997</v>
      </c>
      <c r="G142" s="25">
        <v>2.5806499999999999</v>
      </c>
      <c r="H142" s="25">
        <v>0</v>
      </c>
      <c r="I142" s="26">
        <v>0</v>
      </c>
      <c r="J142" s="25">
        <v>0.20659</v>
      </c>
      <c r="K142" s="24" t="s">
        <v>1458</v>
      </c>
      <c r="L142" s="23">
        <v>575</v>
      </c>
      <c r="M142" s="23">
        <v>1.54</v>
      </c>
      <c r="N142" s="24" t="s">
        <v>1457</v>
      </c>
    </row>
    <row r="143" spans="1:14" x14ac:dyDescent="0.25">
      <c r="A143" s="22" t="s">
        <v>116</v>
      </c>
      <c r="B143" s="22" t="s">
        <v>294</v>
      </c>
      <c r="C143" s="22" t="s">
        <v>393</v>
      </c>
      <c r="D143" s="22" t="s">
        <v>394</v>
      </c>
      <c r="E143" s="25">
        <v>12.612299999999999</v>
      </c>
      <c r="F143" s="25">
        <v>12.612299999999999</v>
      </c>
      <c r="G143" s="25">
        <v>2.9369000000000001</v>
      </c>
      <c r="H143" s="25">
        <v>0</v>
      </c>
      <c r="I143" s="26">
        <v>0</v>
      </c>
      <c r="J143" s="25">
        <v>0.51339999999999997</v>
      </c>
      <c r="K143" s="24" t="s">
        <v>1457</v>
      </c>
      <c r="L143" s="23">
        <v>0</v>
      </c>
      <c r="M143" s="23">
        <v>1.2488443820999999</v>
      </c>
      <c r="N143" s="24" t="s">
        <v>1457</v>
      </c>
    </row>
    <row r="144" spans="1:14" x14ac:dyDescent="0.25">
      <c r="A144" s="22" t="s">
        <v>116</v>
      </c>
      <c r="B144" s="22" t="s">
        <v>294</v>
      </c>
      <c r="C144" s="22" t="s">
        <v>395</v>
      </c>
      <c r="D144" s="22" t="s">
        <v>396</v>
      </c>
      <c r="E144" s="25">
        <v>12.255852000000001</v>
      </c>
      <c r="F144" s="25">
        <v>12.255850000000001</v>
      </c>
      <c r="G144" s="25">
        <v>2.536</v>
      </c>
      <c r="H144" s="25">
        <v>0</v>
      </c>
      <c r="I144" s="26">
        <v>0</v>
      </c>
      <c r="J144" s="25">
        <v>0.214785</v>
      </c>
      <c r="K144" s="24" t="s">
        <v>1458</v>
      </c>
      <c r="L144" s="23">
        <v>880</v>
      </c>
      <c r="M144" s="23">
        <v>1.8</v>
      </c>
      <c r="N144" s="24" t="s">
        <v>1458</v>
      </c>
    </row>
    <row r="145" spans="1:14" x14ac:dyDescent="0.25">
      <c r="A145" s="22" t="s">
        <v>116</v>
      </c>
      <c r="B145" s="22" t="s">
        <v>294</v>
      </c>
      <c r="C145" s="22" t="s">
        <v>397</v>
      </c>
      <c r="D145" s="22" t="s">
        <v>398</v>
      </c>
      <c r="E145" s="25">
        <v>16.45</v>
      </c>
      <c r="F145" s="25">
        <v>16.45</v>
      </c>
      <c r="G145" s="25">
        <v>2.7250000000000001</v>
      </c>
      <c r="H145" s="25">
        <v>0</v>
      </c>
      <c r="I145" s="26">
        <v>0</v>
      </c>
      <c r="J145" s="25">
        <v>0.30840000000000001</v>
      </c>
      <c r="K145" s="24" t="s">
        <v>1458</v>
      </c>
      <c r="L145" s="23">
        <v>750</v>
      </c>
      <c r="M145" s="23">
        <v>1.6109422492000001</v>
      </c>
      <c r="N145" s="24" t="s">
        <v>1457</v>
      </c>
    </row>
    <row r="146" spans="1:14" x14ac:dyDescent="0.25">
      <c r="A146" s="22" t="s">
        <v>116</v>
      </c>
      <c r="B146" s="22" t="s">
        <v>294</v>
      </c>
      <c r="C146" s="22" t="s">
        <v>399</v>
      </c>
      <c r="D146" s="22" t="s">
        <v>400</v>
      </c>
      <c r="E146" s="25">
        <v>9.5015999999999998</v>
      </c>
      <c r="F146" s="25">
        <v>9.15</v>
      </c>
      <c r="G146" s="25">
        <v>2.5762</v>
      </c>
      <c r="H146" s="25">
        <v>0</v>
      </c>
      <c r="I146" s="26">
        <v>0</v>
      </c>
      <c r="J146" s="25">
        <v>0.30118</v>
      </c>
      <c r="K146" s="24" t="s">
        <v>1458</v>
      </c>
      <c r="L146" s="23">
        <v>200</v>
      </c>
      <c r="M146" s="23">
        <v>2.2101540793000001</v>
      </c>
      <c r="N146" s="24" t="s">
        <v>1457</v>
      </c>
    </row>
    <row r="147" spans="1:14" x14ac:dyDescent="0.25">
      <c r="A147" s="22" t="s">
        <v>116</v>
      </c>
      <c r="B147" s="22" t="s">
        <v>294</v>
      </c>
      <c r="C147" s="22" t="s">
        <v>401</v>
      </c>
      <c r="D147" s="22" t="s">
        <v>402</v>
      </c>
      <c r="E147" s="25">
        <v>8.5106999999999999</v>
      </c>
      <c r="F147" s="25">
        <v>8.5106999999999999</v>
      </c>
      <c r="G147" s="25">
        <v>2.6404999999999998</v>
      </c>
      <c r="H147" s="25">
        <v>0</v>
      </c>
      <c r="I147" s="26">
        <v>0</v>
      </c>
      <c r="J147" s="25">
        <v>0.22450000000000001</v>
      </c>
      <c r="K147" s="24" t="s">
        <v>1457</v>
      </c>
      <c r="L147" s="23">
        <v>0</v>
      </c>
      <c r="M147" s="23">
        <v>1.7616647278999999</v>
      </c>
      <c r="N147" s="24" t="s">
        <v>1458</v>
      </c>
    </row>
    <row r="148" spans="1:14" x14ac:dyDescent="0.25">
      <c r="A148" s="22" t="s">
        <v>116</v>
      </c>
      <c r="B148" s="22" t="s">
        <v>294</v>
      </c>
      <c r="C148" s="22" t="s">
        <v>403</v>
      </c>
      <c r="D148" s="22" t="s">
        <v>404</v>
      </c>
      <c r="E148" s="25">
        <v>7.9697199999999997</v>
      </c>
      <c r="F148" s="25">
        <v>34.65551</v>
      </c>
      <c r="G148" s="25">
        <v>2.6091500000000001</v>
      </c>
      <c r="H148" s="25">
        <v>0</v>
      </c>
      <c r="I148" s="26">
        <v>0</v>
      </c>
      <c r="J148" s="25">
        <v>8.5099999999999995E-2</v>
      </c>
      <c r="K148" s="24" t="s">
        <v>1457</v>
      </c>
      <c r="L148" s="23">
        <v>0</v>
      </c>
      <c r="M148" s="23">
        <v>1.0999809277999999</v>
      </c>
      <c r="N148" s="24" t="s">
        <v>1457</v>
      </c>
    </row>
    <row r="149" spans="1:14" x14ac:dyDescent="0.25">
      <c r="A149" s="22" t="s">
        <v>116</v>
      </c>
      <c r="B149" s="22" t="s">
        <v>294</v>
      </c>
      <c r="C149" s="22" t="s">
        <v>405</v>
      </c>
      <c r="D149" s="22" t="s">
        <v>406</v>
      </c>
      <c r="E149" s="25">
        <v>8.125</v>
      </c>
      <c r="F149" s="25">
        <v>8.125</v>
      </c>
      <c r="G149" s="25">
        <v>2.6518999999999999</v>
      </c>
      <c r="H149" s="25">
        <v>0</v>
      </c>
      <c r="I149" s="26">
        <v>187</v>
      </c>
      <c r="J149" s="25">
        <v>0.43140000000000001</v>
      </c>
      <c r="K149" s="24" t="s">
        <v>1458</v>
      </c>
      <c r="L149" s="23">
        <v>750</v>
      </c>
      <c r="M149" s="23">
        <v>1.4494276923</v>
      </c>
      <c r="N149" s="24" t="s">
        <v>1457</v>
      </c>
    </row>
    <row r="150" spans="1:14" x14ac:dyDescent="0.25">
      <c r="A150" s="22" t="s">
        <v>116</v>
      </c>
      <c r="B150" s="22" t="s">
        <v>294</v>
      </c>
      <c r="C150" s="22" t="s">
        <v>407</v>
      </c>
      <c r="D150" s="22" t="s">
        <v>408</v>
      </c>
      <c r="E150" s="25">
        <v>9.6670999999999996</v>
      </c>
      <c r="F150" s="25">
        <v>9.6670999999999996</v>
      </c>
      <c r="G150" s="25">
        <v>2.6705000000000001</v>
      </c>
      <c r="H150" s="25">
        <v>0</v>
      </c>
      <c r="I150" s="26">
        <v>1000</v>
      </c>
      <c r="J150" s="25">
        <v>0.4279</v>
      </c>
      <c r="K150" s="24" t="s">
        <v>1457</v>
      </c>
      <c r="L150" s="23">
        <v>0</v>
      </c>
      <c r="M150" s="23">
        <v>1.3365331898999999</v>
      </c>
      <c r="N150" s="24" t="s">
        <v>1457</v>
      </c>
    </row>
    <row r="151" spans="1:14" x14ac:dyDescent="0.25">
      <c r="A151" s="22" t="s">
        <v>116</v>
      </c>
      <c r="B151" s="22" t="s">
        <v>294</v>
      </c>
      <c r="C151" s="22" t="s">
        <v>409</v>
      </c>
      <c r="D151" s="22" t="s">
        <v>410</v>
      </c>
      <c r="E151" s="25">
        <v>2.5994999999999999</v>
      </c>
      <c r="F151" s="25">
        <v>2.5994999999999999</v>
      </c>
      <c r="G151" s="25">
        <v>2.5583140000000002</v>
      </c>
      <c r="H151" s="25">
        <v>0</v>
      </c>
      <c r="I151" s="26">
        <v>0</v>
      </c>
      <c r="J151" s="25">
        <v>0.14079439999999999</v>
      </c>
      <c r="K151" s="24" t="s">
        <v>1458</v>
      </c>
      <c r="L151" s="23">
        <v>298</v>
      </c>
      <c r="M151" s="23">
        <v>1.9201538757000001</v>
      </c>
      <c r="N151" s="24" t="s">
        <v>1458</v>
      </c>
    </row>
    <row r="152" spans="1:14" x14ac:dyDescent="0.25">
      <c r="A152" s="22" t="s">
        <v>116</v>
      </c>
      <c r="B152" s="22" t="s">
        <v>294</v>
      </c>
      <c r="C152" s="22" t="s">
        <v>411</v>
      </c>
      <c r="D152" s="22" t="s">
        <v>412</v>
      </c>
      <c r="E152" s="25">
        <v>5.524</v>
      </c>
      <c r="F152" s="25">
        <v>5.524</v>
      </c>
      <c r="G152" s="25">
        <v>2.5289999999999999</v>
      </c>
      <c r="H152" s="25">
        <v>0</v>
      </c>
      <c r="I152" s="26">
        <v>7720</v>
      </c>
      <c r="J152" s="25">
        <v>0.11799999999999999</v>
      </c>
      <c r="K152" s="24" t="s">
        <v>1457</v>
      </c>
      <c r="L152" s="23">
        <v>0</v>
      </c>
      <c r="M152" s="23">
        <v>1.4833454019000001</v>
      </c>
      <c r="N152" s="24" t="s">
        <v>1457</v>
      </c>
    </row>
    <row r="153" spans="1:14" x14ac:dyDescent="0.25">
      <c r="A153" s="22" t="s">
        <v>116</v>
      </c>
      <c r="B153" s="22" t="s">
        <v>294</v>
      </c>
      <c r="C153" s="22" t="s">
        <v>413</v>
      </c>
      <c r="D153" s="22" t="s">
        <v>414</v>
      </c>
      <c r="E153" s="25">
        <v>6.0602</v>
      </c>
      <c r="F153" s="25">
        <v>6.0602</v>
      </c>
      <c r="G153" s="25">
        <v>2.6722000000000001</v>
      </c>
      <c r="H153" s="25">
        <v>0</v>
      </c>
      <c r="I153" s="26">
        <v>0</v>
      </c>
      <c r="J153" s="25">
        <v>0.36530000000000001</v>
      </c>
      <c r="K153" s="24" t="s">
        <v>1457</v>
      </c>
      <c r="L153" s="23">
        <v>0</v>
      </c>
      <c r="M153" s="23">
        <v>1.3681231643</v>
      </c>
      <c r="N153" s="24" t="s">
        <v>1458</v>
      </c>
    </row>
    <row r="154" spans="1:14" x14ac:dyDescent="0.25">
      <c r="A154" s="22" t="s">
        <v>116</v>
      </c>
      <c r="B154" s="22" t="s">
        <v>294</v>
      </c>
      <c r="C154" s="22" t="s">
        <v>415</v>
      </c>
      <c r="D154" s="22" t="s">
        <v>416</v>
      </c>
      <c r="E154" s="25">
        <v>7.4198599999999999</v>
      </c>
      <c r="F154" s="25">
        <v>7.3014200000000002</v>
      </c>
      <c r="G154" s="25">
        <v>2.61625</v>
      </c>
      <c r="H154" s="25">
        <v>0</v>
      </c>
      <c r="I154" s="26">
        <v>0</v>
      </c>
      <c r="J154" s="25">
        <v>0.21693999999999999</v>
      </c>
      <c r="K154" s="24" t="s">
        <v>1458</v>
      </c>
      <c r="L154" s="23">
        <v>1000</v>
      </c>
      <c r="M154" s="23">
        <v>2.7291606580000001</v>
      </c>
      <c r="N154" s="24" t="s">
        <v>1458</v>
      </c>
    </row>
    <row r="155" spans="1:14" x14ac:dyDescent="0.25">
      <c r="A155" s="22" t="s">
        <v>116</v>
      </c>
      <c r="B155" s="22" t="s">
        <v>294</v>
      </c>
      <c r="C155" s="22" t="s">
        <v>417</v>
      </c>
      <c r="D155" s="22" t="s">
        <v>418</v>
      </c>
      <c r="E155" s="25">
        <v>14.8744</v>
      </c>
      <c r="F155" s="25">
        <v>14.8744</v>
      </c>
      <c r="G155" s="25">
        <v>2.6644999999999999</v>
      </c>
      <c r="H155" s="25">
        <v>0</v>
      </c>
      <c r="I155" s="26">
        <v>0</v>
      </c>
      <c r="J155" s="25">
        <v>0.75629999999999997</v>
      </c>
      <c r="K155" s="24" t="s">
        <v>1458</v>
      </c>
      <c r="L155" s="23">
        <v>500</v>
      </c>
      <c r="M155" s="23">
        <v>1</v>
      </c>
      <c r="N155" s="24" t="s">
        <v>1457</v>
      </c>
    </row>
    <row r="156" spans="1:14" x14ac:dyDescent="0.25">
      <c r="A156" s="22" t="s">
        <v>116</v>
      </c>
      <c r="B156" s="22" t="s">
        <v>294</v>
      </c>
      <c r="C156" s="22" t="s">
        <v>419</v>
      </c>
      <c r="D156" s="22" t="s">
        <v>420</v>
      </c>
      <c r="E156" s="25">
        <v>10.192299999999999</v>
      </c>
      <c r="F156" s="25">
        <v>11.0077</v>
      </c>
      <c r="G156" s="25">
        <v>2.7090999999999998</v>
      </c>
      <c r="H156" s="25">
        <v>0</v>
      </c>
      <c r="I156" s="26">
        <v>25000</v>
      </c>
      <c r="J156" s="25">
        <v>0.51019999999999999</v>
      </c>
      <c r="K156" s="24" t="s">
        <v>1457</v>
      </c>
      <c r="L156" s="23">
        <v>0</v>
      </c>
      <c r="M156" s="23">
        <v>1.9200082414999999</v>
      </c>
      <c r="N156" s="24" t="s">
        <v>1458</v>
      </c>
    </row>
    <row r="157" spans="1:14" x14ac:dyDescent="0.25">
      <c r="A157" s="22" t="s">
        <v>116</v>
      </c>
      <c r="B157" s="22" t="s">
        <v>294</v>
      </c>
      <c r="C157" s="22" t="s">
        <v>421</v>
      </c>
      <c r="D157" s="22" t="s">
        <v>422</v>
      </c>
      <c r="E157" s="25">
        <v>8.7761999999999993</v>
      </c>
      <c r="F157" s="25">
        <v>12.350199999999999</v>
      </c>
      <c r="G157" s="25">
        <v>2.56</v>
      </c>
      <c r="H157" s="25">
        <v>0</v>
      </c>
      <c r="I157" s="26">
        <v>0</v>
      </c>
      <c r="J157" s="25">
        <v>1.8800000000000001E-2</v>
      </c>
      <c r="K157" s="24" t="s">
        <v>1458</v>
      </c>
      <c r="L157" s="23">
        <v>500</v>
      </c>
      <c r="M157" s="23">
        <v>1.4072377567000001</v>
      </c>
      <c r="N157" s="24" t="s">
        <v>1458</v>
      </c>
    </row>
    <row r="158" spans="1:14" x14ac:dyDescent="0.25">
      <c r="A158" s="22" t="s">
        <v>116</v>
      </c>
      <c r="B158" s="22" t="s">
        <v>294</v>
      </c>
      <c r="C158" s="22" t="s">
        <v>423</v>
      </c>
      <c r="D158" s="22" t="s">
        <v>424</v>
      </c>
      <c r="E158" s="25">
        <v>7.4530700000000003</v>
      </c>
      <c r="F158" s="25">
        <v>7.4530700000000003</v>
      </c>
      <c r="G158" s="25">
        <v>2.5528900000000001</v>
      </c>
      <c r="H158" s="25">
        <v>0</v>
      </c>
      <c r="I158" s="26">
        <v>0</v>
      </c>
      <c r="J158" s="25">
        <v>0.14826</v>
      </c>
      <c r="K158" s="24" t="s">
        <v>1457</v>
      </c>
      <c r="L158" s="23">
        <v>0</v>
      </c>
      <c r="M158" s="23">
        <v>1.2236621956</v>
      </c>
      <c r="N158" s="24" t="s">
        <v>1457</v>
      </c>
    </row>
    <row r="159" spans="1:14" x14ac:dyDescent="0.25">
      <c r="A159" s="22" t="s">
        <v>116</v>
      </c>
      <c r="B159" s="22" t="s">
        <v>294</v>
      </c>
      <c r="C159" s="22" t="s">
        <v>425</v>
      </c>
      <c r="D159" s="22" t="s">
        <v>426</v>
      </c>
      <c r="E159" s="25">
        <v>10.138199999999999</v>
      </c>
      <c r="F159" s="25">
        <v>10.138199999999999</v>
      </c>
      <c r="G159" s="25">
        <v>2.7195</v>
      </c>
      <c r="H159" s="25">
        <v>0</v>
      </c>
      <c r="I159" s="26">
        <v>0</v>
      </c>
      <c r="J159" s="25">
        <v>0.24460000000000001</v>
      </c>
      <c r="K159" s="24" t="s">
        <v>1457</v>
      </c>
      <c r="L159" s="23">
        <v>0</v>
      </c>
      <c r="M159" s="23">
        <v>1.2618512162</v>
      </c>
      <c r="N159" s="24" t="s">
        <v>1457</v>
      </c>
    </row>
    <row r="160" spans="1:14" x14ac:dyDescent="0.25">
      <c r="A160" s="22" t="s">
        <v>116</v>
      </c>
      <c r="B160" s="22" t="s">
        <v>294</v>
      </c>
      <c r="C160" s="22" t="s">
        <v>427</v>
      </c>
      <c r="D160" s="22" t="s">
        <v>428</v>
      </c>
      <c r="E160" s="25">
        <v>8.0271000000000008</v>
      </c>
      <c r="F160" s="25">
        <v>8.0271000000000008</v>
      </c>
      <c r="G160" s="25">
        <v>2.6547999999999998</v>
      </c>
      <c r="H160" s="25">
        <v>0</v>
      </c>
      <c r="I160" s="26">
        <v>0</v>
      </c>
      <c r="J160" s="25">
        <v>0.1028</v>
      </c>
      <c r="K160" s="24" t="s">
        <v>1457</v>
      </c>
      <c r="L160" s="23">
        <v>0</v>
      </c>
      <c r="M160" s="23">
        <v>1.3051039603000001</v>
      </c>
      <c r="N160" s="24" t="s">
        <v>1458</v>
      </c>
    </row>
    <row r="161" spans="1:14" x14ac:dyDescent="0.25">
      <c r="A161" s="22" t="s">
        <v>116</v>
      </c>
      <c r="B161" s="22" t="s">
        <v>294</v>
      </c>
      <c r="C161" s="22" t="s">
        <v>429</v>
      </c>
      <c r="D161" s="22" t="s">
        <v>430</v>
      </c>
      <c r="E161" s="25">
        <v>9.9525830000000006</v>
      </c>
      <c r="F161" s="25">
        <v>9.9525830000000006</v>
      </c>
      <c r="G161" s="25">
        <v>2.6522600000000001</v>
      </c>
      <c r="H161" s="25">
        <v>0</v>
      </c>
      <c r="I161" s="26">
        <v>0</v>
      </c>
      <c r="J161" s="25">
        <v>0.20709</v>
      </c>
      <c r="K161" s="24" t="s">
        <v>1458</v>
      </c>
      <c r="L161" s="23">
        <v>500</v>
      </c>
      <c r="M161" s="23">
        <v>1.7033350035999999</v>
      </c>
      <c r="N161" s="24" t="s">
        <v>1457</v>
      </c>
    </row>
    <row r="162" spans="1:14" x14ac:dyDescent="0.25">
      <c r="A162" s="22" t="s">
        <v>116</v>
      </c>
      <c r="B162" s="22" t="s">
        <v>294</v>
      </c>
      <c r="C162" s="22" t="s">
        <v>431</v>
      </c>
      <c r="D162" s="22" t="s">
        <v>432</v>
      </c>
      <c r="E162" s="25">
        <v>14.7</v>
      </c>
      <c r="F162" s="25">
        <v>14.7</v>
      </c>
      <c r="G162" s="25">
        <v>2.9784999999999999</v>
      </c>
      <c r="H162" s="25">
        <v>0</v>
      </c>
      <c r="I162" s="26">
        <v>0</v>
      </c>
      <c r="J162" s="25">
        <v>0.31240000000000001</v>
      </c>
      <c r="K162" s="24" t="s">
        <v>1457</v>
      </c>
      <c r="L162" s="23">
        <v>0</v>
      </c>
      <c r="M162" s="23">
        <v>1</v>
      </c>
      <c r="N162" s="24" t="s">
        <v>1457</v>
      </c>
    </row>
    <row r="163" spans="1:14" x14ac:dyDescent="0.25">
      <c r="A163" s="22" t="s">
        <v>116</v>
      </c>
      <c r="B163" s="22" t="s">
        <v>294</v>
      </c>
      <c r="C163" s="22" t="s">
        <v>433</v>
      </c>
      <c r="D163" s="22" t="s">
        <v>434</v>
      </c>
      <c r="E163" s="25">
        <v>8.4169599999999996</v>
      </c>
      <c r="F163" s="25">
        <v>8.4169599999999996</v>
      </c>
      <c r="G163" s="25">
        <v>2.4807999999999999</v>
      </c>
      <c r="H163" s="25">
        <v>0</v>
      </c>
      <c r="I163" s="26">
        <v>0</v>
      </c>
      <c r="J163" s="25">
        <v>0.29211999999999999</v>
      </c>
      <c r="K163" s="24" t="s">
        <v>1458</v>
      </c>
      <c r="L163" s="23">
        <v>1050</v>
      </c>
      <c r="M163" s="23">
        <v>1.5648464528999999</v>
      </c>
      <c r="N163" s="24" t="s">
        <v>1457</v>
      </c>
    </row>
    <row r="164" spans="1:14" x14ac:dyDescent="0.25">
      <c r="A164" s="22" t="s">
        <v>116</v>
      </c>
      <c r="B164" s="22" t="s">
        <v>294</v>
      </c>
      <c r="C164" s="22" t="s">
        <v>435</v>
      </c>
      <c r="D164" s="22" t="s">
        <v>436</v>
      </c>
      <c r="E164" s="25">
        <v>5.5122999999999998</v>
      </c>
      <c r="F164" s="25">
        <v>39.999000000000002</v>
      </c>
      <c r="G164" s="25">
        <v>2.6776</v>
      </c>
      <c r="H164" s="25">
        <v>0</v>
      </c>
      <c r="I164" s="26">
        <v>0</v>
      </c>
      <c r="J164" s="25">
        <v>0.1027</v>
      </c>
      <c r="K164" s="24" t="s">
        <v>1457</v>
      </c>
      <c r="L164" s="23">
        <v>0</v>
      </c>
      <c r="M164" s="23">
        <v>2.6309707381999998</v>
      </c>
      <c r="N164" s="24" t="s">
        <v>1458</v>
      </c>
    </row>
    <row r="165" spans="1:14" x14ac:dyDescent="0.25">
      <c r="A165" s="22" t="s">
        <v>116</v>
      </c>
      <c r="B165" s="22" t="s">
        <v>294</v>
      </c>
      <c r="C165" s="22" t="s">
        <v>437</v>
      </c>
      <c r="D165" s="22" t="s">
        <v>438</v>
      </c>
      <c r="E165" s="25">
        <v>9.9360999999999997</v>
      </c>
      <c r="F165" s="25">
        <v>9.9360999999999997</v>
      </c>
      <c r="G165" s="25">
        <v>2.6951999999999998</v>
      </c>
      <c r="H165" s="25">
        <v>0</v>
      </c>
      <c r="I165" s="26">
        <v>0</v>
      </c>
      <c r="J165" s="25">
        <v>8.9300000000000004E-2</v>
      </c>
      <c r="K165" s="24" t="s">
        <v>1458</v>
      </c>
      <c r="L165" s="23">
        <v>300</v>
      </c>
      <c r="M165" s="23">
        <v>1.0745161583</v>
      </c>
      <c r="N165" s="24" t="s">
        <v>1458</v>
      </c>
    </row>
    <row r="166" spans="1:14" x14ac:dyDescent="0.25">
      <c r="A166" s="22" t="s">
        <v>116</v>
      </c>
      <c r="B166" s="22" t="s">
        <v>294</v>
      </c>
      <c r="C166" s="22" t="s">
        <v>439</v>
      </c>
      <c r="D166" s="22" t="s">
        <v>440</v>
      </c>
      <c r="E166" s="25">
        <v>7.7815599999999998</v>
      </c>
      <c r="F166" s="25">
        <v>7.7815599999999998</v>
      </c>
      <c r="G166" s="25">
        <v>2.7268500000000002</v>
      </c>
      <c r="H166" s="25">
        <v>0</v>
      </c>
      <c r="I166" s="26">
        <v>0</v>
      </c>
      <c r="J166" s="25">
        <v>0.10308</v>
      </c>
      <c r="K166" s="24" t="s">
        <v>1457</v>
      </c>
      <c r="L166" s="23">
        <v>0</v>
      </c>
      <c r="M166" s="23">
        <v>1.2692557790000001</v>
      </c>
      <c r="N166" s="24" t="s">
        <v>1458</v>
      </c>
    </row>
    <row r="167" spans="1:14" x14ac:dyDescent="0.25">
      <c r="A167" s="22" t="s">
        <v>116</v>
      </c>
      <c r="B167" s="22" t="s">
        <v>294</v>
      </c>
      <c r="C167" s="22" t="s">
        <v>441</v>
      </c>
      <c r="D167" s="22" t="s">
        <v>442</v>
      </c>
      <c r="E167" s="25">
        <v>8.8749000000000002</v>
      </c>
      <c r="F167" s="25">
        <v>8.8749000000000002</v>
      </c>
      <c r="G167" s="25">
        <v>2.5423</v>
      </c>
      <c r="H167" s="25">
        <v>0</v>
      </c>
      <c r="I167" s="26">
        <v>0</v>
      </c>
      <c r="J167" s="25">
        <v>0.155</v>
      </c>
      <c r="K167" s="24" t="s">
        <v>1457</v>
      </c>
      <c r="L167" s="23">
        <v>0</v>
      </c>
      <c r="M167" s="23">
        <v>1.5615837925</v>
      </c>
      <c r="N167" s="24" t="s">
        <v>1458</v>
      </c>
    </row>
    <row r="168" spans="1:14" x14ac:dyDescent="0.25">
      <c r="A168" s="22" t="s">
        <v>116</v>
      </c>
      <c r="B168" s="22" t="s">
        <v>294</v>
      </c>
      <c r="C168" s="22" t="s">
        <v>443</v>
      </c>
      <c r="D168" s="22" t="s">
        <v>444</v>
      </c>
      <c r="E168" s="25">
        <v>8.6125089999999993</v>
      </c>
      <c r="F168" s="25">
        <v>8.6125089999999993</v>
      </c>
      <c r="G168" s="25">
        <v>2.5712833000000002</v>
      </c>
      <c r="H168" s="25">
        <v>0</v>
      </c>
      <c r="I168" s="26">
        <v>0</v>
      </c>
      <c r="J168" s="25">
        <v>0.12833720000000001</v>
      </c>
      <c r="K168" s="24" t="s">
        <v>1458</v>
      </c>
      <c r="L168" s="23">
        <v>1000</v>
      </c>
      <c r="M168" s="23">
        <v>1.2801493734</v>
      </c>
      <c r="N168" s="24" t="s">
        <v>1457</v>
      </c>
    </row>
    <row r="169" spans="1:14" x14ac:dyDescent="0.25">
      <c r="A169" s="22" t="s">
        <v>116</v>
      </c>
      <c r="B169" s="22" t="s">
        <v>294</v>
      </c>
      <c r="C169" s="22" t="s">
        <v>445</v>
      </c>
      <c r="D169" s="22" t="s">
        <v>446</v>
      </c>
      <c r="E169" s="25">
        <v>7.8051000000000004</v>
      </c>
      <c r="F169" s="25">
        <v>7.8051000000000004</v>
      </c>
      <c r="G169" s="25">
        <v>2.702</v>
      </c>
      <c r="H169" s="25">
        <v>0</v>
      </c>
      <c r="I169" s="26">
        <v>0</v>
      </c>
      <c r="J169" s="25">
        <v>4.9099999999999998E-2</v>
      </c>
      <c r="K169" s="24" t="s">
        <v>1457</v>
      </c>
      <c r="L169" s="23">
        <v>0</v>
      </c>
      <c r="M169" s="23">
        <v>2.1945907163</v>
      </c>
      <c r="N169" s="24" t="s">
        <v>1458</v>
      </c>
    </row>
    <row r="170" spans="1:14" x14ac:dyDescent="0.25">
      <c r="A170" s="22" t="s">
        <v>116</v>
      </c>
      <c r="B170" s="22" t="s">
        <v>294</v>
      </c>
      <c r="C170" s="22" t="s">
        <v>447</v>
      </c>
      <c r="D170" s="22" t="s">
        <v>448</v>
      </c>
      <c r="E170" s="25">
        <v>9.3689</v>
      </c>
      <c r="F170" s="25">
        <v>9.3689</v>
      </c>
      <c r="G170" s="25">
        <v>2.7004000000000001</v>
      </c>
      <c r="H170" s="25">
        <v>0</v>
      </c>
      <c r="I170" s="26">
        <v>0</v>
      </c>
      <c r="J170" s="25">
        <v>0.33139999999999997</v>
      </c>
      <c r="K170" s="24" t="s">
        <v>1457</v>
      </c>
      <c r="L170" s="23">
        <v>0</v>
      </c>
      <c r="M170" s="23">
        <v>1.4821163637000001</v>
      </c>
      <c r="N170" s="24" t="s">
        <v>1457</v>
      </c>
    </row>
    <row r="171" spans="1:14" x14ac:dyDescent="0.25">
      <c r="A171" s="22" t="s">
        <v>116</v>
      </c>
      <c r="B171" s="22" t="s">
        <v>294</v>
      </c>
      <c r="C171" s="22" t="s">
        <v>449</v>
      </c>
      <c r="D171" s="22" t="s">
        <v>450</v>
      </c>
      <c r="E171" s="25">
        <v>9.3176199999999998</v>
      </c>
      <c r="F171" s="25">
        <v>24.902889999999999</v>
      </c>
      <c r="G171" s="25">
        <v>2.50454</v>
      </c>
      <c r="H171" s="25">
        <v>0</v>
      </c>
      <c r="I171" s="26">
        <v>500</v>
      </c>
      <c r="J171" s="25">
        <v>0.69362000000000001</v>
      </c>
      <c r="K171" s="24" t="s">
        <v>1458</v>
      </c>
      <c r="L171" s="23">
        <v>400</v>
      </c>
      <c r="M171" s="23">
        <v>1.8285678102</v>
      </c>
      <c r="N171" s="24" t="s">
        <v>1457</v>
      </c>
    </row>
    <row r="172" spans="1:14" x14ac:dyDescent="0.25">
      <c r="A172" s="22" t="s">
        <v>116</v>
      </c>
      <c r="B172" s="22" t="s">
        <v>294</v>
      </c>
      <c r="C172" s="22" t="s">
        <v>451</v>
      </c>
      <c r="D172" s="22" t="s">
        <v>452</v>
      </c>
      <c r="E172" s="25">
        <v>11.25</v>
      </c>
      <c r="F172" s="25">
        <v>11.25</v>
      </c>
      <c r="G172" s="25">
        <v>2.65</v>
      </c>
      <c r="H172" s="25">
        <v>0</v>
      </c>
      <c r="I172" s="26">
        <v>0</v>
      </c>
      <c r="J172" s="25">
        <v>4.8500000000000001E-2</v>
      </c>
      <c r="K172" s="24" t="s">
        <v>1458</v>
      </c>
      <c r="L172" s="23">
        <v>1000</v>
      </c>
      <c r="M172" s="23">
        <v>1.3066666667</v>
      </c>
      <c r="N172" s="24" t="s">
        <v>1457</v>
      </c>
    </row>
    <row r="173" spans="1:14" x14ac:dyDescent="0.25">
      <c r="A173" s="22" t="s">
        <v>116</v>
      </c>
      <c r="B173" s="22" t="s">
        <v>294</v>
      </c>
      <c r="C173" s="22" t="s">
        <v>453</v>
      </c>
      <c r="D173" s="22" t="s">
        <v>454</v>
      </c>
      <c r="E173" s="25">
        <v>9.2182999999999993</v>
      </c>
      <c r="F173" s="25">
        <v>9.2182999999999993</v>
      </c>
      <c r="G173" s="25">
        <v>2.6970000000000001</v>
      </c>
      <c r="H173" s="25">
        <v>0</v>
      </c>
      <c r="I173" s="26">
        <v>0</v>
      </c>
      <c r="J173" s="25">
        <v>0.32417000000000001</v>
      </c>
      <c r="K173" s="24" t="s">
        <v>1457</v>
      </c>
      <c r="L173" s="23">
        <v>0</v>
      </c>
      <c r="M173" s="23">
        <v>1.9504680906</v>
      </c>
      <c r="N173" s="24" t="s">
        <v>1457</v>
      </c>
    </row>
    <row r="174" spans="1:14" x14ac:dyDescent="0.25">
      <c r="A174" s="22" t="s">
        <v>116</v>
      </c>
      <c r="B174" s="22" t="s">
        <v>294</v>
      </c>
      <c r="C174" s="22" t="s">
        <v>455</v>
      </c>
      <c r="D174" s="22" t="s">
        <v>456</v>
      </c>
      <c r="E174" s="25">
        <v>7.2365000000000004</v>
      </c>
      <c r="F174" s="25">
        <v>7.2365000000000004</v>
      </c>
      <c r="G174" s="25">
        <v>2.6086</v>
      </c>
      <c r="H174" s="25">
        <v>0</v>
      </c>
      <c r="I174" s="26">
        <v>0</v>
      </c>
      <c r="J174" s="25">
        <v>0.25940000000000002</v>
      </c>
      <c r="K174" s="24" t="s">
        <v>1457</v>
      </c>
      <c r="L174" s="23">
        <v>0</v>
      </c>
      <c r="M174" s="23">
        <v>0.86540454639999997</v>
      </c>
      <c r="N174" s="24" t="s">
        <v>1457</v>
      </c>
    </row>
    <row r="175" spans="1:14" x14ac:dyDescent="0.25">
      <c r="A175" s="22" t="s">
        <v>116</v>
      </c>
      <c r="B175" s="22" t="s">
        <v>294</v>
      </c>
      <c r="C175" s="22" t="s">
        <v>457</v>
      </c>
      <c r="D175" s="22" t="s">
        <v>458</v>
      </c>
      <c r="E175" s="25">
        <v>6.8361999999999998</v>
      </c>
      <c r="F175" s="25">
        <v>6.8361999999999998</v>
      </c>
      <c r="G175" s="25">
        <v>2.6233</v>
      </c>
      <c r="H175" s="25">
        <v>0</v>
      </c>
      <c r="I175" s="26">
        <v>0</v>
      </c>
      <c r="J175" s="25">
        <v>0.47139999999999999</v>
      </c>
      <c r="K175" s="24" t="s">
        <v>1457</v>
      </c>
      <c r="L175" s="23">
        <v>0</v>
      </c>
      <c r="M175" s="23">
        <v>1.3362833153</v>
      </c>
      <c r="N175" s="24" t="s">
        <v>1457</v>
      </c>
    </row>
    <row r="176" spans="1:14" x14ac:dyDescent="0.25">
      <c r="A176" s="22" t="s">
        <v>116</v>
      </c>
      <c r="B176" s="22" t="s">
        <v>294</v>
      </c>
      <c r="C176" s="22" t="s">
        <v>459</v>
      </c>
      <c r="D176" s="22" t="s">
        <v>460</v>
      </c>
      <c r="E176" s="25">
        <v>6.4767999999999999</v>
      </c>
      <c r="F176" s="25">
        <v>6.4767999999999999</v>
      </c>
      <c r="G176" s="25">
        <v>2.6398000000000001</v>
      </c>
      <c r="H176" s="25">
        <v>0</v>
      </c>
      <c r="I176" s="26">
        <v>0</v>
      </c>
      <c r="J176" s="25">
        <v>7.1499999999999994E-2</v>
      </c>
      <c r="K176" s="24" t="s">
        <v>1457</v>
      </c>
      <c r="L176" s="23">
        <v>0</v>
      </c>
      <c r="M176" s="23">
        <v>1.2593255929</v>
      </c>
      <c r="N176" s="24" t="s">
        <v>1458</v>
      </c>
    </row>
    <row r="177" spans="1:14" x14ac:dyDescent="0.25">
      <c r="A177" s="22" t="s">
        <v>116</v>
      </c>
      <c r="B177" s="22" t="s">
        <v>294</v>
      </c>
      <c r="C177" s="22" t="s">
        <v>461</v>
      </c>
      <c r="D177" s="22" t="s">
        <v>462</v>
      </c>
      <c r="E177" s="25">
        <v>6.7750000000000004</v>
      </c>
      <c r="F177" s="25">
        <v>6.7750000000000004</v>
      </c>
      <c r="G177" s="25">
        <v>2.6219999999999999</v>
      </c>
      <c r="H177" s="25">
        <v>0</v>
      </c>
      <c r="I177" s="26">
        <v>0</v>
      </c>
      <c r="J177" s="25">
        <v>7.4999999999999997E-2</v>
      </c>
      <c r="K177" s="24" t="s">
        <v>1458</v>
      </c>
      <c r="L177" s="23">
        <v>50</v>
      </c>
      <c r="M177" s="23">
        <v>1.2309963100000001</v>
      </c>
      <c r="N177" s="24" t="s">
        <v>1458</v>
      </c>
    </row>
    <row r="178" spans="1:14" x14ac:dyDescent="0.25">
      <c r="A178" s="22" t="s">
        <v>116</v>
      </c>
      <c r="B178" s="22" t="s">
        <v>294</v>
      </c>
      <c r="C178" s="22" t="s">
        <v>463</v>
      </c>
      <c r="D178" s="22" t="s">
        <v>464</v>
      </c>
      <c r="E178" s="25">
        <v>7.9917999999999996</v>
      </c>
      <c r="F178" s="25">
        <v>7.9917999999999996</v>
      </c>
      <c r="G178" s="25">
        <v>2.6358000000000001</v>
      </c>
      <c r="H178" s="25">
        <v>0</v>
      </c>
      <c r="I178" s="26">
        <v>0</v>
      </c>
      <c r="J178" s="25">
        <v>0.36209999999999998</v>
      </c>
      <c r="K178" s="24" t="s">
        <v>1457</v>
      </c>
      <c r="L178" s="23">
        <v>0</v>
      </c>
      <c r="M178" s="23">
        <v>1.4756750669000001</v>
      </c>
      <c r="N178" s="24" t="s">
        <v>1457</v>
      </c>
    </row>
    <row r="179" spans="1:14" x14ac:dyDescent="0.25">
      <c r="A179" s="22" t="s">
        <v>116</v>
      </c>
      <c r="B179" s="22" t="s">
        <v>294</v>
      </c>
      <c r="C179" s="22" t="s">
        <v>465</v>
      </c>
      <c r="D179" s="22" t="s">
        <v>466</v>
      </c>
      <c r="E179" s="25">
        <v>16.96</v>
      </c>
      <c r="F179" s="25">
        <v>0</v>
      </c>
      <c r="G179" s="25">
        <v>2.64384</v>
      </c>
      <c r="H179" s="25">
        <v>0</v>
      </c>
      <c r="I179" s="26">
        <v>0</v>
      </c>
      <c r="J179" s="25">
        <v>0.122826</v>
      </c>
      <c r="K179" s="24" t="s">
        <v>1458</v>
      </c>
      <c r="L179" s="23">
        <v>500</v>
      </c>
      <c r="M179" s="23">
        <v>1.61</v>
      </c>
      <c r="N179" s="24" t="s">
        <v>1457</v>
      </c>
    </row>
    <row r="180" spans="1:14" x14ac:dyDescent="0.25">
      <c r="A180" s="22" t="s">
        <v>116</v>
      </c>
      <c r="B180" s="22" t="s">
        <v>294</v>
      </c>
      <c r="C180" s="22" t="s">
        <v>467</v>
      </c>
      <c r="D180" s="22" t="s">
        <v>468</v>
      </c>
      <c r="E180" s="25">
        <v>6.5145200000000001</v>
      </c>
      <c r="F180" s="25">
        <v>6.5145200000000001</v>
      </c>
      <c r="G180" s="25">
        <v>2.6078999999999999</v>
      </c>
      <c r="H180" s="25">
        <v>0</v>
      </c>
      <c r="I180" s="26">
        <v>0</v>
      </c>
      <c r="J180" s="25">
        <v>0.12382</v>
      </c>
      <c r="K180" s="24" t="s">
        <v>1457</v>
      </c>
      <c r="L180" s="23">
        <v>0</v>
      </c>
      <c r="M180" s="23">
        <v>1.7058355796</v>
      </c>
      <c r="N180" s="24" t="s">
        <v>1457</v>
      </c>
    </row>
    <row r="181" spans="1:14" x14ac:dyDescent="0.25">
      <c r="A181" s="22" t="s">
        <v>116</v>
      </c>
      <c r="B181" s="22" t="s">
        <v>294</v>
      </c>
      <c r="C181" s="22" t="s">
        <v>469</v>
      </c>
      <c r="D181" s="22" t="s">
        <v>470</v>
      </c>
      <c r="E181" s="25">
        <v>8.1857000000000006</v>
      </c>
      <c r="F181" s="25">
        <v>8.1857000000000006</v>
      </c>
      <c r="G181" s="25">
        <v>2.6128999999999998</v>
      </c>
      <c r="H181" s="25">
        <v>0</v>
      </c>
      <c r="I181" s="26">
        <v>35080</v>
      </c>
      <c r="J181" s="25">
        <v>0.1225</v>
      </c>
      <c r="K181" s="24" t="s">
        <v>1457</v>
      </c>
      <c r="L181" s="23">
        <v>0</v>
      </c>
      <c r="M181" s="23">
        <v>1.5695175733</v>
      </c>
      <c r="N181" s="24" t="s">
        <v>1458</v>
      </c>
    </row>
    <row r="182" spans="1:14" x14ac:dyDescent="0.25">
      <c r="A182" s="22" t="s">
        <v>116</v>
      </c>
      <c r="B182" s="22" t="s">
        <v>294</v>
      </c>
      <c r="C182" s="22" t="s">
        <v>471</v>
      </c>
      <c r="D182" s="22" t="s">
        <v>472</v>
      </c>
      <c r="E182" s="25">
        <v>12.782999999999999</v>
      </c>
      <c r="F182" s="25">
        <v>12.782999999999999</v>
      </c>
      <c r="G182" s="25">
        <v>2.7235999999999998</v>
      </c>
      <c r="H182" s="25">
        <v>0</v>
      </c>
      <c r="I182" s="26">
        <v>0</v>
      </c>
      <c r="J182" s="25">
        <v>2.69E-2</v>
      </c>
      <c r="K182" s="24" t="s">
        <v>1457</v>
      </c>
      <c r="L182" s="23">
        <v>0</v>
      </c>
      <c r="M182" s="23">
        <v>1.9022138778</v>
      </c>
      <c r="N182" s="24" t="s">
        <v>1458</v>
      </c>
    </row>
    <row r="183" spans="1:14" x14ac:dyDescent="0.25">
      <c r="A183" s="22" t="s">
        <v>116</v>
      </c>
      <c r="B183" s="22" t="s">
        <v>294</v>
      </c>
      <c r="C183" s="22" t="s">
        <v>473</v>
      </c>
      <c r="D183" s="22" t="s">
        <v>474</v>
      </c>
      <c r="E183" s="25">
        <v>9.7799999999999994</v>
      </c>
      <c r="F183" s="25">
        <v>9.7799999999999994</v>
      </c>
      <c r="G183" s="25">
        <v>2.5087000000000002</v>
      </c>
      <c r="H183" s="25">
        <v>0</v>
      </c>
      <c r="I183" s="26">
        <v>0</v>
      </c>
      <c r="J183" s="25">
        <v>3.8399999999999997E-2</v>
      </c>
      <c r="K183" s="24" t="s">
        <v>1458</v>
      </c>
      <c r="L183" s="23">
        <v>425</v>
      </c>
      <c r="M183" s="23">
        <v>1.3057259714</v>
      </c>
      <c r="N183" s="24" t="s">
        <v>1457</v>
      </c>
    </row>
    <row r="184" spans="1:14" x14ac:dyDescent="0.25">
      <c r="A184" s="22" t="s">
        <v>116</v>
      </c>
      <c r="B184" s="22" t="s">
        <v>294</v>
      </c>
      <c r="C184" s="22" t="s">
        <v>475</v>
      </c>
      <c r="D184" s="22" t="s">
        <v>476</v>
      </c>
      <c r="E184" s="25">
        <v>9.5244999999999997</v>
      </c>
      <c r="F184" s="25">
        <v>9.5244999999999997</v>
      </c>
      <c r="G184" s="25">
        <v>2.6953</v>
      </c>
      <c r="H184" s="25">
        <v>0</v>
      </c>
      <c r="I184" s="26">
        <v>0</v>
      </c>
      <c r="J184" s="25">
        <v>0.45379999999999998</v>
      </c>
      <c r="K184" s="24" t="s">
        <v>1457</v>
      </c>
      <c r="L184" s="23">
        <v>0</v>
      </c>
      <c r="M184" s="23">
        <v>1.8283794425</v>
      </c>
      <c r="N184" s="24" t="s">
        <v>1458</v>
      </c>
    </row>
    <row r="185" spans="1:14" x14ac:dyDescent="0.25">
      <c r="A185" s="22" t="s">
        <v>116</v>
      </c>
      <c r="B185" s="22" t="s">
        <v>294</v>
      </c>
      <c r="C185" s="22" t="s">
        <v>477</v>
      </c>
      <c r="D185" s="22" t="s">
        <v>478</v>
      </c>
      <c r="E185" s="25">
        <v>11.817729999999999</v>
      </c>
      <c r="F185" s="25">
        <v>11.817729999999999</v>
      </c>
      <c r="G185" s="25">
        <v>2.7086199999999998</v>
      </c>
      <c r="H185" s="25">
        <v>0</v>
      </c>
      <c r="I185" s="26">
        <v>5000</v>
      </c>
      <c r="J185" s="25">
        <v>0</v>
      </c>
      <c r="K185" s="24" t="s">
        <v>1458</v>
      </c>
      <c r="L185" s="23">
        <v>300</v>
      </c>
      <c r="M185" s="23">
        <v>2.0154234357999998</v>
      </c>
      <c r="N185" s="24" t="s">
        <v>1457</v>
      </c>
    </row>
    <row r="186" spans="1:14" x14ac:dyDescent="0.25">
      <c r="A186" s="22" t="s">
        <v>116</v>
      </c>
      <c r="B186" s="22" t="s">
        <v>294</v>
      </c>
      <c r="C186" s="22" t="s">
        <v>479</v>
      </c>
      <c r="D186" s="22" t="s">
        <v>480</v>
      </c>
      <c r="E186" s="25">
        <v>13.99</v>
      </c>
      <c r="F186" s="25">
        <v>13.99</v>
      </c>
      <c r="G186" s="25">
        <v>2.73</v>
      </c>
      <c r="H186" s="25">
        <v>0</v>
      </c>
      <c r="I186" s="26">
        <v>0</v>
      </c>
      <c r="J186" s="25">
        <v>0</v>
      </c>
      <c r="K186" s="24" t="s">
        <v>1458</v>
      </c>
      <c r="L186" s="23">
        <v>800</v>
      </c>
      <c r="M186" s="23">
        <v>2.0700500357</v>
      </c>
      <c r="N186" s="24" t="s">
        <v>1457</v>
      </c>
    </row>
    <row r="187" spans="1:14" x14ac:dyDescent="0.25">
      <c r="A187" s="22" t="s">
        <v>116</v>
      </c>
      <c r="B187" s="22" t="s">
        <v>294</v>
      </c>
      <c r="C187" s="22" t="s">
        <v>481</v>
      </c>
      <c r="D187" s="22" t="s">
        <v>482</v>
      </c>
      <c r="E187" s="25">
        <v>7.7999900000000002</v>
      </c>
      <c r="F187" s="25">
        <v>7.7999900000000002</v>
      </c>
      <c r="G187" s="25">
        <v>2.585</v>
      </c>
      <c r="H187" s="25">
        <v>0</v>
      </c>
      <c r="I187" s="26">
        <v>0</v>
      </c>
      <c r="J187" s="25">
        <v>0.1199379</v>
      </c>
      <c r="K187" s="24" t="s">
        <v>1457</v>
      </c>
      <c r="L187" s="23">
        <v>0</v>
      </c>
      <c r="M187" s="23">
        <v>1.0487180112000001</v>
      </c>
      <c r="N187" s="24" t="s">
        <v>1457</v>
      </c>
    </row>
    <row r="188" spans="1:14" x14ac:dyDescent="0.25">
      <c r="A188" s="22" t="s">
        <v>116</v>
      </c>
      <c r="B188" s="22" t="s">
        <v>294</v>
      </c>
      <c r="C188" s="22" t="s">
        <v>483</v>
      </c>
      <c r="D188" s="22" t="s">
        <v>484</v>
      </c>
      <c r="E188" s="25">
        <v>9</v>
      </c>
      <c r="F188" s="25">
        <v>9</v>
      </c>
      <c r="G188" s="25">
        <v>2.7157</v>
      </c>
      <c r="H188" s="25">
        <v>0</v>
      </c>
      <c r="I188" s="26">
        <v>0</v>
      </c>
      <c r="J188" s="25">
        <v>0.31269999999999998</v>
      </c>
      <c r="K188" s="24" t="s">
        <v>1457</v>
      </c>
      <c r="L188" s="23">
        <v>0</v>
      </c>
      <c r="M188" s="23">
        <v>1.7833666667000001</v>
      </c>
      <c r="N188" s="24" t="s">
        <v>1457</v>
      </c>
    </row>
    <row r="189" spans="1:14" x14ac:dyDescent="0.25">
      <c r="A189" s="22" t="s">
        <v>116</v>
      </c>
      <c r="B189" s="22" t="s">
        <v>294</v>
      </c>
      <c r="C189" s="22" t="s">
        <v>485</v>
      </c>
      <c r="D189" s="22" t="s">
        <v>486</v>
      </c>
      <c r="E189" s="25">
        <v>7.9</v>
      </c>
      <c r="F189" s="25">
        <v>17.959900000000001</v>
      </c>
      <c r="G189" s="25">
        <v>2.6633</v>
      </c>
      <c r="H189" s="25">
        <v>0</v>
      </c>
      <c r="I189" s="26">
        <v>0</v>
      </c>
      <c r="J189" s="25">
        <v>0.12496699999999999</v>
      </c>
      <c r="K189" s="24" t="s">
        <v>1458</v>
      </c>
      <c r="L189" s="23">
        <v>500</v>
      </c>
      <c r="M189" s="23">
        <v>2.2734050632999998</v>
      </c>
      <c r="N189" s="24" t="s">
        <v>1457</v>
      </c>
    </row>
    <row r="190" spans="1:14" x14ac:dyDescent="0.25">
      <c r="A190" s="22" t="s">
        <v>116</v>
      </c>
      <c r="B190" s="22" t="s">
        <v>294</v>
      </c>
      <c r="C190" s="22" t="s">
        <v>487</v>
      </c>
      <c r="D190" s="22" t="s">
        <v>488</v>
      </c>
      <c r="E190" s="25">
        <v>9.2949000000000002</v>
      </c>
      <c r="F190" s="25">
        <v>9.2949000000000002</v>
      </c>
      <c r="G190" s="25">
        <v>2.7578999999999998</v>
      </c>
      <c r="H190" s="25">
        <v>0</v>
      </c>
      <c r="I190" s="26">
        <v>0</v>
      </c>
      <c r="J190" s="25">
        <v>0.30890000000000001</v>
      </c>
      <c r="K190" s="24" t="s">
        <v>1457</v>
      </c>
      <c r="L190" s="23">
        <v>0</v>
      </c>
      <c r="M190" s="23">
        <v>2.3137527031</v>
      </c>
      <c r="N190" s="24" t="s">
        <v>1457</v>
      </c>
    </row>
    <row r="191" spans="1:14" x14ac:dyDescent="0.25">
      <c r="A191" s="22" t="s">
        <v>116</v>
      </c>
      <c r="B191" s="22" t="s">
        <v>294</v>
      </c>
      <c r="C191" s="22" t="s">
        <v>489</v>
      </c>
      <c r="D191" s="22" t="s">
        <v>490</v>
      </c>
      <c r="E191" s="25">
        <v>8.4651999999999994</v>
      </c>
      <c r="F191" s="25">
        <v>5.9157000000000002</v>
      </c>
      <c r="G191" s="25">
        <v>2.4352</v>
      </c>
      <c r="H191" s="25">
        <v>0</v>
      </c>
      <c r="I191" s="26">
        <v>0</v>
      </c>
      <c r="J191" s="25">
        <v>8.09E-2</v>
      </c>
      <c r="K191" s="24" t="s">
        <v>1457</v>
      </c>
      <c r="L191" s="23">
        <v>0</v>
      </c>
      <c r="M191" s="23">
        <v>1</v>
      </c>
      <c r="N191" s="24" t="s">
        <v>1457</v>
      </c>
    </row>
    <row r="192" spans="1:14" x14ac:dyDescent="0.25">
      <c r="A192" s="22" t="s">
        <v>116</v>
      </c>
      <c r="B192" s="22" t="s">
        <v>294</v>
      </c>
      <c r="C192" s="22" t="s">
        <v>491</v>
      </c>
      <c r="D192" s="22" t="s">
        <v>492</v>
      </c>
      <c r="E192" s="25">
        <v>11.906700000000001</v>
      </c>
      <c r="F192" s="25">
        <v>11.906700000000001</v>
      </c>
      <c r="G192" s="25">
        <v>2.56</v>
      </c>
      <c r="H192" s="25">
        <v>0</v>
      </c>
      <c r="I192" s="26">
        <v>0</v>
      </c>
      <c r="J192" s="25">
        <v>0.56530000000000002</v>
      </c>
      <c r="K192" s="24" t="s">
        <v>1458</v>
      </c>
      <c r="L192" s="23">
        <v>1000</v>
      </c>
      <c r="M192" s="23">
        <v>1.9318870887999999</v>
      </c>
      <c r="N192" s="24" t="s">
        <v>1458</v>
      </c>
    </row>
    <row r="193" spans="1:14" x14ac:dyDescent="0.25">
      <c r="A193" s="22" t="s">
        <v>116</v>
      </c>
      <c r="B193" s="22" t="s">
        <v>294</v>
      </c>
      <c r="C193" s="22" t="s">
        <v>493</v>
      </c>
      <c r="D193" s="22" t="s">
        <v>494</v>
      </c>
      <c r="E193" s="25">
        <v>10.62</v>
      </c>
      <c r="F193" s="25">
        <v>10.62</v>
      </c>
      <c r="G193" s="25">
        <v>2.52</v>
      </c>
      <c r="H193" s="25">
        <v>0</v>
      </c>
      <c r="I193" s="26">
        <v>0</v>
      </c>
      <c r="J193" s="25">
        <v>0.33989999999999998</v>
      </c>
      <c r="K193" s="24" t="s">
        <v>1457</v>
      </c>
      <c r="L193" s="23">
        <v>0</v>
      </c>
      <c r="M193" s="23">
        <v>1.4821092279000001</v>
      </c>
      <c r="N193" s="24" t="s">
        <v>1458</v>
      </c>
    </row>
    <row r="194" spans="1:14" x14ac:dyDescent="0.25">
      <c r="A194" s="22" t="s">
        <v>116</v>
      </c>
      <c r="B194" s="22" t="s">
        <v>294</v>
      </c>
      <c r="C194" s="22" t="s">
        <v>495</v>
      </c>
      <c r="D194" s="22" t="s">
        <v>496</v>
      </c>
      <c r="E194" s="25">
        <v>6.8498999999999999</v>
      </c>
      <c r="F194" s="25">
        <v>6.8498999999999999</v>
      </c>
      <c r="G194" s="25">
        <v>2.6343999999999999</v>
      </c>
      <c r="H194" s="25">
        <v>0</v>
      </c>
      <c r="I194" s="26">
        <v>0</v>
      </c>
      <c r="J194" s="25">
        <v>0.1497</v>
      </c>
      <c r="K194" s="24" t="s">
        <v>1457</v>
      </c>
      <c r="L194" s="23">
        <v>0</v>
      </c>
      <c r="M194" s="23">
        <v>1.4636856011999999</v>
      </c>
      <c r="N194" s="24" t="s">
        <v>1457</v>
      </c>
    </row>
    <row r="195" spans="1:14" x14ac:dyDescent="0.25">
      <c r="A195" s="22" t="s">
        <v>116</v>
      </c>
      <c r="B195" s="22" t="s">
        <v>294</v>
      </c>
      <c r="C195" s="22" t="s">
        <v>497</v>
      </c>
      <c r="D195" s="22" t="s">
        <v>498</v>
      </c>
      <c r="E195" s="25">
        <v>9.7006999999999994</v>
      </c>
      <c r="F195" s="25">
        <v>9.7006999999999994</v>
      </c>
      <c r="G195" s="25">
        <v>2.7643</v>
      </c>
      <c r="H195" s="25">
        <v>0</v>
      </c>
      <c r="I195" s="26">
        <v>0</v>
      </c>
      <c r="J195" s="25">
        <v>0.05</v>
      </c>
      <c r="K195" s="24" t="s">
        <v>1457</v>
      </c>
      <c r="L195" s="23">
        <v>0</v>
      </c>
      <c r="M195" s="23">
        <v>1.6699413444</v>
      </c>
      <c r="N195" s="24" t="s">
        <v>1457</v>
      </c>
    </row>
    <row r="196" spans="1:14" x14ac:dyDescent="0.25">
      <c r="A196" s="22" t="s">
        <v>116</v>
      </c>
      <c r="B196" s="22" t="s">
        <v>294</v>
      </c>
      <c r="C196" s="22" t="s">
        <v>499</v>
      </c>
      <c r="D196" s="22" t="s">
        <v>500</v>
      </c>
      <c r="E196" s="25">
        <v>10.038399999999999</v>
      </c>
      <c r="F196" s="25">
        <v>24.649699999999999</v>
      </c>
      <c r="G196" s="25">
        <v>2.6421000000000001</v>
      </c>
      <c r="H196" s="25">
        <v>0</v>
      </c>
      <c r="I196" s="26">
        <v>23.25</v>
      </c>
      <c r="J196" s="25">
        <v>0.61729999999999996</v>
      </c>
      <c r="K196" s="24" t="s">
        <v>1458</v>
      </c>
      <c r="L196" s="23">
        <v>50</v>
      </c>
      <c r="M196" s="23">
        <v>1.7508168632000001</v>
      </c>
      <c r="N196" s="24" t="s">
        <v>1457</v>
      </c>
    </row>
    <row r="197" spans="1:14" x14ac:dyDescent="0.25">
      <c r="A197" s="22" t="s">
        <v>116</v>
      </c>
      <c r="B197" s="22" t="s">
        <v>294</v>
      </c>
      <c r="C197" s="22" t="s">
        <v>501</v>
      </c>
      <c r="D197" s="22" t="s">
        <v>502</v>
      </c>
      <c r="E197" s="25">
        <v>6.2289000000000003</v>
      </c>
      <c r="F197" s="25">
        <v>6.2289000000000003</v>
      </c>
      <c r="G197" s="25">
        <v>2.7250999999999999</v>
      </c>
      <c r="H197" s="25">
        <v>0</v>
      </c>
      <c r="I197" s="26">
        <v>0</v>
      </c>
      <c r="J197" s="25">
        <v>0.22520000000000001</v>
      </c>
      <c r="K197" s="24" t="s">
        <v>1458</v>
      </c>
      <c r="L197" s="23">
        <v>369</v>
      </c>
      <c r="M197" s="23">
        <v>1.7410939330999999</v>
      </c>
      <c r="N197" s="24" t="s">
        <v>1458</v>
      </c>
    </row>
    <row r="198" spans="1:14" x14ac:dyDescent="0.25">
      <c r="A198" s="22" t="s">
        <v>116</v>
      </c>
      <c r="B198" s="22" t="s">
        <v>503</v>
      </c>
      <c r="C198" s="22" t="s">
        <v>504</v>
      </c>
      <c r="D198" s="22" t="s">
        <v>505</v>
      </c>
      <c r="E198" s="25">
        <v>13.53</v>
      </c>
      <c r="F198" s="25">
        <v>13.53</v>
      </c>
      <c r="G198" s="25">
        <v>2.6632389999999999</v>
      </c>
      <c r="H198" s="25">
        <v>0</v>
      </c>
      <c r="I198" s="26">
        <v>0</v>
      </c>
      <c r="J198" s="25">
        <v>3.9104399999999997E-2</v>
      </c>
      <c r="K198" s="24" t="s">
        <v>1457</v>
      </c>
      <c r="L198" s="23">
        <v>0</v>
      </c>
      <c r="M198" s="23">
        <v>1.6212121211999999</v>
      </c>
      <c r="N198" s="24" t="s">
        <v>1457</v>
      </c>
    </row>
    <row r="199" spans="1:14" x14ac:dyDescent="0.25">
      <c r="A199" s="22" t="s">
        <v>116</v>
      </c>
      <c r="B199" s="22" t="s">
        <v>503</v>
      </c>
      <c r="C199" s="22" t="s">
        <v>506</v>
      </c>
      <c r="D199" s="22" t="s">
        <v>507</v>
      </c>
      <c r="E199" s="25">
        <v>5.0446600000000004</v>
      </c>
      <c r="F199" s="25">
        <v>5.0446600000000004</v>
      </c>
      <c r="G199" s="25">
        <v>2.6125780000000001</v>
      </c>
      <c r="H199" s="25">
        <v>0</v>
      </c>
      <c r="I199" s="26">
        <v>0</v>
      </c>
      <c r="J199" s="25">
        <v>0</v>
      </c>
      <c r="K199" s="24" t="s">
        <v>1458</v>
      </c>
      <c r="L199" s="23">
        <v>875</v>
      </c>
      <c r="M199" s="23">
        <v>1.9911470742999999</v>
      </c>
      <c r="N199" s="24" t="s">
        <v>1457</v>
      </c>
    </row>
    <row r="200" spans="1:14" x14ac:dyDescent="0.25">
      <c r="A200" s="22" t="s">
        <v>116</v>
      </c>
      <c r="B200" s="22" t="s">
        <v>503</v>
      </c>
      <c r="C200" s="22" t="s">
        <v>508</v>
      </c>
      <c r="D200" s="22" t="s">
        <v>509</v>
      </c>
      <c r="E200" s="25">
        <v>11.256500000000001</v>
      </c>
      <c r="F200" s="25">
        <v>11.256500000000001</v>
      </c>
      <c r="G200" s="25">
        <v>2.6126</v>
      </c>
      <c r="H200" s="25">
        <v>0</v>
      </c>
      <c r="I200" s="26">
        <v>0</v>
      </c>
      <c r="J200" s="25">
        <v>0.06</v>
      </c>
      <c r="K200" s="24" t="s">
        <v>1457</v>
      </c>
      <c r="L200" s="23">
        <v>0</v>
      </c>
      <c r="M200" s="23">
        <v>1.6410962554999999</v>
      </c>
      <c r="N200" s="24" t="s">
        <v>1457</v>
      </c>
    </row>
    <row r="201" spans="1:14" x14ac:dyDescent="0.25">
      <c r="A201" s="22" t="s">
        <v>116</v>
      </c>
      <c r="B201" s="22" t="s">
        <v>503</v>
      </c>
      <c r="C201" s="22" t="s">
        <v>510</v>
      </c>
      <c r="D201" s="22" t="s">
        <v>511</v>
      </c>
      <c r="E201" s="25">
        <v>21.327483000000001</v>
      </c>
      <c r="F201" s="25">
        <v>21.327483000000001</v>
      </c>
      <c r="G201" s="25">
        <v>2.586414</v>
      </c>
      <c r="H201" s="25">
        <v>0</v>
      </c>
      <c r="I201" s="26">
        <v>0</v>
      </c>
      <c r="J201" s="25">
        <v>0.129494</v>
      </c>
      <c r="K201" s="24" t="s">
        <v>1458</v>
      </c>
      <c r="L201" s="23">
        <v>850</v>
      </c>
      <c r="M201" s="23">
        <v>1.0811845917</v>
      </c>
      <c r="N201" s="24" t="s">
        <v>1457</v>
      </c>
    </row>
    <row r="202" spans="1:14" x14ac:dyDescent="0.25">
      <c r="A202" s="22" t="s">
        <v>116</v>
      </c>
      <c r="B202" s="22" t="s">
        <v>503</v>
      </c>
      <c r="C202" s="22" t="s">
        <v>512</v>
      </c>
      <c r="D202" s="22" t="s">
        <v>513</v>
      </c>
      <c r="E202" s="25">
        <v>14.2</v>
      </c>
      <c r="F202" s="25">
        <v>14.2</v>
      </c>
      <c r="G202" s="25">
        <v>2.5569999999999999</v>
      </c>
      <c r="H202" s="25">
        <v>0</v>
      </c>
      <c r="I202" s="26">
        <v>0</v>
      </c>
      <c r="J202" s="25">
        <v>0.20599999999999999</v>
      </c>
      <c r="K202" s="24" t="s">
        <v>1458</v>
      </c>
      <c r="L202" s="23">
        <v>550</v>
      </c>
      <c r="M202" s="23">
        <v>1</v>
      </c>
      <c r="N202" s="24" t="s">
        <v>1457</v>
      </c>
    </row>
    <row r="203" spans="1:14" x14ac:dyDescent="0.25">
      <c r="A203" s="22" t="s">
        <v>116</v>
      </c>
      <c r="B203" s="22" t="s">
        <v>503</v>
      </c>
      <c r="C203" s="22" t="s">
        <v>1790</v>
      </c>
      <c r="D203" s="22" t="s">
        <v>1791</v>
      </c>
      <c r="E203" s="25">
        <v>13.6297</v>
      </c>
      <c r="F203" s="25">
        <v>13.6297</v>
      </c>
      <c r="G203" s="25">
        <v>2.9171299999999998</v>
      </c>
      <c r="H203" s="25">
        <v>0</v>
      </c>
      <c r="I203" s="26">
        <v>0</v>
      </c>
      <c r="J203" s="25">
        <v>0.38435999999999998</v>
      </c>
      <c r="K203" s="24" t="s">
        <v>1458</v>
      </c>
      <c r="L203" s="23">
        <v>525</v>
      </c>
      <c r="M203" s="23">
        <v>0.91131719700000002</v>
      </c>
      <c r="N203" s="24" t="s">
        <v>1457</v>
      </c>
    </row>
    <row r="204" spans="1:14" x14ac:dyDescent="0.25">
      <c r="A204" s="22" t="s">
        <v>116</v>
      </c>
      <c r="B204" s="22" t="s">
        <v>503</v>
      </c>
      <c r="C204" s="22" t="s">
        <v>1792</v>
      </c>
      <c r="D204" s="22" t="s">
        <v>1793</v>
      </c>
      <c r="E204" s="25">
        <v>13.864000000000001</v>
      </c>
      <c r="F204" s="25">
        <v>13.864000000000001</v>
      </c>
      <c r="G204" s="25">
        <v>2.484</v>
      </c>
      <c r="H204" s="25">
        <v>0</v>
      </c>
      <c r="I204" s="26">
        <v>4024.56</v>
      </c>
      <c r="J204" s="25">
        <v>0.31900000000000001</v>
      </c>
      <c r="K204" s="24" t="s">
        <v>1458</v>
      </c>
      <c r="L204" s="23">
        <v>230</v>
      </c>
      <c r="M204" s="23">
        <v>1</v>
      </c>
      <c r="N204" s="24" t="s">
        <v>1457</v>
      </c>
    </row>
    <row r="205" spans="1:14" x14ac:dyDescent="0.25">
      <c r="A205" s="22" t="s">
        <v>116</v>
      </c>
      <c r="B205" s="22" t="s">
        <v>503</v>
      </c>
      <c r="C205" s="22" t="s">
        <v>514</v>
      </c>
      <c r="D205" s="22" t="s">
        <v>515</v>
      </c>
      <c r="E205" s="25">
        <v>5.6593</v>
      </c>
      <c r="F205" s="25">
        <v>6.9661</v>
      </c>
      <c r="G205" s="25">
        <v>2.4302199999999998</v>
      </c>
      <c r="H205" s="25">
        <v>0</v>
      </c>
      <c r="I205" s="26">
        <v>0</v>
      </c>
      <c r="J205" s="25">
        <v>0.12174</v>
      </c>
      <c r="K205" s="24" t="s">
        <v>1458</v>
      </c>
      <c r="L205" s="23">
        <v>1000</v>
      </c>
      <c r="M205" s="23">
        <v>1.4280776774999999</v>
      </c>
      <c r="N205" s="24" t="s">
        <v>1457</v>
      </c>
    </row>
    <row r="206" spans="1:14" x14ac:dyDescent="0.25">
      <c r="A206" s="22" t="s">
        <v>116</v>
      </c>
      <c r="B206" s="22" t="s">
        <v>503</v>
      </c>
      <c r="C206" s="22" t="s">
        <v>516</v>
      </c>
      <c r="D206" s="22" t="s">
        <v>517</v>
      </c>
      <c r="E206" s="25">
        <v>10.6305</v>
      </c>
      <c r="F206" s="25">
        <v>10.6305</v>
      </c>
      <c r="G206" s="25">
        <v>2.4851999999999999</v>
      </c>
      <c r="H206" s="25">
        <v>0</v>
      </c>
      <c r="I206" s="26">
        <v>500</v>
      </c>
      <c r="J206" s="25">
        <v>0.14599999999999999</v>
      </c>
      <c r="K206" s="24" t="s">
        <v>1458</v>
      </c>
      <c r="L206" s="23">
        <v>500</v>
      </c>
      <c r="M206" s="23">
        <v>1</v>
      </c>
      <c r="N206" s="24" t="s">
        <v>1457</v>
      </c>
    </row>
    <row r="207" spans="1:14" x14ac:dyDescent="0.25">
      <c r="A207" s="22" t="s">
        <v>116</v>
      </c>
      <c r="B207" s="22" t="s">
        <v>503</v>
      </c>
      <c r="C207" s="22" t="s">
        <v>518</v>
      </c>
      <c r="D207" s="22" t="s">
        <v>519</v>
      </c>
      <c r="E207" s="25">
        <v>8.74</v>
      </c>
      <c r="F207" s="25">
        <v>8.74</v>
      </c>
      <c r="G207" s="25">
        <v>2.56</v>
      </c>
      <c r="H207" s="25">
        <v>0</v>
      </c>
      <c r="I207" s="26">
        <v>0</v>
      </c>
      <c r="J207" s="25">
        <v>0</v>
      </c>
      <c r="K207" s="24" t="s">
        <v>1458</v>
      </c>
      <c r="L207" s="23">
        <v>400</v>
      </c>
      <c r="M207" s="23">
        <v>1</v>
      </c>
      <c r="N207" s="24" t="s">
        <v>1457</v>
      </c>
    </row>
    <row r="208" spans="1:14" x14ac:dyDescent="0.25">
      <c r="A208" s="22" t="s">
        <v>116</v>
      </c>
      <c r="B208" s="22" t="s">
        <v>503</v>
      </c>
      <c r="C208" s="22" t="s">
        <v>520</v>
      </c>
      <c r="D208" s="22" t="s">
        <v>521</v>
      </c>
      <c r="E208" s="25">
        <v>10.693849999999999</v>
      </c>
      <c r="F208" s="25">
        <v>10.693849999999999</v>
      </c>
      <c r="G208" s="25">
        <v>2.5607700000000002</v>
      </c>
      <c r="H208" s="25">
        <v>0</v>
      </c>
      <c r="I208" s="26">
        <v>0</v>
      </c>
      <c r="J208" s="25">
        <v>5.3460000000000001E-2</v>
      </c>
      <c r="K208" s="24" t="s">
        <v>1458</v>
      </c>
      <c r="L208" s="23">
        <v>878</v>
      </c>
      <c r="M208" s="23">
        <v>1.0395554454</v>
      </c>
      <c r="N208" s="24" t="s">
        <v>1457</v>
      </c>
    </row>
    <row r="209" spans="1:14" x14ac:dyDescent="0.25">
      <c r="A209" s="22" t="s">
        <v>116</v>
      </c>
      <c r="B209" s="22" t="s">
        <v>503</v>
      </c>
      <c r="C209" s="22" t="s">
        <v>522</v>
      </c>
      <c r="D209" s="22" t="s">
        <v>523</v>
      </c>
      <c r="E209" s="25">
        <v>12.03</v>
      </c>
      <c r="F209" s="25">
        <v>12.03</v>
      </c>
      <c r="G209" s="25">
        <v>2.6499999554000002</v>
      </c>
      <c r="H209" s="25">
        <v>0</v>
      </c>
      <c r="I209" s="26">
        <v>0</v>
      </c>
      <c r="J209" s="25">
        <v>0.25836999999999999</v>
      </c>
      <c r="K209" s="24" t="s">
        <v>1458</v>
      </c>
      <c r="L209" s="23">
        <v>500</v>
      </c>
      <c r="M209" s="23">
        <v>2.3690773066999999</v>
      </c>
      <c r="N209" s="24" t="s">
        <v>1457</v>
      </c>
    </row>
    <row r="210" spans="1:14" x14ac:dyDescent="0.25">
      <c r="A210" s="22" t="s">
        <v>116</v>
      </c>
      <c r="B210" s="22" t="s">
        <v>503</v>
      </c>
      <c r="C210" s="22" t="s">
        <v>1794</v>
      </c>
      <c r="D210" s="22" t="s">
        <v>1795</v>
      </c>
      <c r="E210" s="25">
        <v>9.8179999999999996</v>
      </c>
      <c r="F210" s="25">
        <v>9.8179999999999996</v>
      </c>
      <c r="G210" s="25">
        <v>2.7570999999999999</v>
      </c>
      <c r="H210" s="25">
        <v>0</v>
      </c>
      <c r="I210" s="26">
        <v>0</v>
      </c>
      <c r="J210" s="25">
        <v>0.51890000000000003</v>
      </c>
      <c r="K210" s="24" t="s">
        <v>1458</v>
      </c>
      <c r="L210" s="23">
        <v>600</v>
      </c>
      <c r="M210" s="23">
        <v>1.1327561622</v>
      </c>
      <c r="N210" s="24" t="s">
        <v>1457</v>
      </c>
    </row>
    <row r="211" spans="1:14" x14ac:dyDescent="0.25">
      <c r="A211" s="22" t="s">
        <v>116</v>
      </c>
      <c r="B211" s="22" t="s">
        <v>503</v>
      </c>
      <c r="C211" s="22" t="s">
        <v>524</v>
      </c>
      <c r="D211" s="22" t="s">
        <v>525</v>
      </c>
      <c r="E211" s="25">
        <v>7.3940000000000001</v>
      </c>
      <c r="F211" s="25">
        <v>7.3940000000000001</v>
      </c>
      <c r="G211" s="25">
        <v>2.6419999999999999</v>
      </c>
      <c r="H211" s="25">
        <v>0</v>
      </c>
      <c r="I211" s="26">
        <v>0</v>
      </c>
      <c r="J211" s="25">
        <v>0</v>
      </c>
      <c r="K211" s="24" t="s">
        <v>1457</v>
      </c>
      <c r="L211" s="23">
        <v>0</v>
      </c>
      <c r="M211" s="23">
        <v>1.1080605897</v>
      </c>
      <c r="N211" s="24" t="s">
        <v>1457</v>
      </c>
    </row>
    <row r="212" spans="1:14" x14ac:dyDescent="0.25">
      <c r="A212" s="22" t="s">
        <v>116</v>
      </c>
      <c r="B212" s="22" t="s">
        <v>503</v>
      </c>
      <c r="C212" s="22" t="s">
        <v>526</v>
      </c>
      <c r="D212" s="22" t="s">
        <v>527</v>
      </c>
      <c r="E212" s="25">
        <v>9.9055</v>
      </c>
      <c r="F212" s="25">
        <v>17.892600000000002</v>
      </c>
      <c r="G212" s="25">
        <v>2.6878000000000002</v>
      </c>
      <c r="H212" s="25">
        <v>0</v>
      </c>
      <c r="I212" s="26">
        <v>0</v>
      </c>
      <c r="J212" s="25">
        <v>0.1166</v>
      </c>
      <c r="K212" s="24" t="s">
        <v>1458</v>
      </c>
      <c r="L212" s="23">
        <v>500</v>
      </c>
      <c r="M212" s="23">
        <v>1.7982030185</v>
      </c>
      <c r="N212" s="24" t="s">
        <v>1457</v>
      </c>
    </row>
    <row r="213" spans="1:14" x14ac:dyDescent="0.25">
      <c r="A213" s="22" t="s">
        <v>116</v>
      </c>
      <c r="B213" s="22" t="s">
        <v>503</v>
      </c>
      <c r="C213" s="22" t="s">
        <v>528</v>
      </c>
      <c r="D213" s="22" t="s">
        <v>529</v>
      </c>
      <c r="E213" s="25">
        <v>10.36</v>
      </c>
      <c r="F213" s="25">
        <v>10.36</v>
      </c>
      <c r="G213" s="25">
        <v>2.77</v>
      </c>
      <c r="H213" s="25">
        <v>0</v>
      </c>
      <c r="I213" s="26">
        <v>0</v>
      </c>
      <c r="J213" s="25">
        <v>0.23499999999999999</v>
      </c>
      <c r="K213" s="24" t="s">
        <v>1458</v>
      </c>
      <c r="L213" s="23">
        <v>625</v>
      </c>
      <c r="M213" s="23">
        <v>1.4440154439999999</v>
      </c>
      <c r="N213" s="24" t="s">
        <v>1457</v>
      </c>
    </row>
    <row r="214" spans="1:14" x14ac:dyDescent="0.25">
      <c r="A214" s="22" t="s">
        <v>116</v>
      </c>
      <c r="B214" s="22" t="s">
        <v>503</v>
      </c>
      <c r="C214" s="22" t="s">
        <v>530</v>
      </c>
      <c r="D214" s="22" t="s">
        <v>531</v>
      </c>
      <c r="E214" s="25">
        <v>11.268700000000001</v>
      </c>
      <c r="F214" s="25">
        <v>11.268700000000001</v>
      </c>
      <c r="G214" s="25">
        <v>2.65</v>
      </c>
      <c r="H214" s="25">
        <v>0</v>
      </c>
      <c r="I214" s="26">
        <v>0</v>
      </c>
      <c r="J214" s="25">
        <v>3.8100000000000002E-2</v>
      </c>
      <c r="K214" s="24" t="s">
        <v>1458</v>
      </c>
      <c r="L214" s="23">
        <v>70</v>
      </c>
      <c r="M214" s="23">
        <v>1.2359899544999999</v>
      </c>
      <c r="N214" s="24" t="s">
        <v>1457</v>
      </c>
    </row>
    <row r="215" spans="1:14" x14ac:dyDescent="0.25">
      <c r="A215" s="22" t="s">
        <v>116</v>
      </c>
      <c r="B215" s="22" t="s">
        <v>503</v>
      </c>
      <c r="C215" s="22" t="s">
        <v>532</v>
      </c>
      <c r="D215" s="22" t="s">
        <v>533</v>
      </c>
      <c r="E215" s="25">
        <v>10.948</v>
      </c>
      <c r="F215" s="25">
        <v>10.948</v>
      </c>
      <c r="G215" s="25">
        <v>2.65</v>
      </c>
      <c r="H215" s="25">
        <v>0</v>
      </c>
      <c r="I215" s="26">
        <v>0</v>
      </c>
      <c r="J215" s="25">
        <v>0.33700000000000002</v>
      </c>
      <c r="K215" s="24" t="s">
        <v>1458</v>
      </c>
      <c r="L215" s="23">
        <v>750</v>
      </c>
      <c r="M215" s="23">
        <v>0.79722323709999998</v>
      </c>
      <c r="N215" s="24" t="s">
        <v>1457</v>
      </c>
    </row>
    <row r="216" spans="1:14" x14ac:dyDescent="0.25">
      <c r="A216" s="22" t="s">
        <v>116</v>
      </c>
      <c r="B216" s="22" t="s">
        <v>503</v>
      </c>
      <c r="C216" s="22" t="s">
        <v>534</v>
      </c>
      <c r="D216" s="22" t="s">
        <v>535</v>
      </c>
      <c r="E216" s="25">
        <v>14.1713</v>
      </c>
      <c r="F216" s="25">
        <v>14.1713</v>
      </c>
      <c r="G216" s="25">
        <v>2.6070000000000002</v>
      </c>
      <c r="H216" s="25">
        <v>0</v>
      </c>
      <c r="I216" s="26">
        <v>0</v>
      </c>
      <c r="J216" s="25">
        <v>0.15290000000000001</v>
      </c>
      <c r="K216" s="24" t="s">
        <v>1458</v>
      </c>
      <c r="L216" s="23">
        <v>300</v>
      </c>
      <c r="M216" s="23">
        <v>1.1412643865000001</v>
      </c>
      <c r="N216" s="24" t="s">
        <v>1457</v>
      </c>
    </row>
    <row r="217" spans="1:14" x14ac:dyDescent="0.25">
      <c r="A217" s="22" t="s">
        <v>116</v>
      </c>
      <c r="B217" s="22" t="s">
        <v>503</v>
      </c>
      <c r="C217" s="22" t="s">
        <v>536</v>
      </c>
      <c r="D217" s="22" t="s">
        <v>537</v>
      </c>
      <c r="E217" s="25">
        <v>12.0362849468</v>
      </c>
      <c r="F217" s="25">
        <v>12</v>
      </c>
      <c r="G217" s="25">
        <v>2.81</v>
      </c>
      <c r="H217" s="25">
        <v>0</v>
      </c>
      <c r="I217" s="26">
        <v>0</v>
      </c>
      <c r="J217" s="25">
        <v>0.3725</v>
      </c>
      <c r="K217" s="24" t="s">
        <v>1458</v>
      </c>
      <c r="L217" s="23">
        <v>1200</v>
      </c>
      <c r="M217" s="23">
        <v>0.83297961490000005</v>
      </c>
      <c r="N217" s="24" t="s">
        <v>1457</v>
      </c>
    </row>
    <row r="218" spans="1:14" x14ac:dyDescent="0.25">
      <c r="A218" s="22" t="s">
        <v>116</v>
      </c>
      <c r="B218" s="22" t="s">
        <v>503</v>
      </c>
      <c r="C218" s="22" t="s">
        <v>538</v>
      </c>
      <c r="D218" s="22" t="s">
        <v>539</v>
      </c>
      <c r="E218" s="25">
        <v>13.19164</v>
      </c>
      <c r="F218" s="25">
        <v>13.19164</v>
      </c>
      <c r="G218" s="25">
        <v>2.5357799999999999</v>
      </c>
      <c r="H218" s="25">
        <v>0</v>
      </c>
      <c r="I218" s="26">
        <v>0</v>
      </c>
      <c r="J218" s="25">
        <v>0.14768000000000001</v>
      </c>
      <c r="K218" s="24" t="s">
        <v>1458</v>
      </c>
      <c r="L218" s="23">
        <v>600</v>
      </c>
      <c r="M218" s="23">
        <v>1.5837030119</v>
      </c>
      <c r="N218" s="24" t="s">
        <v>1457</v>
      </c>
    </row>
    <row r="219" spans="1:14" x14ac:dyDescent="0.25">
      <c r="A219" s="22" t="s">
        <v>116</v>
      </c>
      <c r="B219" s="22" t="s">
        <v>503</v>
      </c>
      <c r="C219" s="22" t="s">
        <v>540</v>
      </c>
      <c r="D219" s="22" t="s">
        <v>541</v>
      </c>
      <c r="E219" s="25">
        <v>10.595000000000001</v>
      </c>
      <c r="F219" s="25">
        <v>16.062200000000001</v>
      </c>
      <c r="G219" s="25">
        <v>2.8540000000000001</v>
      </c>
      <c r="H219" s="25">
        <v>0.44919999999999999</v>
      </c>
      <c r="I219" s="26">
        <v>0</v>
      </c>
      <c r="J219" s="25">
        <v>0.45900000000000002</v>
      </c>
      <c r="K219" s="24" t="s">
        <v>1458</v>
      </c>
      <c r="L219" s="23">
        <v>500</v>
      </c>
      <c r="M219" s="23">
        <v>1.9674657857</v>
      </c>
      <c r="N219" s="24" t="s">
        <v>1458</v>
      </c>
    </row>
    <row r="220" spans="1:14" x14ac:dyDescent="0.25">
      <c r="A220" s="22" t="s">
        <v>116</v>
      </c>
      <c r="B220" s="22" t="s">
        <v>503</v>
      </c>
      <c r="C220" s="22" t="s">
        <v>542</v>
      </c>
      <c r="D220" s="22" t="s">
        <v>543</v>
      </c>
      <c r="E220" s="25">
        <v>9.0985490000000002</v>
      </c>
      <c r="F220" s="25">
        <v>9.0985493999999996</v>
      </c>
      <c r="G220" s="25">
        <v>2.7407360000000001</v>
      </c>
      <c r="H220" s="25">
        <v>0</v>
      </c>
      <c r="I220" s="26">
        <v>0</v>
      </c>
      <c r="J220" s="25">
        <v>6.3255800000000001E-2</v>
      </c>
      <c r="K220" s="24" t="s">
        <v>1457</v>
      </c>
      <c r="L220" s="23">
        <v>0</v>
      </c>
      <c r="M220" s="23">
        <v>1.0000000440000001</v>
      </c>
      <c r="N220" s="24" t="s">
        <v>1457</v>
      </c>
    </row>
    <row r="221" spans="1:14" x14ac:dyDescent="0.25">
      <c r="A221" s="22" t="s">
        <v>116</v>
      </c>
      <c r="B221" s="22" t="s">
        <v>503</v>
      </c>
      <c r="C221" s="22" t="s">
        <v>544</v>
      </c>
      <c r="D221" s="22" t="s">
        <v>545</v>
      </c>
      <c r="E221" s="25">
        <v>10.25</v>
      </c>
      <c r="F221" s="25">
        <v>10.25</v>
      </c>
      <c r="G221" s="25">
        <v>2.2999999999999998</v>
      </c>
      <c r="H221" s="25">
        <v>0</v>
      </c>
      <c r="I221" s="26">
        <v>0</v>
      </c>
      <c r="J221" s="25">
        <v>0.56899999999999995</v>
      </c>
      <c r="K221" s="24" t="s">
        <v>1458</v>
      </c>
      <c r="L221" s="23">
        <v>800</v>
      </c>
      <c r="M221" s="23">
        <v>1.8780487804999999</v>
      </c>
      <c r="N221" s="24" t="s">
        <v>1457</v>
      </c>
    </row>
    <row r="222" spans="1:14" x14ac:dyDescent="0.25">
      <c r="A222" s="22" t="s">
        <v>116</v>
      </c>
      <c r="B222" s="22" t="s">
        <v>503</v>
      </c>
      <c r="C222" s="22" t="s">
        <v>546</v>
      </c>
      <c r="D222" s="22" t="s">
        <v>547</v>
      </c>
      <c r="E222" s="25">
        <v>11.73546</v>
      </c>
      <c r="F222" s="25">
        <v>11.73546</v>
      </c>
      <c r="G222" s="25">
        <v>2.6531500000000001</v>
      </c>
      <c r="H222" s="25">
        <v>0</v>
      </c>
      <c r="I222" s="26">
        <v>0</v>
      </c>
      <c r="J222" s="25">
        <v>0.40710000000000002</v>
      </c>
      <c r="K222" s="24" t="s">
        <v>1458</v>
      </c>
      <c r="L222" s="23">
        <v>700</v>
      </c>
      <c r="M222" s="23">
        <v>2.0650660476999998</v>
      </c>
      <c r="N222" s="24" t="s">
        <v>1458</v>
      </c>
    </row>
    <row r="223" spans="1:14" x14ac:dyDescent="0.25">
      <c r="A223" s="22" t="s">
        <v>116</v>
      </c>
      <c r="B223" s="22" t="s">
        <v>503</v>
      </c>
      <c r="C223" s="22" t="s">
        <v>548</v>
      </c>
      <c r="D223" s="22" t="s">
        <v>549</v>
      </c>
      <c r="E223" s="25">
        <v>7.5407000000000002</v>
      </c>
      <c r="F223" s="25">
        <v>7.5407000000000002</v>
      </c>
      <c r="G223" s="25">
        <v>2.7597</v>
      </c>
      <c r="H223" s="25">
        <v>0</v>
      </c>
      <c r="I223" s="26">
        <v>0</v>
      </c>
      <c r="J223" s="25">
        <v>0.30020000000000002</v>
      </c>
      <c r="K223" s="24" t="s">
        <v>1458</v>
      </c>
      <c r="L223" s="23">
        <v>300</v>
      </c>
      <c r="M223" s="23">
        <v>2.5470181812999999</v>
      </c>
      <c r="N223" s="24" t="s">
        <v>1457</v>
      </c>
    </row>
    <row r="224" spans="1:14" x14ac:dyDescent="0.25">
      <c r="A224" s="22" t="s">
        <v>116</v>
      </c>
      <c r="B224" s="22" t="s">
        <v>503</v>
      </c>
      <c r="C224" s="22" t="s">
        <v>550</v>
      </c>
      <c r="D224" s="22" t="s">
        <v>551</v>
      </c>
      <c r="E224" s="25">
        <v>10.401999999999999</v>
      </c>
      <c r="F224" s="25">
        <v>10.401999999999999</v>
      </c>
      <c r="G224" s="25">
        <v>2.67</v>
      </c>
      <c r="H224" s="25">
        <v>0</v>
      </c>
      <c r="I224" s="26">
        <v>0</v>
      </c>
      <c r="J224" s="25">
        <v>0.221</v>
      </c>
      <c r="K224" s="24" t="s">
        <v>1457</v>
      </c>
      <c r="L224" s="23">
        <v>0</v>
      </c>
      <c r="M224" s="23">
        <v>1</v>
      </c>
      <c r="N224" s="24" t="s">
        <v>1457</v>
      </c>
    </row>
    <row r="225" spans="1:14" x14ac:dyDescent="0.25">
      <c r="A225" s="22" t="s">
        <v>116</v>
      </c>
      <c r="B225" s="22" t="s">
        <v>503</v>
      </c>
      <c r="C225" s="22" t="s">
        <v>552</v>
      </c>
      <c r="D225" s="22" t="s">
        <v>553</v>
      </c>
      <c r="E225" s="25">
        <v>8.7850000000000001</v>
      </c>
      <c r="F225" s="25">
        <v>8.8054000000000006</v>
      </c>
      <c r="G225" s="25">
        <v>2.5249999999999999</v>
      </c>
      <c r="H225" s="25">
        <v>0</v>
      </c>
      <c r="I225" s="26">
        <v>0</v>
      </c>
      <c r="J225" s="25">
        <v>0.372</v>
      </c>
      <c r="K225" s="24" t="s">
        <v>1457</v>
      </c>
      <c r="L225" s="23">
        <v>0</v>
      </c>
      <c r="M225" s="23">
        <v>1.5515082526999999</v>
      </c>
      <c r="N225" s="24" t="s">
        <v>1458</v>
      </c>
    </row>
    <row r="226" spans="1:14" x14ac:dyDescent="0.25">
      <c r="A226" s="22" t="s">
        <v>116</v>
      </c>
      <c r="B226" s="22" t="s">
        <v>503</v>
      </c>
      <c r="C226" s="22" t="s">
        <v>554</v>
      </c>
      <c r="D226" s="22" t="s">
        <v>555</v>
      </c>
      <c r="E226" s="25">
        <v>10</v>
      </c>
      <c r="F226" s="25">
        <v>10</v>
      </c>
      <c r="G226" s="25">
        <v>2.5859999999999999</v>
      </c>
      <c r="H226" s="25">
        <v>0</v>
      </c>
      <c r="I226" s="26">
        <v>0</v>
      </c>
      <c r="J226" s="25">
        <v>0.20200000000000001</v>
      </c>
      <c r="K226" s="24" t="s">
        <v>1458</v>
      </c>
      <c r="L226" s="23">
        <v>450</v>
      </c>
      <c r="M226" s="23">
        <v>1</v>
      </c>
      <c r="N226" s="24" t="s">
        <v>1457</v>
      </c>
    </row>
    <row r="227" spans="1:14" x14ac:dyDescent="0.25">
      <c r="A227" s="22" t="s">
        <v>116</v>
      </c>
      <c r="B227" s="22" t="s">
        <v>503</v>
      </c>
      <c r="C227" s="22" t="s">
        <v>556</v>
      </c>
      <c r="D227" s="22" t="s">
        <v>557</v>
      </c>
      <c r="E227" s="25">
        <v>7.4680999999999997</v>
      </c>
      <c r="F227" s="25">
        <v>7.4680999999999997</v>
      </c>
      <c r="G227" s="25">
        <v>2.7551999999999999</v>
      </c>
      <c r="H227" s="25">
        <v>0</v>
      </c>
      <c r="I227" s="26">
        <v>0</v>
      </c>
      <c r="J227" s="25">
        <v>2.0400000000000001E-2</v>
      </c>
      <c r="K227" s="24" t="s">
        <v>1458</v>
      </c>
      <c r="L227" s="23">
        <v>600</v>
      </c>
      <c r="M227" s="23">
        <v>2.5522957647000002</v>
      </c>
      <c r="N227" s="24" t="s">
        <v>1457</v>
      </c>
    </row>
    <row r="228" spans="1:14" x14ac:dyDescent="0.25">
      <c r="A228" s="22" t="s">
        <v>116</v>
      </c>
      <c r="B228" s="22" t="s">
        <v>503</v>
      </c>
      <c r="C228" s="22" t="s">
        <v>1796</v>
      </c>
      <c r="D228" s="22" t="s">
        <v>1797</v>
      </c>
      <c r="E228" s="25">
        <v>11.5146</v>
      </c>
      <c r="F228" s="25">
        <v>11.5146</v>
      </c>
      <c r="G228" s="25">
        <v>2.7703000000000002</v>
      </c>
      <c r="H228" s="25">
        <v>0</v>
      </c>
      <c r="I228" s="26">
        <v>0</v>
      </c>
      <c r="J228" s="25">
        <v>0.5968</v>
      </c>
      <c r="K228" s="24" t="s">
        <v>1458</v>
      </c>
      <c r="L228" s="23">
        <v>700</v>
      </c>
      <c r="M228" s="23">
        <v>2.1855557291999999</v>
      </c>
      <c r="N228" s="24" t="s">
        <v>1457</v>
      </c>
    </row>
    <row r="229" spans="1:14" x14ac:dyDescent="0.25">
      <c r="A229" s="22" t="s">
        <v>116</v>
      </c>
      <c r="B229" s="22" t="s">
        <v>503</v>
      </c>
      <c r="C229" s="22" t="s">
        <v>558</v>
      </c>
      <c r="D229" s="22" t="s">
        <v>559</v>
      </c>
      <c r="E229" s="25">
        <v>11.79674</v>
      </c>
      <c r="F229" s="25">
        <v>11.79674</v>
      </c>
      <c r="G229" s="25">
        <v>2.617</v>
      </c>
      <c r="H229" s="25">
        <v>0</v>
      </c>
      <c r="I229" s="26">
        <v>0</v>
      </c>
      <c r="J229" s="25">
        <v>0.48039999999999999</v>
      </c>
      <c r="K229" s="24" t="s">
        <v>1458</v>
      </c>
      <c r="L229" s="23">
        <v>700</v>
      </c>
      <c r="M229" s="23">
        <v>1.8268631842</v>
      </c>
      <c r="N229" s="24" t="s">
        <v>1457</v>
      </c>
    </row>
    <row r="230" spans="1:14" x14ac:dyDescent="0.25">
      <c r="A230" s="22" t="s">
        <v>116</v>
      </c>
      <c r="B230" s="22" t="s">
        <v>503</v>
      </c>
      <c r="C230" s="22" t="s">
        <v>560</v>
      </c>
      <c r="D230" s="22" t="s">
        <v>561</v>
      </c>
      <c r="E230" s="25">
        <v>9.7645999999999997</v>
      </c>
      <c r="F230" s="25">
        <v>18.2</v>
      </c>
      <c r="G230" s="25">
        <v>2.8738000000000001</v>
      </c>
      <c r="H230" s="25">
        <v>0</v>
      </c>
      <c r="I230" s="26">
        <v>0</v>
      </c>
      <c r="J230" s="25">
        <v>0.33300000000000002</v>
      </c>
      <c r="K230" s="24" t="s">
        <v>1458</v>
      </c>
      <c r="L230" s="23">
        <v>1400</v>
      </c>
      <c r="M230" s="23">
        <v>1.5509800708999999</v>
      </c>
      <c r="N230" s="24" t="s">
        <v>1457</v>
      </c>
    </row>
    <row r="231" spans="1:14" x14ac:dyDescent="0.25">
      <c r="A231" s="22" t="s">
        <v>116</v>
      </c>
      <c r="B231" s="22" t="s">
        <v>503</v>
      </c>
      <c r="C231" s="22" t="s">
        <v>562</v>
      </c>
      <c r="D231" s="22" t="s">
        <v>563</v>
      </c>
      <c r="E231" s="25">
        <v>8.1090999999999998</v>
      </c>
      <c r="F231" s="25">
        <v>5.3620999999999999</v>
      </c>
      <c r="G231" s="25">
        <v>2.5470000000000002</v>
      </c>
      <c r="H231" s="25">
        <v>0</v>
      </c>
      <c r="I231" s="26">
        <v>0</v>
      </c>
      <c r="J231" s="25">
        <v>0.1014</v>
      </c>
      <c r="K231" s="24" t="s">
        <v>1457</v>
      </c>
      <c r="L231" s="23">
        <v>0</v>
      </c>
      <c r="M231" s="23">
        <v>1.2435042113000001</v>
      </c>
      <c r="N231" s="24" t="s">
        <v>1458</v>
      </c>
    </row>
    <row r="232" spans="1:14" x14ac:dyDescent="0.25">
      <c r="A232" s="22" t="s">
        <v>116</v>
      </c>
      <c r="B232" s="22" t="s">
        <v>503</v>
      </c>
      <c r="C232" s="22" t="s">
        <v>564</v>
      </c>
      <c r="D232" s="22" t="s">
        <v>565</v>
      </c>
      <c r="E232" s="25">
        <v>7.3109999999999999</v>
      </c>
      <c r="F232" s="25">
        <v>7.3109999999999999</v>
      </c>
      <c r="G232" s="25">
        <v>2.56</v>
      </c>
      <c r="H232" s="25">
        <v>0</v>
      </c>
      <c r="I232" s="26">
        <v>0</v>
      </c>
      <c r="J232" s="25">
        <v>0</v>
      </c>
      <c r="K232" s="24" t="s">
        <v>1458</v>
      </c>
      <c r="L232" s="23">
        <v>575</v>
      </c>
      <c r="M232" s="23">
        <v>2.7373820270999998</v>
      </c>
      <c r="N232" s="24" t="s">
        <v>1457</v>
      </c>
    </row>
    <row r="233" spans="1:14" x14ac:dyDescent="0.25">
      <c r="A233" s="22" t="s">
        <v>116</v>
      </c>
      <c r="B233" s="22" t="s">
        <v>503</v>
      </c>
      <c r="C233" s="22" t="s">
        <v>566</v>
      </c>
      <c r="D233" s="22" t="s">
        <v>567</v>
      </c>
      <c r="E233" s="25">
        <v>12.23</v>
      </c>
      <c r="F233" s="25">
        <v>12.23</v>
      </c>
      <c r="G233" s="25">
        <v>2.65421</v>
      </c>
      <c r="H233" s="25">
        <v>0</v>
      </c>
      <c r="I233" s="26">
        <v>0</v>
      </c>
      <c r="J233" s="25">
        <v>0.14871000000000001</v>
      </c>
      <c r="K233" s="24" t="s">
        <v>1458</v>
      </c>
      <c r="L233" s="23">
        <v>650</v>
      </c>
      <c r="M233" s="23">
        <v>1</v>
      </c>
      <c r="N233" s="24" t="s">
        <v>1457</v>
      </c>
    </row>
    <row r="234" spans="1:14" x14ac:dyDescent="0.25">
      <c r="A234" s="22" t="s">
        <v>116</v>
      </c>
      <c r="B234" s="22" t="s">
        <v>503</v>
      </c>
      <c r="C234" s="22" t="s">
        <v>568</v>
      </c>
      <c r="D234" s="22" t="s">
        <v>569</v>
      </c>
      <c r="E234" s="25">
        <v>12.5731</v>
      </c>
      <c r="F234" s="25">
        <v>12.5731</v>
      </c>
      <c r="G234" s="25">
        <v>2.6225000000000001</v>
      </c>
      <c r="H234" s="25">
        <v>0</v>
      </c>
      <c r="I234" s="26">
        <v>0</v>
      </c>
      <c r="J234" s="25">
        <v>0</v>
      </c>
      <c r="K234" s="24" t="s">
        <v>1457</v>
      </c>
      <c r="L234" s="23">
        <v>0</v>
      </c>
      <c r="M234" s="23">
        <v>1</v>
      </c>
      <c r="N234" s="24" t="s">
        <v>1458</v>
      </c>
    </row>
    <row r="235" spans="1:14" x14ac:dyDescent="0.25">
      <c r="A235" s="22" t="s">
        <v>116</v>
      </c>
      <c r="B235" s="22" t="s">
        <v>503</v>
      </c>
      <c r="C235" s="22" t="s">
        <v>570</v>
      </c>
      <c r="D235" s="22" t="s">
        <v>571</v>
      </c>
      <c r="E235" s="25">
        <v>18.04</v>
      </c>
      <c r="F235" s="25">
        <v>18.04</v>
      </c>
      <c r="G235" s="25">
        <v>2.6120000000000001</v>
      </c>
      <c r="H235" s="25">
        <v>0</v>
      </c>
      <c r="I235" s="26">
        <v>0</v>
      </c>
      <c r="J235" s="25">
        <v>0.438</v>
      </c>
      <c r="K235" s="24" t="s">
        <v>1458</v>
      </c>
      <c r="L235" s="23">
        <v>220</v>
      </c>
      <c r="M235" s="23">
        <v>1.0182926829000001</v>
      </c>
      <c r="N235" s="24" t="s">
        <v>1457</v>
      </c>
    </row>
    <row r="236" spans="1:14" x14ac:dyDescent="0.25">
      <c r="A236" s="22" t="s">
        <v>116</v>
      </c>
      <c r="B236" s="22" t="s">
        <v>503</v>
      </c>
      <c r="C236" s="22" t="s">
        <v>572</v>
      </c>
      <c r="D236" s="22" t="s">
        <v>573</v>
      </c>
      <c r="E236" s="25">
        <v>12.772270000000001</v>
      </c>
      <c r="F236" s="25">
        <v>12.772270000000001</v>
      </c>
      <c r="G236" s="25">
        <v>2.6131500000000001</v>
      </c>
      <c r="H236" s="25">
        <v>0</v>
      </c>
      <c r="I236" s="26">
        <v>0</v>
      </c>
      <c r="J236" s="25">
        <v>0.1041</v>
      </c>
      <c r="K236" s="24" t="s">
        <v>1457</v>
      </c>
      <c r="L236" s="23">
        <v>0</v>
      </c>
      <c r="M236" s="23">
        <v>1</v>
      </c>
      <c r="N236" s="24" t="s">
        <v>1457</v>
      </c>
    </row>
    <row r="237" spans="1:14" x14ac:dyDescent="0.25">
      <c r="A237" s="22" t="s">
        <v>116</v>
      </c>
      <c r="B237" s="22" t="s">
        <v>503</v>
      </c>
      <c r="C237" s="22" t="s">
        <v>574</v>
      </c>
      <c r="D237" s="22" t="s">
        <v>575</v>
      </c>
      <c r="E237" s="25">
        <v>10.47968</v>
      </c>
      <c r="F237" s="25">
        <v>10.47968</v>
      </c>
      <c r="G237" s="25">
        <v>2.79047</v>
      </c>
      <c r="H237" s="25">
        <v>0</v>
      </c>
      <c r="I237" s="26">
        <v>7402</v>
      </c>
      <c r="J237" s="25">
        <v>0.13194</v>
      </c>
      <c r="K237" s="24" t="s">
        <v>1458</v>
      </c>
      <c r="L237" s="23">
        <v>850</v>
      </c>
      <c r="M237" s="23">
        <v>1.8396754480999999</v>
      </c>
      <c r="N237" s="24" t="s">
        <v>1458</v>
      </c>
    </row>
    <row r="238" spans="1:14" x14ac:dyDescent="0.25">
      <c r="A238" s="22" t="s">
        <v>116</v>
      </c>
      <c r="B238" s="22" t="s">
        <v>503</v>
      </c>
      <c r="C238" s="22" t="s">
        <v>576</v>
      </c>
      <c r="D238" s="22" t="s">
        <v>577</v>
      </c>
      <c r="E238" s="25">
        <v>17.632000000000001</v>
      </c>
      <c r="F238" s="25">
        <v>17.632000000000001</v>
      </c>
      <c r="G238" s="25">
        <v>2.6829999999999998</v>
      </c>
      <c r="H238" s="25">
        <v>0</v>
      </c>
      <c r="I238" s="26">
        <v>0</v>
      </c>
      <c r="J238" s="25">
        <v>0.30959999999999999</v>
      </c>
      <c r="K238" s="24" t="s">
        <v>1458</v>
      </c>
      <c r="L238" s="23">
        <v>500</v>
      </c>
      <c r="M238" s="23">
        <v>1</v>
      </c>
      <c r="N238" s="24" t="s">
        <v>1457</v>
      </c>
    </row>
    <row r="239" spans="1:14" x14ac:dyDescent="0.25">
      <c r="A239" s="22" t="s">
        <v>116</v>
      </c>
      <c r="B239" s="22" t="s">
        <v>503</v>
      </c>
      <c r="C239" s="22" t="s">
        <v>578</v>
      </c>
      <c r="D239" s="22" t="s">
        <v>579</v>
      </c>
      <c r="E239" s="25">
        <v>7.1</v>
      </c>
      <c r="F239" s="25">
        <v>7.1</v>
      </c>
      <c r="G239" s="25">
        <v>2.6589999999999998</v>
      </c>
      <c r="H239" s="25">
        <v>0</v>
      </c>
      <c r="I239" s="26">
        <v>0</v>
      </c>
      <c r="J239" s="25">
        <v>7.5050000000000006E-2</v>
      </c>
      <c r="K239" s="24" t="s">
        <v>1457</v>
      </c>
      <c r="L239" s="23">
        <v>0</v>
      </c>
      <c r="M239" s="23">
        <v>3.0281690140999999</v>
      </c>
      <c r="N239" s="24" t="s">
        <v>1457</v>
      </c>
    </row>
    <row r="240" spans="1:14" x14ac:dyDescent="0.25">
      <c r="A240" s="22" t="s">
        <v>116</v>
      </c>
      <c r="B240" s="22" t="s">
        <v>503</v>
      </c>
      <c r="C240" s="22" t="s">
        <v>580</v>
      </c>
      <c r="D240" s="22" t="s">
        <v>581</v>
      </c>
      <c r="E240" s="25">
        <v>7.5771499999999996</v>
      </c>
      <c r="F240" s="25">
        <v>7.5771499999999996</v>
      </c>
      <c r="G240" s="25">
        <v>2.5727699999999998</v>
      </c>
      <c r="H240" s="25">
        <v>0</v>
      </c>
      <c r="I240" s="26">
        <v>0</v>
      </c>
      <c r="J240" s="25">
        <v>0.22114</v>
      </c>
      <c r="K240" s="24" t="s">
        <v>1458</v>
      </c>
      <c r="L240" s="23">
        <v>150</v>
      </c>
      <c r="M240" s="23">
        <v>2.1874557056000001</v>
      </c>
      <c r="N240" s="24" t="s">
        <v>1457</v>
      </c>
    </row>
    <row r="241" spans="1:14" x14ac:dyDescent="0.25">
      <c r="A241" s="22" t="s">
        <v>116</v>
      </c>
      <c r="B241" s="22" t="s">
        <v>503</v>
      </c>
      <c r="C241" s="22" t="s">
        <v>582</v>
      </c>
      <c r="D241" s="22" t="s">
        <v>583</v>
      </c>
      <c r="E241" s="25">
        <v>11.607200000000001</v>
      </c>
      <c r="F241" s="25">
        <v>11.607200000000001</v>
      </c>
      <c r="G241" s="25">
        <v>2.44</v>
      </c>
      <c r="H241" s="25">
        <v>0</v>
      </c>
      <c r="I241" s="26">
        <v>9648</v>
      </c>
      <c r="J241" s="25">
        <v>0.55084999999999995</v>
      </c>
      <c r="K241" s="24" t="s">
        <v>1458</v>
      </c>
      <c r="L241" s="23">
        <v>475</v>
      </c>
      <c r="M241" s="23">
        <v>1.086153422</v>
      </c>
      <c r="N241" s="24" t="s">
        <v>1457</v>
      </c>
    </row>
    <row r="242" spans="1:14" x14ac:dyDescent="0.25">
      <c r="A242" s="22" t="s">
        <v>116</v>
      </c>
      <c r="B242" s="22" t="s">
        <v>503</v>
      </c>
      <c r="C242" s="22" t="s">
        <v>584</v>
      </c>
      <c r="D242" s="22" t="s">
        <v>585</v>
      </c>
      <c r="E242" s="25">
        <v>7.7865000000000002</v>
      </c>
      <c r="F242" s="25">
        <v>7.7865000000000002</v>
      </c>
      <c r="G242" s="25">
        <v>2.56</v>
      </c>
      <c r="H242" s="25">
        <v>0</v>
      </c>
      <c r="I242" s="26">
        <v>0</v>
      </c>
      <c r="J242" s="25">
        <v>0</v>
      </c>
      <c r="K242" s="24" t="s">
        <v>1457</v>
      </c>
      <c r="L242" s="23">
        <v>0</v>
      </c>
      <c r="M242" s="23">
        <v>1.1349001477</v>
      </c>
      <c r="N242" s="24" t="s">
        <v>1457</v>
      </c>
    </row>
    <row r="243" spans="1:14" x14ac:dyDescent="0.25">
      <c r="A243" s="22" t="s">
        <v>116</v>
      </c>
      <c r="B243" s="22" t="s">
        <v>503</v>
      </c>
      <c r="C243" s="22" t="s">
        <v>586</v>
      </c>
      <c r="D243" s="22" t="s">
        <v>587</v>
      </c>
      <c r="E243" s="25">
        <v>16.690000000000001</v>
      </c>
      <c r="F243" s="25">
        <v>16.690000000000001</v>
      </c>
      <c r="G243" s="25">
        <v>2.6246800000000001</v>
      </c>
      <c r="H243" s="25">
        <v>0</v>
      </c>
      <c r="I243" s="26">
        <v>0</v>
      </c>
      <c r="J243" s="25">
        <v>0.13492000000000001</v>
      </c>
      <c r="K243" s="24" t="s">
        <v>1458</v>
      </c>
      <c r="L243" s="23">
        <v>800</v>
      </c>
      <c r="M243" s="23">
        <v>2.212468544</v>
      </c>
      <c r="N243" s="24" t="s">
        <v>1457</v>
      </c>
    </row>
    <row r="244" spans="1:14" x14ac:dyDescent="0.25">
      <c r="A244" s="22" t="s">
        <v>116</v>
      </c>
      <c r="B244" s="22" t="s">
        <v>503</v>
      </c>
      <c r="C244" s="22" t="s">
        <v>588</v>
      </c>
      <c r="D244" s="22" t="s">
        <v>589</v>
      </c>
      <c r="E244" s="25">
        <v>8.8027499999999996</v>
      </c>
      <c r="F244" s="25">
        <v>8.8027499999999996</v>
      </c>
      <c r="G244" s="25">
        <v>2.49899</v>
      </c>
      <c r="H244" s="25">
        <v>0</v>
      </c>
      <c r="I244" s="26">
        <v>0</v>
      </c>
      <c r="J244" s="25">
        <v>0.19825999999999999</v>
      </c>
      <c r="K244" s="24" t="s">
        <v>1458</v>
      </c>
      <c r="L244" s="23">
        <v>400</v>
      </c>
      <c r="M244" s="23">
        <v>1.5572054188</v>
      </c>
      <c r="N244" s="24" t="s">
        <v>1457</v>
      </c>
    </row>
    <row r="245" spans="1:14" x14ac:dyDescent="0.25">
      <c r="A245" s="22" t="s">
        <v>116</v>
      </c>
      <c r="B245" s="22" t="s">
        <v>503</v>
      </c>
      <c r="C245" s="22" t="s">
        <v>590</v>
      </c>
      <c r="D245" s="22" t="s">
        <v>591</v>
      </c>
      <c r="E245" s="25">
        <v>17.11</v>
      </c>
      <c r="F245" s="25">
        <v>17.11</v>
      </c>
      <c r="G245" s="25">
        <v>2.65</v>
      </c>
      <c r="H245" s="25">
        <v>0</v>
      </c>
      <c r="I245" s="26">
        <v>0</v>
      </c>
      <c r="J245" s="25">
        <v>0.50460000000000005</v>
      </c>
      <c r="K245" s="24" t="s">
        <v>1458</v>
      </c>
      <c r="L245" s="23">
        <v>250</v>
      </c>
      <c r="M245" s="23">
        <v>2.146113384</v>
      </c>
      <c r="N245" s="24" t="s">
        <v>1457</v>
      </c>
    </row>
    <row r="246" spans="1:14" x14ac:dyDescent="0.25">
      <c r="A246" s="22" t="s">
        <v>116</v>
      </c>
      <c r="B246" s="22" t="s">
        <v>503</v>
      </c>
      <c r="C246" s="22" t="s">
        <v>592</v>
      </c>
      <c r="D246" s="22" t="s">
        <v>593</v>
      </c>
      <c r="E246" s="25">
        <v>15.7133</v>
      </c>
      <c r="F246" s="25">
        <v>15.7133</v>
      </c>
      <c r="G246" s="25">
        <v>2.6926999999999999</v>
      </c>
      <c r="H246" s="25">
        <v>0</v>
      </c>
      <c r="I246" s="26">
        <v>0</v>
      </c>
      <c r="J246" s="25">
        <v>0.6704</v>
      </c>
      <c r="K246" s="24" t="s">
        <v>1458</v>
      </c>
      <c r="L246" s="23">
        <v>500</v>
      </c>
      <c r="M246" s="23">
        <v>1.0098578911</v>
      </c>
      <c r="N246" s="24" t="s">
        <v>1457</v>
      </c>
    </row>
    <row r="247" spans="1:14" x14ac:dyDescent="0.25">
      <c r="A247" s="22" t="s">
        <v>116</v>
      </c>
      <c r="B247" s="22" t="s">
        <v>503</v>
      </c>
      <c r="C247" s="22" t="s">
        <v>594</v>
      </c>
      <c r="D247" s="22" t="s">
        <v>595</v>
      </c>
      <c r="E247" s="25">
        <v>15.962</v>
      </c>
      <c r="F247" s="25">
        <v>15.962</v>
      </c>
      <c r="G247" s="25">
        <v>2.72695</v>
      </c>
      <c r="H247" s="25">
        <v>0</v>
      </c>
      <c r="I247" s="26">
        <v>0</v>
      </c>
      <c r="J247" s="25">
        <v>0.21049999999999999</v>
      </c>
      <c r="K247" s="24" t="s">
        <v>1458</v>
      </c>
      <c r="L247" s="23">
        <v>650</v>
      </c>
      <c r="M247" s="23">
        <v>1</v>
      </c>
      <c r="N247" s="24" t="s">
        <v>1457</v>
      </c>
    </row>
    <row r="248" spans="1:14" x14ac:dyDescent="0.25">
      <c r="A248" s="22" t="s">
        <v>116</v>
      </c>
      <c r="B248" s="22" t="s">
        <v>503</v>
      </c>
      <c r="C248" s="22" t="s">
        <v>596</v>
      </c>
      <c r="D248" s="22" t="s">
        <v>597</v>
      </c>
      <c r="E248" s="25">
        <v>11.9719</v>
      </c>
      <c r="F248" s="25">
        <v>11.9719</v>
      </c>
      <c r="G248" s="25">
        <v>2.6659999999999999</v>
      </c>
      <c r="H248" s="25">
        <v>0</v>
      </c>
      <c r="I248" s="26">
        <v>0</v>
      </c>
      <c r="J248" s="25">
        <v>8.6499999999999994E-2</v>
      </c>
      <c r="K248" s="24" t="s">
        <v>1457</v>
      </c>
      <c r="L248" s="23">
        <v>0</v>
      </c>
      <c r="M248" s="23">
        <v>0.9364762485</v>
      </c>
      <c r="N248" s="24" t="s">
        <v>1457</v>
      </c>
    </row>
    <row r="249" spans="1:14" x14ac:dyDescent="0.25">
      <c r="A249" s="22" t="s">
        <v>116</v>
      </c>
      <c r="B249" s="22" t="s">
        <v>503</v>
      </c>
      <c r="C249" s="22" t="s">
        <v>598</v>
      </c>
      <c r="D249" s="22" t="s">
        <v>599</v>
      </c>
      <c r="E249" s="25">
        <v>16.885397000000001</v>
      </c>
      <c r="F249" s="25">
        <v>16.885400000000001</v>
      </c>
      <c r="G249" s="25">
        <v>2.7628699999999999</v>
      </c>
      <c r="H249" s="25">
        <v>0</v>
      </c>
      <c r="I249" s="26">
        <v>0</v>
      </c>
      <c r="J249" s="25">
        <v>0.29336499999999999</v>
      </c>
      <c r="K249" s="24" t="s">
        <v>1458</v>
      </c>
      <c r="L249" s="23">
        <v>750</v>
      </c>
      <c r="M249" s="23">
        <v>1.5322680894</v>
      </c>
      <c r="N249" s="24" t="s">
        <v>1457</v>
      </c>
    </row>
    <row r="250" spans="1:14" x14ac:dyDescent="0.25">
      <c r="A250" s="22" t="s">
        <v>116</v>
      </c>
      <c r="B250" s="22" t="s">
        <v>503</v>
      </c>
      <c r="C250" s="22" t="s">
        <v>600</v>
      </c>
      <c r="D250" s="22" t="s">
        <v>601</v>
      </c>
      <c r="E250" s="25">
        <v>9.2235999999999994</v>
      </c>
      <c r="F250" s="25">
        <v>9.2235999999999994</v>
      </c>
      <c r="G250" s="25">
        <v>2.6137999999999999</v>
      </c>
      <c r="H250" s="25">
        <v>0</v>
      </c>
      <c r="I250" s="26">
        <v>5000</v>
      </c>
      <c r="J250" s="25">
        <v>0.1547</v>
      </c>
      <c r="K250" s="24" t="s">
        <v>1458</v>
      </c>
      <c r="L250" s="23">
        <v>985</v>
      </c>
      <c r="M250" s="23">
        <v>1.9771564248</v>
      </c>
      <c r="N250" s="24" t="s">
        <v>1457</v>
      </c>
    </row>
    <row r="251" spans="1:14" x14ac:dyDescent="0.25">
      <c r="A251" s="22" t="s">
        <v>116</v>
      </c>
      <c r="B251" s="22" t="s">
        <v>503</v>
      </c>
      <c r="C251" s="22" t="s">
        <v>602</v>
      </c>
      <c r="D251" s="22" t="s">
        <v>603</v>
      </c>
      <c r="E251" s="25">
        <v>8.9049999999999994</v>
      </c>
      <c r="F251" s="25">
        <v>8.9049999999999994</v>
      </c>
      <c r="G251" s="25">
        <v>2.5219999999999998</v>
      </c>
      <c r="H251" s="25">
        <v>0</v>
      </c>
      <c r="I251" s="26">
        <v>0</v>
      </c>
      <c r="J251" s="25">
        <v>0</v>
      </c>
      <c r="K251" s="24" t="s">
        <v>1458</v>
      </c>
      <c r="L251" s="23">
        <v>550</v>
      </c>
      <c r="M251" s="23">
        <v>1.850982594</v>
      </c>
      <c r="N251" s="24" t="s">
        <v>1457</v>
      </c>
    </row>
    <row r="252" spans="1:14" x14ac:dyDescent="0.25">
      <c r="A252" s="22" t="s">
        <v>116</v>
      </c>
      <c r="B252" s="22" t="s">
        <v>503</v>
      </c>
      <c r="C252" s="22" t="s">
        <v>604</v>
      </c>
      <c r="D252" s="22" t="s">
        <v>605</v>
      </c>
      <c r="E252" s="25">
        <v>11.36946</v>
      </c>
      <c r="F252" s="25">
        <v>11.36946</v>
      </c>
      <c r="G252" s="25">
        <v>2.6783000000000001</v>
      </c>
      <c r="H252" s="25">
        <v>0</v>
      </c>
      <c r="I252" s="26">
        <v>0</v>
      </c>
      <c r="J252" s="25">
        <v>3.9167E-2</v>
      </c>
      <c r="K252" s="24" t="s">
        <v>1457</v>
      </c>
      <c r="L252" s="23">
        <v>0</v>
      </c>
      <c r="M252" s="23">
        <v>2.7042920243999999</v>
      </c>
      <c r="N252" s="24" t="s">
        <v>1457</v>
      </c>
    </row>
    <row r="253" spans="1:14" x14ac:dyDescent="0.25">
      <c r="A253" s="22" t="s">
        <v>116</v>
      </c>
      <c r="B253" s="22" t="s">
        <v>503</v>
      </c>
      <c r="C253" s="22" t="s">
        <v>606</v>
      </c>
      <c r="D253" s="22" t="s">
        <v>607</v>
      </c>
      <c r="E253" s="25">
        <v>10.8286</v>
      </c>
      <c r="F253" s="25">
        <v>10.8286</v>
      </c>
      <c r="G253" s="25">
        <v>2.7315999999999998</v>
      </c>
      <c r="H253" s="25">
        <v>0</v>
      </c>
      <c r="I253" s="26">
        <v>9000</v>
      </c>
      <c r="J253" s="25">
        <v>0.35010000000000002</v>
      </c>
      <c r="K253" s="24" t="s">
        <v>1457</v>
      </c>
      <c r="L253" s="23">
        <v>0</v>
      </c>
      <c r="M253" s="23">
        <v>2.2764992705</v>
      </c>
      <c r="N253" s="24" t="s">
        <v>1457</v>
      </c>
    </row>
    <row r="254" spans="1:14" x14ac:dyDescent="0.25">
      <c r="A254" s="22" t="s">
        <v>116</v>
      </c>
      <c r="B254" s="22" t="s">
        <v>503</v>
      </c>
      <c r="C254" s="22" t="s">
        <v>608</v>
      </c>
      <c r="D254" s="22" t="s">
        <v>609</v>
      </c>
      <c r="E254" s="25">
        <v>6.08331</v>
      </c>
      <c r="F254" s="25">
        <v>5.8460200000000002</v>
      </c>
      <c r="G254" s="25">
        <v>2.5758999999999999</v>
      </c>
      <c r="H254" s="25">
        <v>0</v>
      </c>
      <c r="I254" s="26">
        <v>0</v>
      </c>
      <c r="J254" s="25">
        <v>0.11683</v>
      </c>
      <c r="K254" s="24" t="s">
        <v>1457</v>
      </c>
      <c r="L254" s="23">
        <v>0</v>
      </c>
      <c r="M254" s="23">
        <v>1.4784451228</v>
      </c>
      <c r="N254" s="24" t="s">
        <v>1457</v>
      </c>
    </row>
    <row r="255" spans="1:14" x14ac:dyDescent="0.25">
      <c r="A255" s="22" t="s">
        <v>116</v>
      </c>
      <c r="B255" s="22" t="s">
        <v>503</v>
      </c>
      <c r="C255" s="22" t="s">
        <v>610</v>
      </c>
      <c r="D255" s="22" t="s">
        <v>611</v>
      </c>
      <c r="E255" s="25">
        <v>11.7</v>
      </c>
      <c r="F255" s="25">
        <v>11.7</v>
      </c>
      <c r="G255" s="25">
        <v>2.5781000000000001</v>
      </c>
      <c r="H255" s="25">
        <v>0</v>
      </c>
      <c r="I255" s="26">
        <v>0</v>
      </c>
      <c r="J255" s="25">
        <v>0.13147</v>
      </c>
      <c r="K255" s="24" t="s">
        <v>1458</v>
      </c>
      <c r="L255" s="23">
        <v>975</v>
      </c>
      <c r="M255" s="23">
        <v>1.7948717948999999</v>
      </c>
      <c r="N255" s="24" t="s">
        <v>1457</v>
      </c>
    </row>
    <row r="256" spans="1:14" x14ac:dyDescent="0.25">
      <c r="A256" s="22" t="s">
        <v>116</v>
      </c>
      <c r="B256" s="22" t="s">
        <v>503</v>
      </c>
      <c r="C256" s="22" t="s">
        <v>612</v>
      </c>
      <c r="D256" s="22" t="s">
        <v>613</v>
      </c>
      <c r="E256" s="25">
        <v>13.4269</v>
      </c>
      <c r="F256" s="25">
        <v>13.4269</v>
      </c>
      <c r="G256" s="25">
        <v>2.6589</v>
      </c>
      <c r="H256" s="25">
        <v>0</v>
      </c>
      <c r="I256" s="26">
        <v>0</v>
      </c>
      <c r="J256" s="25">
        <v>0.29430000000000001</v>
      </c>
      <c r="K256" s="24" t="s">
        <v>1458</v>
      </c>
      <c r="L256" s="23">
        <v>1100</v>
      </c>
      <c r="M256" s="23">
        <v>1.7601009913000001</v>
      </c>
      <c r="N256" s="24" t="s">
        <v>1457</v>
      </c>
    </row>
    <row r="257" spans="1:14" x14ac:dyDescent="0.25">
      <c r="A257" s="22" t="s">
        <v>116</v>
      </c>
      <c r="B257" s="22" t="s">
        <v>503</v>
      </c>
      <c r="C257" s="22" t="s">
        <v>614</v>
      </c>
      <c r="D257" s="22" t="s">
        <v>615</v>
      </c>
      <c r="E257" s="25">
        <v>10.5</v>
      </c>
      <c r="F257" s="25">
        <v>10.5</v>
      </c>
      <c r="G257" s="25">
        <v>2.6417000000000002</v>
      </c>
      <c r="H257" s="25">
        <v>0</v>
      </c>
      <c r="I257" s="26">
        <v>0</v>
      </c>
      <c r="J257" s="25">
        <v>0</v>
      </c>
      <c r="K257" s="24" t="s">
        <v>1458</v>
      </c>
      <c r="L257" s="23">
        <v>950</v>
      </c>
      <c r="M257" s="23">
        <v>1.3962952381</v>
      </c>
      <c r="N257" s="24" t="s">
        <v>1457</v>
      </c>
    </row>
    <row r="258" spans="1:14" x14ac:dyDescent="0.25">
      <c r="A258" s="22" t="s">
        <v>116</v>
      </c>
      <c r="B258" s="22" t="s">
        <v>503</v>
      </c>
      <c r="C258" s="22" t="s">
        <v>616</v>
      </c>
      <c r="D258" s="22" t="s">
        <v>617</v>
      </c>
      <c r="E258" s="25">
        <v>13.903</v>
      </c>
      <c r="F258" s="25">
        <v>19.858000000000001</v>
      </c>
      <c r="G258" s="25">
        <v>2.82</v>
      </c>
      <c r="H258" s="25">
        <v>0</v>
      </c>
      <c r="I258" s="26">
        <v>0</v>
      </c>
      <c r="J258" s="25">
        <v>0.33460000000000001</v>
      </c>
      <c r="K258" s="24" t="s">
        <v>1458</v>
      </c>
      <c r="L258" s="23">
        <v>500</v>
      </c>
      <c r="M258" s="23">
        <v>1.428324822</v>
      </c>
      <c r="N258" s="24" t="s">
        <v>1457</v>
      </c>
    </row>
    <row r="259" spans="1:14" x14ac:dyDescent="0.25">
      <c r="A259" s="22" t="s">
        <v>116</v>
      </c>
      <c r="B259" s="22" t="s">
        <v>503</v>
      </c>
      <c r="C259" s="22" t="s">
        <v>618</v>
      </c>
      <c r="D259" s="22" t="s">
        <v>619</v>
      </c>
      <c r="E259" s="25">
        <v>13.18</v>
      </c>
      <c r="F259" s="25">
        <v>13.18</v>
      </c>
      <c r="G259" s="25">
        <v>2.6528999999999998</v>
      </c>
      <c r="H259" s="25">
        <v>0</v>
      </c>
      <c r="I259" s="26">
        <v>0</v>
      </c>
      <c r="J259" s="25">
        <v>0.61499999999999999</v>
      </c>
      <c r="K259" s="24" t="s">
        <v>1458</v>
      </c>
      <c r="L259" s="23">
        <v>750</v>
      </c>
      <c r="M259" s="23">
        <v>1</v>
      </c>
      <c r="N259" s="24" t="s">
        <v>1457</v>
      </c>
    </row>
    <row r="260" spans="1:14" x14ac:dyDescent="0.25">
      <c r="A260" s="22" t="s">
        <v>116</v>
      </c>
      <c r="B260" s="22" t="s">
        <v>503</v>
      </c>
      <c r="C260" s="22" t="s">
        <v>620</v>
      </c>
      <c r="D260" s="22" t="s">
        <v>621</v>
      </c>
      <c r="E260" s="25">
        <v>8.8140000000000001</v>
      </c>
      <c r="F260" s="25">
        <v>8.8140000000000001</v>
      </c>
      <c r="G260" s="25">
        <v>2.6139999999999999</v>
      </c>
      <c r="H260" s="25">
        <v>0</v>
      </c>
      <c r="I260" s="26">
        <v>3200</v>
      </c>
      <c r="J260" s="25">
        <v>0</v>
      </c>
      <c r="K260" s="24" t="s">
        <v>1458</v>
      </c>
      <c r="L260" s="23">
        <v>1000</v>
      </c>
      <c r="M260" s="23">
        <v>2.6378488768000001</v>
      </c>
      <c r="N260" s="24" t="s">
        <v>1457</v>
      </c>
    </row>
    <row r="261" spans="1:14" x14ac:dyDescent="0.25">
      <c r="A261" s="22" t="s">
        <v>116</v>
      </c>
      <c r="B261" s="22" t="s">
        <v>503</v>
      </c>
      <c r="C261" s="22" t="s">
        <v>622</v>
      </c>
      <c r="D261" s="22" t="s">
        <v>623</v>
      </c>
      <c r="E261" s="25">
        <v>15.829800000000001</v>
      </c>
      <c r="F261" s="25">
        <v>15.829800000000001</v>
      </c>
      <c r="G261" s="25">
        <v>2.6890000000000001</v>
      </c>
      <c r="H261" s="25">
        <v>0</v>
      </c>
      <c r="I261" s="26">
        <v>0</v>
      </c>
      <c r="J261" s="25">
        <v>0.80279999999999996</v>
      </c>
      <c r="K261" s="24" t="s">
        <v>1458</v>
      </c>
      <c r="L261" s="23">
        <v>500</v>
      </c>
      <c r="M261" s="23">
        <v>0.94751670899999996</v>
      </c>
      <c r="N261" s="24" t="s">
        <v>1457</v>
      </c>
    </row>
    <row r="262" spans="1:14" x14ac:dyDescent="0.25">
      <c r="A262" s="22" t="s">
        <v>116</v>
      </c>
      <c r="B262" s="22" t="s">
        <v>503</v>
      </c>
      <c r="C262" s="22" t="s">
        <v>624</v>
      </c>
      <c r="D262" s="22" t="s">
        <v>625</v>
      </c>
      <c r="E262" s="25">
        <v>5.24</v>
      </c>
      <c r="F262" s="25">
        <v>5.24</v>
      </c>
      <c r="G262" s="25">
        <v>2.65</v>
      </c>
      <c r="H262" s="25">
        <v>0</v>
      </c>
      <c r="I262" s="26">
        <v>0</v>
      </c>
      <c r="J262" s="25">
        <v>0.51400000000000001</v>
      </c>
      <c r="K262" s="24" t="s">
        <v>1457</v>
      </c>
      <c r="L262" s="23">
        <v>0</v>
      </c>
      <c r="M262" s="23">
        <v>3.0438931297999998</v>
      </c>
      <c r="N262" s="24" t="s">
        <v>1457</v>
      </c>
    </row>
    <row r="263" spans="1:14" x14ac:dyDescent="0.25">
      <c r="A263" s="22" t="s">
        <v>116</v>
      </c>
      <c r="B263" s="22" t="s">
        <v>503</v>
      </c>
      <c r="C263" s="22" t="s">
        <v>626</v>
      </c>
      <c r="D263" s="22" t="s">
        <v>627</v>
      </c>
      <c r="E263" s="25">
        <v>13.129</v>
      </c>
      <c r="F263" s="25">
        <v>13.129</v>
      </c>
      <c r="G263" s="25">
        <v>2.65</v>
      </c>
      <c r="H263" s="25">
        <v>0</v>
      </c>
      <c r="I263" s="26">
        <v>0</v>
      </c>
      <c r="J263" s="25">
        <v>0</v>
      </c>
      <c r="K263" s="24" t="s">
        <v>1458</v>
      </c>
      <c r="L263" s="23">
        <v>650</v>
      </c>
      <c r="M263" s="23">
        <v>1.0196511538999999</v>
      </c>
      <c r="N263" s="24" t="s">
        <v>1457</v>
      </c>
    </row>
    <row r="264" spans="1:14" x14ac:dyDescent="0.25">
      <c r="A264" s="22" t="s">
        <v>116</v>
      </c>
      <c r="B264" s="22" t="s">
        <v>503</v>
      </c>
      <c r="C264" s="22" t="s">
        <v>628</v>
      </c>
      <c r="D264" s="22" t="s">
        <v>629</v>
      </c>
      <c r="E264" s="25">
        <v>11.585800000000001</v>
      </c>
      <c r="F264" s="25">
        <v>11.585800000000001</v>
      </c>
      <c r="G264" s="25">
        <v>2.56</v>
      </c>
      <c r="H264" s="25">
        <v>0</v>
      </c>
      <c r="I264" s="26">
        <v>0</v>
      </c>
      <c r="J264" s="25">
        <v>7.3069999999999996E-2</v>
      </c>
      <c r="K264" s="24" t="s">
        <v>1457</v>
      </c>
      <c r="L264" s="23">
        <v>0</v>
      </c>
      <c r="M264" s="23">
        <v>1</v>
      </c>
      <c r="N264" s="24" t="s">
        <v>1457</v>
      </c>
    </row>
    <row r="265" spans="1:14" x14ac:dyDescent="0.25">
      <c r="A265" s="22" t="s">
        <v>116</v>
      </c>
      <c r="B265" s="22" t="s">
        <v>503</v>
      </c>
      <c r="C265" s="22" t="s">
        <v>630</v>
      </c>
      <c r="D265" s="22" t="s">
        <v>631</v>
      </c>
      <c r="E265" s="25">
        <v>8.1</v>
      </c>
      <c r="F265" s="25">
        <v>8.1</v>
      </c>
      <c r="G265" s="25">
        <v>2.5055999999999998</v>
      </c>
      <c r="H265" s="25">
        <v>0</v>
      </c>
      <c r="I265" s="26">
        <v>0</v>
      </c>
      <c r="J265" s="25">
        <v>0</v>
      </c>
      <c r="K265" s="24" t="s">
        <v>1458</v>
      </c>
      <c r="L265" s="23">
        <v>500</v>
      </c>
      <c r="M265" s="23">
        <v>2.5801604937999998</v>
      </c>
      <c r="N265" s="24" t="s">
        <v>1457</v>
      </c>
    </row>
    <row r="266" spans="1:14" x14ac:dyDescent="0.25">
      <c r="A266" s="22" t="s">
        <v>116</v>
      </c>
      <c r="B266" s="22" t="s">
        <v>503</v>
      </c>
      <c r="C266" s="22" t="s">
        <v>632</v>
      </c>
      <c r="D266" s="22" t="s">
        <v>633</v>
      </c>
      <c r="E266" s="25">
        <v>10.285600000000001</v>
      </c>
      <c r="F266" s="25">
        <v>10.285600000000001</v>
      </c>
      <c r="G266" s="25">
        <v>2.7360000000000002</v>
      </c>
      <c r="H266" s="25">
        <v>0</v>
      </c>
      <c r="I266" s="26">
        <v>0</v>
      </c>
      <c r="J266" s="25">
        <v>0.1084</v>
      </c>
      <c r="K266" s="24" t="s">
        <v>1458</v>
      </c>
      <c r="L266" s="23">
        <v>100</v>
      </c>
      <c r="M266" s="23">
        <v>1.2060745119</v>
      </c>
      <c r="N266" s="24" t="s">
        <v>1457</v>
      </c>
    </row>
    <row r="267" spans="1:14" x14ac:dyDescent="0.25">
      <c r="A267" s="22" t="s">
        <v>116</v>
      </c>
      <c r="B267" s="22" t="s">
        <v>503</v>
      </c>
      <c r="C267" s="22" t="s">
        <v>634</v>
      </c>
      <c r="D267" s="22" t="s">
        <v>635</v>
      </c>
      <c r="E267" s="25">
        <v>10.041</v>
      </c>
      <c r="F267" s="25">
        <v>10.041</v>
      </c>
      <c r="G267" s="25">
        <v>2.6150000000000002</v>
      </c>
      <c r="H267" s="25">
        <v>0</v>
      </c>
      <c r="I267" s="26">
        <v>0</v>
      </c>
      <c r="J267" s="25">
        <v>4.5629999999999997E-2</v>
      </c>
      <c r="K267" s="24" t="s">
        <v>1458</v>
      </c>
      <c r="L267" s="23">
        <v>750</v>
      </c>
      <c r="M267" s="23">
        <v>2.0824619061999998</v>
      </c>
      <c r="N267" s="24" t="s">
        <v>1457</v>
      </c>
    </row>
    <row r="268" spans="1:14" x14ac:dyDescent="0.25">
      <c r="A268" s="22" t="s">
        <v>116</v>
      </c>
      <c r="B268" s="22" t="s">
        <v>503</v>
      </c>
      <c r="C268" s="22" t="s">
        <v>636</v>
      </c>
      <c r="D268" s="22" t="s">
        <v>637</v>
      </c>
      <c r="E268" s="25">
        <v>9.9654000000000007</v>
      </c>
      <c r="F268" s="25">
        <v>9.4895999999999994</v>
      </c>
      <c r="G268" s="25">
        <v>2.5994000000000002</v>
      </c>
      <c r="H268" s="25">
        <v>0</v>
      </c>
      <c r="I268" s="26">
        <v>0</v>
      </c>
      <c r="J268" s="25">
        <v>0.65710000000000002</v>
      </c>
      <c r="K268" s="24" t="s">
        <v>1458</v>
      </c>
      <c r="L268" s="23">
        <v>250</v>
      </c>
      <c r="M268" s="23">
        <v>2.16</v>
      </c>
      <c r="N268" s="24" t="s">
        <v>1457</v>
      </c>
    </row>
    <row r="269" spans="1:14" x14ac:dyDescent="0.25">
      <c r="A269" s="22" t="s">
        <v>116</v>
      </c>
      <c r="B269" s="22" t="s">
        <v>503</v>
      </c>
      <c r="C269" s="22" t="s">
        <v>638</v>
      </c>
      <c r="D269" s="22" t="s">
        <v>639</v>
      </c>
      <c r="E269" s="25">
        <v>4.9928999999999997</v>
      </c>
      <c r="F269" s="25">
        <v>4.9928999999999997</v>
      </c>
      <c r="G269" s="25">
        <v>2.4630999999999998</v>
      </c>
      <c r="H269" s="25">
        <v>0</v>
      </c>
      <c r="I269" s="26">
        <v>0</v>
      </c>
      <c r="J269" s="25">
        <v>0</v>
      </c>
      <c r="K269" s="24" t="s">
        <v>1458</v>
      </c>
      <c r="L269" s="23">
        <v>1000</v>
      </c>
      <c r="M269" s="23">
        <v>1.2002844039</v>
      </c>
      <c r="N269" s="24" t="s">
        <v>1457</v>
      </c>
    </row>
    <row r="270" spans="1:14" x14ac:dyDescent="0.25">
      <c r="A270" s="22" t="s">
        <v>116</v>
      </c>
      <c r="B270" s="22" t="s">
        <v>503</v>
      </c>
      <c r="C270" s="22" t="s">
        <v>640</v>
      </c>
      <c r="D270" s="22" t="s">
        <v>641</v>
      </c>
      <c r="E270" s="25">
        <v>9.9566999999999997</v>
      </c>
      <c r="F270" s="25">
        <v>9.9566999999999997</v>
      </c>
      <c r="G270" s="25">
        <v>2.7033</v>
      </c>
      <c r="H270" s="25">
        <v>0</v>
      </c>
      <c r="I270" s="26">
        <v>0</v>
      </c>
      <c r="J270" s="25">
        <v>8.7900000000000006E-2</v>
      </c>
      <c r="K270" s="24" t="s">
        <v>1457</v>
      </c>
      <c r="L270" s="23">
        <v>0</v>
      </c>
      <c r="M270" s="23">
        <v>1.2016029407</v>
      </c>
      <c r="N270" s="24" t="s">
        <v>1457</v>
      </c>
    </row>
    <row r="271" spans="1:14" x14ac:dyDescent="0.25">
      <c r="A271" s="22" t="s">
        <v>116</v>
      </c>
      <c r="B271" s="22" t="s">
        <v>503</v>
      </c>
      <c r="C271" s="22" t="s">
        <v>642</v>
      </c>
      <c r="D271" s="22" t="s">
        <v>643</v>
      </c>
      <c r="E271" s="25">
        <v>8.5670800000000007</v>
      </c>
      <c r="F271" s="25">
        <v>8.5670800000000007</v>
      </c>
      <c r="G271" s="25">
        <v>2.62453</v>
      </c>
      <c r="H271" s="25">
        <v>7.6600000000000001E-2</v>
      </c>
      <c r="I271" s="26">
        <v>0</v>
      </c>
      <c r="J271" s="25">
        <v>0.30762</v>
      </c>
      <c r="K271" s="24" t="s">
        <v>1458</v>
      </c>
      <c r="L271" s="23">
        <v>0</v>
      </c>
      <c r="M271" s="23">
        <v>1</v>
      </c>
      <c r="N271" s="24" t="s">
        <v>1457</v>
      </c>
    </row>
    <row r="272" spans="1:14" x14ac:dyDescent="0.25">
      <c r="A272" s="22" t="s">
        <v>116</v>
      </c>
      <c r="B272" s="22" t="s">
        <v>503</v>
      </c>
      <c r="C272" s="22" t="s">
        <v>644</v>
      </c>
      <c r="D272" s="22" t="s">
        <v>645</v>
      </c>
      <c r="E272" s="25">
        <v>13.068</v>
      </c>
      <c r="F272" s="25">
        <v>13.068</v>
      </c>
      <c r="G272" s="25">
        <v>2.6</v>
      </c>
      <c r="H272" s="25">
        <v>0</v>
      </c>
      <c r="I272" s="26">
        <v>0</v>
      </c>
      <c r="J272" s="25">
        <v>0.46329999999999999</v>
      </c>
      <c r="K272" s="24" t="s">
        <v>1457</v>
      </c>
      <c r="L272" s="23">
        <v>0</v>
      </c>
      <c r="M272" s="23">
        <v>2.0642791551999999</v>
      </c>
      <c r="N272" s="24" t="s">
        <v>1457</v>
      </c>
    </row>
    <row r="273" spans="1:14" x14ac:dyDescent="0.25">
      <c r="A273" s="22" t="s">
        <v>116</v>
      </c>
      <c r="B273" s="22" t="s">
        <v>503</v>
      </c>
      <c r="C273" s="22" t="s">
        <v>646</v>
      </c>
      <c r="D273" s="22" t="s">
        <v>647</v>
      </c>
      <c r="E273" s="25">
        <v>15.865500000000001</v>
      </c>
      <c r="F273" s="25">
        <v>15.865500000000001</v>
      </c>
      <c r="G273" s="25">
        <v>2.6846999999999999</v>
      </c>
      <c r="H273" s="25">
        <v>0.64700000000000002</v>
      </c>
      <c r="I273" s="26">
        <v>8009</v>
      </c>
      <c r="J273" s="25">
        <v>0.74199999999999999</v>
      </c>
      <c r="K273" s="24" t="s">
        <v>1458</v>
      </c>
      <c r="L273" s="23">
        <v>425</v>
      </c>
      <c r="M273" s="23">
        <v>1.9847341716</v>
      </c>
      <c r="N273" s="24" t="s">
        <v>1457</v>
      </c>
    </row>
    <row r="274" spans="1:14" x14ac:dyDescent="0.25">
      <c r="A274" s="22" t="s">
        <v>116</v>
      </c>
      <c r="B274" s="22" t="s">
        <v>503</v>
      </c>
      <c r="C274" s="22" t="s">
        <v>648</v>
      </c>
      <c r="D274" s="22" t="s">
        <v>649</v>
      </c>
      <c r="E274" s="25">
        <v>10.74</v>
      </c>
      <c r="F274" s="25">
        <v>10.74</v>
      </c>
      <c r="G274" s="25">
        <v>2.74</v>
      </c>
      <c r="H274" s="25">
        <v>0</v>
      </c>
      <c r="I274" s="26">
        <v>0</v>
      </c>
      <c r="J274" s="25">
        <v>0.03</v>
      </c>
      <c r="K274" s="24" t="s">
        <v>1457</v>
      </c>
      <c r="L274" s="23">
        <v>586.5</v>
      </c>
      <c r="M274" s="23">
        <v>1.82</v>
      </c>
      <c r="N274" s="24" t="s">
        <v>1457</v>
      </c>
    </row>
    <row r="275" spans="1:14" x14ac:dyDescent="0.25">
      <c r="A275" s="22" t="s">
        <v>116</v>
      </c>
      <c r="B275" s="22" t="s">
        <v>503</v>
      </c>
      <c r="C275" s="22" t="s">
        <v>650</v>
      </c>
      <c r="D275" s="22" t="s">
        <v>651</v>
      </c>
      <c r="E275" s="25">
        <v>14.15</v>
      </c>
      <c r="F275" s="25">
        <v>14.15</v>
      </c>
      <c r="G275" s="25">
        <v>2.6648999999999998</v>
      </c>
      <c r="H275" s="25">
        <v>0</v>
      </c>
      <c r="I275" s="26">
        <v>0</v>
      </c>
      <c r="J275" s="25">
        <v>0.31083</v>
      </c>
      <c r="K275" s="24" t="s">
        <v>1458</v>
      </c>
      <c r="L275" s="23">
        <v>300</v>
      </c>
      <c r="M275" s="23">
        <v>1.3074204947000001</v>
      </c>
      <c r="N275" s="24" t="s">
        <v>1457</v>
      </c>
    </row>
    <row r="276" spans="1:14" x14ac:dyDescent="0.25">
      <c r="A276" s="22" t="s">
        <v>116</v>
      </c>
      <c r="B276" s="22" t="s">
        <v>503</v>
      </c>
      <c r="C276" s="22" t="s">
        <v>652</v>
      </c>
      <c r="D276" s="22" t="s">
        <v>653</v>
      </c>
      <c r="E276" s="25">
        <v>8.5549999999999997</v>
      </c>
      <c r="F276" s="25">
        <v>0</v>
      </c>
      <c r="G276" s="25">
        <v>2.7120000000000002</v>
      </c>
      <c r="H276" s="25">
        <v>0</v>
      </c>
      <c r="I276" s="26">
        <v>0</v>
      </c>
      <c r="J276" s="25">
        <v>0.747</v>
      </c>
      <c r="K276" s="24" t="s">
        <v>1458</v>
      </c>
      <c r="L276" s="23">
        <v>500</v>
      </c>
      <c r="M276" s="23">
        <v>1.9726475745000001</v>
      </c>
      <c r="N276" s="24" t="s">
        <v>1457</v>
      </c>
    </row>
    <row r="277" spans="1:14" x14ac:dyDescent="0.25">
      <c r="A277" s="22" t="s">
        <v>116</v>
      </c>
      <c r="B277" s="22" t="s">
        <v>503</v>
      </c>
      <c r="C277" s="22" t="s">
        <v>654</v>
      </c>
      <c r="D277" s="22" t="s">
        <v>655</v>
      </c>
      <c r="E277" s="25">
        <v>11.98</v>
      </c>
      <c r="F277" s="25">
        <v>11.98</v>
      </c>
      <c r="G277" s="25">
        <v>2.63</v>
      </c>
      <c r="H277" s="25">
        <v>0</v>
      </c>
      <c r="I277" s="26">
        <v>0</v>
      </c>
      <c r="J277" s="25">
        <v>0.47</v>
      </c>
      <c r="K277" s="24" t="s">
        <v>1458</v>
      </c>
      <c r="L277" s="23">
        <v>400</v>
      </c>
      <c r="M277" s="23">
        <v>1</v>
      </c>
      <c r="N277" s="24" t="s">
        <v>1457</v>
      </c>
    </row>
    <row r="278" spans="1:14" x14ac:dyDescent="0.25">
      <c r="A278" s="22" t="s">
        <v>116</v>
      </c>
      <c r="B278" s="22" t="s">
        <v>656</v>
      </c>
      <c r="C278" s="22" t="s">
        <v>657</v>
      </c>
      <c r="D278" s="22" t="s">
        <v>658</v>
      </c>
      <c r="E278" s="25">
        <v>3.2126999999999999</v>
      </c>
      <c r="F278" s="25">
        <v>3.2126999999999999</v>
      </c>
      <c r="G278" s="25">
        <v>2.61754</v>
      </c>
      <c r="H278" s="25">
        <v>0</v>
      </c>
      <c r="I278" s="26">
        <v>0</v>
      </c>
      <c r="J278" s="25">
        <v>0</v>
      </c>
      <c r="K278" s="24" t="s">
        <v>1457</v>
      </c>
      <c r="L278" s="23">
        <v>0</v>
      </c>
      <c r="M278" s="23">
        <v>1</v>
      </c>
      <c r="N278" s="24" t="s">
        <v>1457</v>
      </c>
    </row>
    <row r="279" spans="1:14" x14ac:dyDescent="0.25">
      <c r="A279" s="22" t="s">
        <v>116</v>
      </c>
      <c r="B279" s="22" t="s">
        <v>656</v>
      </c>
      <c r="C279" s="22" t="s">
        <v>659</v>
      </c>
      <c r="D279" s="22" t="s">
        <v>660</v>
      </c>
      <c r="E279" s="25">
        <v>3.0815999999999999</v>
      </c>
      <c r="F279" s="25">
        <v>3.0815999999999999</v>
      </c>
      <c r="G279" s="25">
        <v>2.5710000000000002</v>
      </c>
      <c r="H279" s="25">
        <v>0</v>
      </c>
      <c r="I279" s="26">
        <v>0</v>
      </c>
      <c r="J279" s="25">
        <v>0</v>
      </c>
      <c r="K279" s="24" t="s">
        <v>1457</v>
      </c>
      <c r="L279" s="23">
        <v>0</v>
      </c>
      <c r="M279" s="23">
        <v>1</v>
      </c>
      <c r="N279" s="24" t="s">
        <v>1457</v>
      </c>
    </row>
    <row r="280" spans="1:14" x14ac:dyDescent="0.25">
      <c r="A280" s="22" t="s">
        <v>116</v>
      </c>
      <c r="B280" s="22" t="s">
        <v>656</v>
      </c>
      <c r="C280" s="22" t="s">
        <v>661</v>
      </c>
      <c r="D280" s="22" t="s">
        <v>662</v>
      </c>
      <c r="E280" s="25">
        <v>3.6389999999999998</v>
      </c>
      <c r="F280" s="25">
        <v>3.6389999999999998</v>
      </c>
      <c r="G280" s="25">
        <v>2.5590000000000002</v>
      </c>
      <c r="H280" s="25">
        <v>0</v>
      </c>
      <c r="I280" s="26">
        <v>0</v>
      </c>
      <c r="J280" s="25">
        <v>0.2152</v>
      </c>
      <c r="K280" s="24" t="s">
        <v>1458</v>
      </c>
      <c r="L280" s="23">
        <v>1000</v>
      </c>
      <c r="M280" s="23">
        <v>1.063204177</v>
      </c>
      <c r="N280" s="24" t="s">
        <v>1457</v>
      </c>
    </row>
    <row r="281" spans="1:14" x14ac:dyDescent="0.25">
      <c r="A281" s="22" t="s">
        <v>116</v>
      </c>
      <c r="B281" s="22" t="s">
        <v>656</v>
      </c>
      <c r="C281" s="22" t="s">
        <v>663</v>
      </c>
      <c r="D281" s="22" t="s">
        <v>664</v>
      </c>
      <c r="E281" s="25">
        <v>1.9205000000000001</v>
      </c>
      <c r="F281" s="25">
        <v>1.9205000000000001</v>
      </c>
      <c r="G281" s="25">
        <v>2.5461</v>
      </c>
      <c r="H281" s="25">
        <v>0</v>
      </c>
      <c r="I281" s="26">
        <v>0</v>
      </c>
      <c r="J281" s="25">
        <v>0</v>
      </c>
      <c r="K281" s="24" t="s">
        <v>1457</v>
      </c>
      <c r="L281" s="23">
        <v>0</v>
      </c>
      <c r="M281" s="23">
        <v>1</v>
      </c>
      <c r="N281" s="24" t="s">
        <v>1457</v>
      </c>
    </row>
    <row r="282" spans="1:14" x14ac:dyDescent="0.25">
      <c r="A282" s="22" t="s">
        <v>116</v>
      </c>
      <c r="B282" s="22" t="s">
        <v>656</v>
      </c>
      <c r="C282" s="22" t="s">
        <v>665</v>
      </c>
      <c r="D282" s="22" t="s">
        <v>666</v>
      </c>
      <c r="E282" s="25">
        <v>2.1539000000000001</v>
      </c>
      <c r="F282" s="25">
        <v>2.1539000000000001</v>
      </c>
      <c r="G282" s="25">
        <v>2.4866000000000001</v>
      </c>
      <c r="H282" s="25">
        <v>0</v>
      </c>
      <c r="I282" s="26">
        <v>0</v>
      </c>
      <c r="J282" s="25">
        <v>9.7799999999999998E-2</v>
      </c>
      <c r="K282" s="24" t="s">
        <v>1458</v>
      </c>
      <c r="L282" s="23">
        <v>550</v>
      </c>
      <c r="M282" s="23">
        <v>1</v>
      </c>
      <c r="N282" s="24" t="s">
        <v>1457</v>
      </c>
    </row>
    <row r="283" spans="1:14" x14ac:dyDescent="0.25">
      <c r="A283" s="22" t="s">
        <v>116</v>
      </c>
      <c r="B283" s="22" t="s">
        <v>656</v>
      </c>
      <c r="C283" s="22" t="s">
        <v>667</v>
      </c>
      <c r="D283" s="22" t="s">
        <v>668</v>
      </c>
      <c r="E283" s="25">
        <v>2.8</v>
      </c>
      <c r="F283" s="25">
        <v>2.8</v>
      </c>
      <c r="G283" s="25">
        <v>2.573</v>
      </c>
      <c r="H283" s="25">
        <v>0</v>
      </c>
      <c r="I283" s="26">
        <v>1500</v>
      </c>
      <c r="J283" s="25">
        <v>6.7500000000000004E-2</v>
      </c>
      <c r="K283" s="24" t="s">
        <v>1458</v>
      </c>
      <c r="L283" s="23">
        <v>200</v>
      </c>
      <c r="M283" s="23">
        <v>1</v>
      </c>
      <c r="N283" s="24" t="s">
        <v>1457</v>
      </c>
    </row>
    <row r="284" spans="1:14" x14ac:dyDescent="0.25">
      <c r="A284" s="22" t="s">
        <v>116</v>
      </c>
      <c r="B284" s="22" t="s">
        <v>656</v>
      </c>
      <c r="C284" s="22" t="s">
        <v>669</v>
      </c>
      <c r="D284" s="22" t="s">
        <v>670</v>
      </c>
      <c r="E284" s="25">
        <v>3.3010000000000002</v>
      </c>
      <c r="F284" s="25">
        <v>3.3010000000000002</v>
      </c>
      <c r="G284" s="25">
        <v>2.649</v>
      </c>
      <c r="H284" s="25">
        <v>0</v>
      </c>
      <c r="I284" s="26">
        <v>0</v>
      </c>
      <c r="J284" s="25">
        <v>0</v>
      </c>
      <c r="K284" s="24" t="s">
        <v>1457</v>
      </c>
      <c r="L284" s="23">
        <v>0</v>
      </c>
      <c r="M284" s="23">
        <v>1</v>
      </c>
      <c r="N284" s="24" t="s">
        <v>1457</v>
      </c>
    </row>
    <row r="285" spans="1:14" x14ac:dyDescent="0.25">
      <c r="A285" s="22" t="s">
        <v>116</v>
      </c>
      <c r="B285" s="22" t="s">
        <v>656</v>
      </c>
      <c r="C285" s="22" t="s">
        <v>671</v>
      </c>
      <c r="D285" s="22" t="s">
        <v>672</v>
      </c>
      <c r="E285" s="25">
        <v>4.3</v>
      </c>
      <c r="F285" s="25">
        <v>4.3</v>
      </c>
      <c r="G285" s="25">
        <v>2.5482</v>
      </c>
      <c r="H285" s="25">
        <v>0</v>
      </c>
      <c r="I285" s="26">
        <v>0</v>
      </c>
      <c r="J285" s="25">
        <v>0.214</v>
      </c>
      <c r="K285" s="24" t="s">
        <v>1457</v>
      </c>
      <c r="L285" s="23">
        <v>0</v>
      </c>
      <c r="M285" s="23">
        <v>1</v>
      </c>
      <c r="N285" s="24" t="s">
        <v>1457</v>
      </c>
    </row>
    <row r="286" spans="1:14" x14ac:dyDescent="0.25">
      <c r="A286" s="22" t="s">
        <v>116</v>
      </c>
      <c r="B286" s="22" t="s">
        <v>656</v>
      </c>
      <c r="C286" s="22" t="s">
        <v>673</v>
      </c>
      <c r="D286" s="22" t="s">
        <v>674</v>
      </c>
      <c r="E286" s="25">
        <v>3.2025600000000001</v>
      </c>
      <c r="F286" s="25">
        <v>3.2025600000000001</v>
      </c>
      <c r="G286" s="25">
        <v>2.3887999999999998</v>
      </c>
      <c r="H286" s="25">
        <v>0</v>
      </c>
      <c r="I286" s="26">
        <v>0</v>
      </c>
      <c r="J286" s="25">
        <v>0</v>
      </c>
      <c r="K286" s="24" t="s">
        <v>1458</v>
      </c>
      <c r="L286" s="23">
        <v>800</v>
      </c>
      <c r="M286" s="23">
        <v>1</v>
      </c>
      <c r="N286" s="24" t="s">
        <v>1457</v>
      </c>
    </row>
    <row r="287" spans="1:14" x14ac:dyDescent="0.25">
      <c r="A287" s="22" t="s">
        <v>116</v>
      </c>
      <c r="B287" s="22" t="s">
        <v>656</v>
      </c>
      <c r="C287" s="22" t="s">
        <v>675</v>
      </c>
      <c r="D287" s="22" t="s">
        <v>676</v>
      </c>
      <c r="E287" s="25">
        <v>2.54</v>
      </c>
      <c r="F287" s="25">
        <v>2.54</v>
      </c>
      <c r="G287" s="25">
        <v>2.65</v>
      </c>
      <c r="H287" s="25">
        <v>0</v>
      </c>
      <c r="I287" s="26">
        <v>0</v>
      </c>
      <c r="J287" s="25">
        <v>0</v>
      </c>
      <c r="K287" s="24" t="s">
        <v>1457</v>
      </c>
      <c r="L287" s="23">
        <v>0</v>
      </c>
      <c r="M287" s="23">
        <v>1</v>
      </c>
      <c r="N287" s="24" t="s">
        <v>1457</v>
      </c>
    </row>
    <row r="288" spans="1:14" x14ac:dyDescent="0.25">
      <c r="A288" s="22" t="s">
        <v>116</v>
      </c>
      <c r="B288" s="22" t="s">
        <v>656</v>
      </c>
      <c r="C288" s="22" t="s">
        <v>677</v>
      </c>
      <c r="D288" s="22" t="s">
        <v>678</v>
      </c>
      <c r="E288" s="25">
        <v>3.8312499999999998</v>
      </c>
      <c r="F288" s="25">
        <v>3.8312499999999998</v>
      </c>
      <c r="G288" s="25">
        <v>2.3641700000000001</v>
      </c>
      <c r="H288" s="25">
        <v>0</v>
      </c>
      <c r="I288" s="26">
        <v>0</v>
      </c>
      <c r="J288" s="25"/>
      <c r="K288" s="24" t="s">
        <v>1457</v>
      </c>
      <c r="L288" s="23">
        <v>0</v>
      </c>
      <c r="M288" s="23">
        <v>1</v>
      </c>
      <c r="N288" s="24" t="s">
        <v>1457</v>
      </c>
    </row>
    <row r="289" spans="1:14" x14ac:dyDescent="0.25">
      <c r="A289" s="22" t="s">
        <v>116</v>
      </c>
      <c r="B289" s="22" t="s">
        <v>656</v>
      </c>
      <c r="C289" s="22" t="s">
        <v>679</v>
      </c>
      <c r="D289" s="22" t="s">
        <v>680</v>
      </c>
      <c r="E289" s="25">
        <v>2.2513999999999998</v>
      </c>
      <c r="F289" s="25">
        <v>2.2513999999999998</v>
      </c>
      <c r="G289" s="25">
        <v>2.19014</v>
      </c>
      <c r="H289" s="25">
        <v>0</v>
      </c>
      <c r="I289" s="26">
        <v>0</v>
      </c>
      <c r="J289" s="25">
        <v>0</v>
      </c>
      <c r="K289" s="24" t="s">
        <v>1458</v>
      </c>
      <c r="L289" s="23">
        <v>500</v>
      </c>
      <c r="M289" s="23">
        <v>1</v>
      </c>
      <c r="N289" s="24" t="s">
        <v>1457</v>
      </c>
    </row>
    <row r="290" spans="1:14" x14ac:dyDescent="0.25">
      <c r="A290" s="22" t="s">
        <v>116</v>
      </c>
      <c r="B290" s="22" t="s">
        <v>656</v>
      </c>
      <c r="C290" s="22" t="s">
        <v>681</v>
      </c>
      <c r="D290" s="22" t="s">
        <v>682</v>
      </c>
      <c r="E290" s="25">
        <v>3.2239</v>
      </c>
      <c r="F290" s="25">
        <v>3.2239</v>
      </c>
      <c r="G290" s="25">
        <v>2.6131000000000002</v>
      </c>
      <c r="H290" s="25">
        <v>0</v>
      </c>
      <c r="I290" s="26">
        <v>0</v>
      </c>
      <c r="J290" s="25">
        <v>0</v>
      </c>
      <c r="K290" s="24" t="s">
        <v>1458</v>
      </c>
      <c r="L290" s="23">
        <v>775</v>
      </c>
      <c r="M290" s="23">
        <v>1.6708334626000001</v>
      </c>
      <c r="N290" s="24" t="s">
        <v>1457</v>
      </c>
    </row>
    <row r="291" spans="1:14" x14ac:dyDescent="0.25">
      <c r="A291" s="22" t="s">
        <v>116</v>
      </c>
      <c r="B291" s="22" t="s">
        <v>656</v>
      </c>
      <c r="C291" s="22" t="s">
        <v>683</v>
      </c>
      <c r="D291" s="22" t="s">
        <v>684</v>
      </c>
      <c r="E291" s="25">
        <v>3.5103</v>
      </c>
      <c r="F291" s="25">
        <v>3.5103</v>
      </c>
      <c r="G291" s="25">
        <v>2.7221000000000002</v>
      </c>
      <c r="H291" s="25">
        <v>0</v>
      </c>
      <c r="I291" s="26">
        <v>0</v>
      </c>
      <c r="J291" s="25">
        <v>0</v>
      </c>
      <c r="K291" s="24" t="s">
        <v>1457</v>
      </c>
      <c r="L291" s="23">
        <v>0</v>
      </c>
      <c r="M291" s="23">
        <v>1</v>
      </c>
      <c r="N291" s="24" t="s">
        <v>1457</v>
      </c>
    </row>
    <row r="292" spans="1:14" x14ac:dyDescent="0.25">
      <c r="A292" s="22" t="s">
        <v>116</v>
      </c>
      <c r="B292" s="22" t="s">
        <v>656</v>
      </c>
      <c r="C292" s="22" t="s">
        <v>685</v>
      </c>
      <c r="D292" s="22" t="s">
        <v>686</v>
      </c>
      <c r="E292" s="25">
        <v>3.92</v>
      </c>
      <c r="F292" s="25">
        <v>3.92</v>
      </c>
      <c r="G292" s="25">
        <v>2.673</v>
      </c>
      <c r="H292" s="25">
        <v>0</v>
      </c>
      <c r="I292" s="26">
        <v>0</v>
      </c>
      <c r="J292" s="25">
        <v>0</v>
      </c>
      <c r="K292" s="24" t="s">
        <v>1458</v>
      </c>
      <c r="L292" s="23">
        <v>485</v>
      </c>
      <c r="M292" s="23">
        <v>1</v>
      </c>
      <c r="N292" s="24" t="s">
        <v>1457</v>
      </c>
    </row>
    <row r="293" spans="1:14" x14ac:dyDescent="0.25">
      <c r="A293" s="22" t="s">
        <v>116</v>
      </c>
      <c r="B293" s="22" t="s">
        <v>656</v>
      </c>
      <c r="C293" s="22" t="s">
        <v>687</v>
      </c>
      <c r="D293" s="22" t="s">
        <v>688</v>
      </c>
      <c r="E293" s="25">
        <v>2.0312924400000001</v>
      </c>
      <c r="F293" s="25">
        <v>2.0312899999999998</v>
      </c>
      <c r="G293" s="25">
        <v>2.4805147000000001</v>
      </c>
      <c r="H293" s="25">
        <v>0</v>
      </c>
      <c r="I293" s="26">
        <v>0</v>
      </c>
      <c r="J293" s="25">
        <v>9.8670099999999997E-2</v>
      </c>
      <c r="K293" s="24" t="s">
        <v>1458</v>
      </c>
      <c r="L293" s="23">
        <v>705</v>
      </c>
      <c r="M293" s="23">
        <v>4.4306766583000003</v>
      </c>
      <c r="N293" s="24" t="s">
        <v>1457</v>
      </c>
    </row>
    <row r="294" spans="1:14" x14ac:dyDescent="0.25">
      <c r="A294" s="22" t="s">
        <v>116</v>
      </c>
      <c r="B294" s="22" t="s">
        <v>656</v>
      </c>
      <c r="C294" s="22" t="s">
        <v>689</v>
      </c>
      <c r="D294" s="22" t="s">
        <v>690</v>
      </c>
      <c r="E294" s="25">
        <v>2.5617999999999999</v>
      </c>
      <c r="F294" s="25">
        <v>2.5617999999999999</v>
      </c>
      <c r="G294" s="25">
        <v>2.3780000000000001</v>
      </c>
      <c r="H294" s="25">
        <v>0</v>
      </c>
      <c r="I294" s="26">
        <v>0</v>
      </c>
      <c r="J294" s="25">
        <v>0.20200000000000001</v>
      </c>
      <c r="K294" s="24" t="s">
        <v>1458</v>
      </c>
      <c r="L294" s="23">
        <v>500</v>
      </c>
      <c r="M294" s="23">
        <v>1</v>
      </c>
      <c r="N294" s="24" t="s">
        <v>1457</v>
      </c>
    </row>
    <row r="295" spans="1:14" x14ac:dyDescent="0.25">
      <c r="A295" s="22" t="s">
        <v>116</v>
      </c>
      <c r="B295" s="22" t="s">
        <v>656</v>
      </c>
      <c r="C295" s="22" t="s">
        <v>691</v>
      </c>
      <c r="D295" s="22" t="s">
        <v>692</v>
      </c>
      <c r="E295" s="25">
        <v>4.2376763999999998</v>
      </c>
      <c r="F295" s="25">
        <v>4.2376763999999998</v>
      </c>
      <c r="G295" s="25">
        <v>2.3078783999999999</v>
      </c>
      <c r="H295" s="25">
        <v>0</v>
      </c>
      <c r="I295" s="26">
        <v>0</v>
      </c>
      <c r="J295" s="25">
        <v>0</v>
      </c>
      <c r="K295" s="24" t="s">
        <v>1457</v>
      </c>
      <c r="L295" s="23">
        <v>0</v>
      </c>
      <c r="M295" s="23">
        <v>1</v>
      </c>
      <c r="N295" s="24" t="s">
        <v>1457</v>
      </c>
    </row>
    <row r="296" spans="1:14" x14ac:dyDescent="0.25">
      <c r="A296" s="22" t="s">
        <v>116</v>
      </c>
      <c r="B296" s="22" t="s">
        <v>656</v>
      </c>
      <c r="C296" s="22" t="s">
        <v>693</v>
      </c>
      <c r="D296" s="22" t="s">
        <v>694</v>
      </c>
      <c r="E296" s="25">
        <v>2.3879999999999999</v>
      </c>
      <c r="F296" s="25">
        <v>2.3879999999999999</v>
      </c>
      <c r="G296" s="25">
        <v>2.5815999999999999</v>
      </c>
      <c r="H296" s="25">
        <v>0</v>
      </c>
      <c r="I296" s="26">
        <v>0</v>
      </c>
      <c r="J296" s="25">
        <v>0</v>
      </c>
      <c r="K296" s="24" t="s">
        <v>1457</v>
      </c>
      <c r="L296" s="23">
        <v>0</v>
      </c>
      <c r="M296" s="23">
        <v>1</v>
      </c>
      <c r="N296" s="24" t="s">
        <v>1457</v>
      </c>
    </row>
    <row r="297" spans="1:14" x14ac:dyDescent="0.25">
      <c r="A297" s="22" t="s">
        <v>116</v>
      </c>
      <c r="B297" s="22" t="s">
        <v>656</v>
      </c>
      <c r="C297" s="22" t="s">
        <v>695</v>
      </c>
      <c r="D297" s="22" t="s">
        <v>696</v>
      </c>
      <c r="E297" s="25">
        <v>2.8908999999999998</v>
      </c>
      <c r="F297" s="25">
        <v>2.8908999999999998</v>
      </c>
      <c r="G297" s="25">
        <v>2.5937000000000001</v>
      </c>
      <c r="H297" s="25">
        <v>0</v>
      </c>
      <c r="I297" s="26">
        <v>0</v>
      </c>
      <c r="J297" s="25">
        <v>0</v>
      </c>
      <c r="K297" s="24" t="s">
        <v>1457</v>
      </c>
      <c r="L297" s="23">
        <v>0</v>
      </c>
      <c r="M297" s="23">
        <v>3.8050434120999999</v>
      </c>
      <c r="N297" s="24" t="s">
        <v>1457</v>
      </c>
    </row>
    <row r="298" spans="1:14" x14ac:dyDescent="0.25">
      <c r="A298" s="22" t="s">
        <v>116</v>
      </c>
      <c r="B298" s="22" t="s">
        <v>656</v>
      </c>
      <c r="C298" s="22" t="s">
        <v>697</v>
      </c>
      <c r="D298" s="22" t="s">
        <v>698</v>
      </c>
      <c r="E298" s="25">
        <v>3.6597</v>
      </c>
      <c r="F298" s="25">
        <v>3.6597</v>
      </c>
      <c r="G298" s="25">
        <v>2.6865000000000001</v>
      </c>
      <c r="H298" s="25">
        <v>0</v>
      </c>
      <c r="I298" s="26">
        <v>0</v>
      </c>
      <c r="J298" s="25">
        <v>0</v>
      </c>
      <c r="K298" s="24" t="s">
        <v>1458</v>
      </c>
      <c r="L298" s="23">
        <v>1000</v>
      </c>
      <c r="M298" s="23">
        <v>1</v>
      </c>
      <c r="N298" s="24" t="s">
        <v>1457</v>
      </c>
    </row>
    <row r="299" spans="1:14" x14ac:dyDescent="0.25">
      <c r="A299" s="22" t="s">
        <v>116</v>
      </c>
      <c r="B299" s="22" t="s">
        <v>656</v>
      </c>
      <c r="C299" s="22" t="s">
        <v>699</v>
      </c>
      <c r="D299" s="22" t="s">
        <v>700</v>
      </c>
      <c r="E299" s="25">
        <v>2.7084999999999999</v>
      </c>
      <c r="F299" s="25">
        <v>2.7084999999999999</v>
      </c>
      <c r="G299" s="25">
        <v>2.6692</v>
      </c>
      <c r="H299" s="25">
        <v>0</v>
      </c>
      <c r="I299" s="26">
        <v>0</v>
      </c>
      <c r="J299" s="25">
        <v>0</v>
      </c>
      <c r="K299" s="24" t="s">
        <v>1458</v>
      </c>
      <c r="L299" s="23">
        <v>400</v>
      </c>
      <c r="M299" s="23">
        <v>1</v>
      </c>
      <c r="N299" s="24" t="s">
        <v>1457</v>
      </c>
    </row>
    <row r="300" spans="1:14" x14ac:dyDescent="0.25">
      <c r="A300" s="22" t="s">
        <v>116</v>
      </c>
      <c r="B300" s="22" t="s">
        <v>656</v>
      </c>
      <c r="C300" s="22" t="s">
        <v>701</v>
      </c>
      <c r="D300" s="22" t="s">
        <v>702</v>
      </c>
      <c r="E300" s="25">
        <v>4.6127200000000004</v>
      </c>
      <c r="F300" s="25">
        <v>4.6127200000000004</v>
      </c>
      <c r="G300" s="25">
        <v>2.6286</v>
      </c>
      <c r="H300" s="25">
        <v>0</v>
      </c>
      <c r="I300" s="26">
        <v>0</v>
      </c>
      <c r="J300" s="25">
        <v>0</v>
      </c>
      <c r="K300" s="24" t="s">
        <v>1458</v>
      </c>
      <c r="L300" s="23">
        <v>800</v>
      </c>
      <c r="M300" s="23">
        <v>1</v>
      </c>
      <c r="N300" s="24" t="s">
        <v>1457</v>
      </c>
    </row>
    <row r="301" spans="1:14" x14ac:dyDescent="0.25">
      <c r="A301" s="22" t="s">
        <v>116</v>
      </c>
      <c r="B301" s="22" t="s">
        <v>656</v>
      </c>
      <c r="C301" s="22" t="s">
        <v>703</v>
      </c>
      <c r="D301" s="22" t="s">
        <v>704</v>
      </c>
      <c r="E301" s="25">
        <v>2.1328999999999998</v>
      </c>
      <c r="F301" s="25">
        <v>2.1328999999999998</v>
      </c>
      <c r="G301" s="25">
        <v>2.6480999999999999</v>
      </c>
      <c r="H301" s="25">
        <v>0</v>
      </c>
      <c r="I301" s="26">
        <v>0</v>
      </c>
      <c r="J301" s="25">
        <v>0.17199999999999999</v>
      </c>
      <c r="K301" s="24" t="s">
        <v>1457</v>
      </c>
      <c r="L301" s="23">
        <v>0</v>
      </c>
      <c r="M301" s="23">
        <v>1</v>
      </c>
      <c r="N301" s="24" t="s">
        <v>1457</v>
      </c>
    </row>
    <row r="302" spans="1:14" x14ac:dyDescent="0.25">
      <c r="A302" s="22" t="s">
        <v>116</v>
      </c>
      <c r="B302" s="22" t="s">
        <v>656</v>
      </c>
      <c r="C302" s="22" t="s">
        <v>705</v>
      </c>
      <c r="D302" s="22" t="s">
        <v>706</v>
      </c>
      <c r="E302" s="25">
        <v>4.9087472999999999</v>
      </c>
      <c r="F302" s="25">
        <v>4.9087500000000004</v>
      </c>
      <c r="G302" s="25">
        <v>2.4539659999999999</v>
      </c>
      <c r="H302" s="25">
        <v>0</v>
      </c>
      <c r="I302" s="26">
        <v>0</v>
      </c>
      <c r="J302" s="25">
        <v>0.20646300000000001</v>
      </c>
      <c r="K302" s="24" t="s">
        <v>1458</v>
      </c>
      <c r="L302" s="23">
        <v>800</v>
      </c>
      <c r="M302" s="23">
        <v>4.0234297658999996</v>
      </c>
      <c r="N302" s="24" t="s">
        <v>1458</v>
      </c>
    </row>
    <row r="303" spans="1:14" x14ac:dyDescent="0.25">
      <c r="A303" s="22" t="s">
        <v>116</v>
      </c>
      <c r="B303" s="22" t="s">
        <v>656</v>
      </c>
      <c r="C303" s="22" t="s">
        <v>707</v>
      </c>
      <c r="D303" s="22" t="s">
        <v>708</v>
      </c>
      <c r="E303" s="25">
        <v>2.1194999999999999</v>
      </c>
      <c r="F303" s="25">
        <v>2.1194999999999999</v>
      </c>
      <c r="G303" s="25">
        <v>2.4819</v>
      </c>
      <c r="H303" s="25">
        <v>0</v>
      </c>
      <c r="I303" s="26">
        <v>0</v>
      </c>
      <c r="J303" s="25">
        <v>0</v>
      </c>
      <c r="K303" s="24" t="s">
        <v>1457</v>
      </c>
      <c r="L303" s="23">
        <v>0</v>
      </c>
      <c r="M303" s="23">
        <v>1</v>
      </c>
      <c r="N303" s="24" t="s">
        <v>1457</v>
      </c>
    </row>
    <row r="304" spans="1:14" x14ac:dyDescent="0.25">
      <c r="A304" s="22" t="s">
        <v>116</v>
      </c>
      <c r="B304" s="22" t="s">
        <v>656</v>
      </c>
      <c r="C304" s="22" t="s">
        <v>709</v>
      </c>
      <c r="D304" s="22" t="s">
        <v>710</v>
      </c>
      <c r="E304" s="25">
        <v>4.7125000000000004</v>
      </c>
      <c r="F304" s="25">
        <v>4.7125000000000004</v>
      </c>
      <c r="G304" s="25">
        <v>2.4419</v>
      </c>
      <c r="H304" s="25">
        <v>0</v>
      </c>
      <c r="I304" s="26">
        <v>0</v>
      </c>
      <c r="J304" s="25">
        <v>0</v>
      </c>
      <c r="K304" s="24" t="s">
        <v>1458</v>
      </c>
      <c r="L304" s="23">
        <v>1100</v>
      </c>
      <c r="M304" s="23">
        <v>1</v>
      </c>
      <c r="N304" s="24" t="s">
        <v>1457</v>
      </c>
    </row>
    <row r="305" spans="1:14" x14ac:dyDescent="0.25">
      <c r="A305" s="22" t="s">
        <v>116</v>
      </c>
      <c r="B305" s="22" t="s">
        <v>656</v>
      </c>
      <c r="C305" s="22" t="s">
        <v>711</v>
      </c>
      <c r="D305" s="22" t="s">
        <v>712</v>
      </c>
      <c r="E305" s="25">
        <v>3.2862200000000001</v>
      </c>
      <c r="F305" s="25">
        <v>3.2862200000000001</v>
      </c>
      <c r="G305" s="25">
        <v>2.7149899999999998</v>
      </c>
      <c r="H305" s="25">
        <v>0</v>
      </c>
      <c r="I305" s="26">
        <v>0</v>
      </c>
      <c r="J305" s="25">
        <v>0</v>
      </c>
      <c r="K305" s="24" t="s">
        <v>1458</v>
      </c>
      <c r="L305" s="23">
        <v>800</v>
      </c>
      <c r="M305" s="23">
        <v>1.9475537243000001</v>
      </c>
      <c r="N305" s="24" t="s">
        <v>1457</v>
      </c>
    </row>
    <row r="306" spans="1:14" x14ac:dyDescent="0.25">
      <c r="A306" s="22" t="s">
        <v>116</v>
      </c>
      <c r="B306" s="22" t="s">
        <v>656</v>
      </c>
      <c r="C306" s="22" t="s">
        <v>713</v>
      </c>
      <c r="D306" s="22" t="s">
        <v>714</v>
      </c>
      <c r="E306" s="25">
        <v>2.6991000000000001</v>
      </c>
      <c r="F306" s="25">
        <v>2.6991000000000001</v>
      </c>
      <c r="G306" s="25">
        <v>2.6065</v>
      </c>
      <c r="H306" s="25">
        <v>0</v>
      </c>
      <c r="I306" s="26">
        <v>0</v>
      </c>
      <c r="J306" s="25">
        <v>6.5229999999999996E-2</v>
      </c>
      <c r="K306" s="24" t="s">
        <v>1457</v>
      </c>
      <c r="L306" s="23">
        <v>0</v>
      </c>
      <c r="M306" s="23">
        <v>1</v>
      </c>
      <c r="N306" s="24" t="s">
        <v>1457</v>
      </c>
    </row>
    <row r="307" spans="1:14" x14ac:dyDescent="0.25">
      <c r="A307" s="22" t="s">
        <v>116</v>
      </c>
      <c r="B307" s="22" t="s">
        <v>656</v>
      </c>
      <c r="C307" s="22" t="s">
        <v>715</v>
      </c>
      <c r="D307" s="22" t="s">
        <v>716</v>
      </c>
      <c r="E307" s="25">
        <v>1.29871</v>
      </c>
      <c r="F307" s="25">
        <v>0</v>
      </c>
      <c r="G307" s="25">
        <v>2.5785200000000001</v>
      </c>
      <c r="H307" s="25">
        <v>0</v>
      </c>
      <c r="I307" s="26">
        <v>0</v>
      </c>
      <c r="J307" s="25">
        <v>0</v>
      </c>
      <c r="K307" s="24" t="s">
        <v>1457</v>
      </c>
      <c r="L307" s="23">
        <v>0</v>
      </c>
      <c r="M307" s="23">
        <v>6.3089373301</v>
      </c>
      <c r="N307" s="24" t="s">
        <v>1457</v>
      </c>
    </row>
    <row r="308" spans="1:14" x14ac:dyDescent="0.25">
      <c r="A308" s="22" t="s">
        <v>116</v>
      </c>
      <c r="B308" s="22" t="s">
        <v>656</v>
      </c>
      <c r="C308" s="22" t="s">
        <v>717</v>
      </c>
      <c r="D308" s="22" t="s">
        <v>718</v>
      </c>
      <c r="E308" s="25">
        <v>2.9784000000000002</v>
      </c>
      <c r="F308" s="25">
        <v>2.9784000000000002</v>
      </c>
      <c r="G308" s="25">
        <v>2.3762500000000002</v>
      </c>
      <c r="H308" s="25">
        <v>0</v>
      </c>
      <c r="I308" s="26">
        <v>0</v>
      </c>
      <c r="J308" s="25">
        <v>0</v>
      </c>
      <c r="K308" s="24" t="s">
        <v>1458</v>
      </c>
      <c r="L308" s="23">
        <v>600</v>
      </c>
      <c r="M308" s="23">
        <v>1</v>
      </c>
      <c r="N308" s="24" t="s">
        <v>1457</v>
      </c>
    </row>
    <row r="309" spans="1:14" x14ac:dyDescent="0.25">
      <c r="A309" s="22" t="s">
        <v>116</v>
      </c>
      <c r="B309" s="22" t="s">
        <v>656</v>
      </c>
      <c r="C309" s="22" t="s">
        <v>719</v>
      </c>
      <c r="D309" s="22" t="s">
        <v>720</v>
      </c>
      <c r="E309" s="25">
        <v>4.0582000000000003</v>
      </c>
      <c r="F309" s="25">
        <v>4.0582000000000003</v>
      </c>
      <c r="G309" s="25">
        <v>2.62</v>
      </c>
      <c r="H309" s="25">
        <v>0</v>
      </c>
      <c r="I309" s="26">
        <v>0</v>
      </c>
      <c r="J309" s="25">
        <v>0.46694999999999998</v>
      </c>
      <c r="K309" s="24" t="s">
        <v>1457</v>
      </c>
      <c r="L309" s="23">
        <v>0</v>
      </c>
      <c r="M309" s="23">
        <v>1.7766497461999999</v>
      </c>
      <c r="N309" s="24" t="s">
        <v>1457</v>
      </c>
    </row>
    <row r="310" spans="1:14" x14ac:dyDescent="0.25">
      <c r="A310" s="22" t="s">
        <v>116</v>
      </c>
      <c r="B310" s="22" t="s">
        <v>656</v>
      </c>
      <c r="C310" s="22" t="s">
        <v>721</v>
      </c>
      <c r="D310" s="22" t="s">
        <v>722</v>
      </c>
      <c r="E310" s="25">
        <v>3.1095229999999998</v>
      </c>
      <c r="F310" s="25">
        <v>3.1095229999999998</v>
      </c>
      <c r="G310" s="25">
        <v>2.65</v>
      </c>
      <c r="H310" s="25">
        <v>0</v>
      </c>
      <c r="I310" s="26">
        <v>0</v>
      </c>
      <c r="J310" s="25">
        <v>0.226359</v>
      </c>
      <c r="K310" s="24" t="s">
        <v>1458</v>
      </c>
      <c r="L310" s="23">
        <v>1350</v>
      </c>
      <c r="M310" s="23">
        <v>1.007724979</v>
      </c>
      <c r="N310" s="24" t="s">
        <v>1457</v>
      </c>
    </row>
    <row r="311" spans="1:14" x14ac:dyDescent="0.25">
      <c r="A311" s="22" t="s">
        <v>116</v>
      </c>
      <c r="B311" s="22" t="s">
        <v>656</v>
      </c>
      <c r="C311" s="22" t="s">
        <v>723</v>
      </c>
      <c r="D311" s="22" t="s">
        <v>724</v>
      </c>
      <c r="E311" s="25">
        <v>8.0924999999999994</v>
      </c>
      <c r="F311" s="25">
        <v>8.0924999999999994</v>
      </c>
      <c r="G311" s="25">
        <v>2.5703999999999998</v>
      </c>
      <c r="H311" s="25">
        <v>0</v>
      </c>
      <c r="I311" s="26">
        <v>0</v>
      </c>
      <c r="J311" s="25">
        <v>0.21629999999999999</v>
      </c>
      <c r="K311" s="24" t="s">
        <v>1458</v>
      </c>
      <c r="L311" s="23">
        <v>625</v>
      </c>
      <c r="M311" s="23">
        <v>1.9090145195999999</v>
      </c>
      <c r="N311" s="24" t="s">
        <v>1457</v>
      </c>
    </row>
    <row r="312" spans="1:14" x14ac:dyDescent="0.25">
      <c r="A312" s="22" t="s">
        <v>116</v>
      </c>
      <c r="B312" s="22" t="s">
        <v>656</v>
      </c>
      <c r="C312" s="22" t="s">
        <v>725</v>
      </c>
      <c r="D312" s="22" t="s">
        <v>726</v>
      </c>
      <c r="E312" s="25">
        <v>2.72</v>
      </c>
      <c r="F312" s="25">
        <v>2.72</v>
      </c>
      <c r="G312" s="25">
        <v>2.7050000000000001</v>
      </c>
      <c r="H312" s="25">
        <v>0.13500000000000001</v>
      </c>
      <c r="I312" s="26">
        <v>0</v>
      </c>
      <c r="J312" s="25">
        <v>0</v>
      </c>
      <c r="K312" s="24" t="s">
        <v>1458</v>
      </c>
      <c r="L312" s="23">
        <v>550</v>
      </c>
      <c r="M312" s="23">
        <v>2.1176470587999998</v>
      </c>
      <c r="N312" s="24" t="s">
        <v>1457</v>
      </c>
    </row>
    <row r="313" spans="1:14" x14ac:dyDescent="0.25">
      <c r="A313" s="22" t="s">
        <v>116</v>
      </c>
      <c r="B313" s="22" t="s">
        <v>656</v>
      </c>
      <c r="C313" s="22" t="s">
        <v>727</v>
      </c>
      <c r="D313" s="22" t="s">
        <v>728</v>
      </c>
      <c r="E313" s="25">
        <v>2.3278425999999999</v>
      </c>
      <c r="F313" s="25">
        <v>2.3278425999999999</v>
      </c>
      <c r="G313" s="25">
        <v>2.3883584999999998</v>
      </c>
      <c r="H313" s="25">
        <v>0</v>
      </c>
      <c r="I313" s="26">
        <v>0</v>
      </c>
      <c r="J313" s="25">
        <v>0</v>
      </c>
      <c r="K313" s="24" t="s">
        <v>1457</v>
      </c>
      <c r="L313" s="23">
        <v>0</v>
      </c>
      <c r="M313" s="23">
        <v>1</v>
      </c>
      <c r="N313" s="24" t="s">
        <v>1457</v>
      </c>
    </row>
    <row r="314" spans="1:14" x14ac:dyDescent="0.25">
      <c r="A314" s="22" t="s">
        <v>116</v>
      </c>
      <c r="B314" s="22" t="s">
        <v>656</v>
      </c>
      <c r="C314" s="22" t="s">
        <v>729</v>
      </c>
      <c r="D314" s="22" t="s">
        <v>730</v>
      </c>
      <c r="E314" s="25">
        <v>4.8265203999999997</v>
      </c>
      <c r="F314" s="25">
        <v>4.8265203999999997</v>
      </c>
      <c r="G314" s="25">
        <v>2.5585689999999999</v>
      </c>
      <c r="H314" s="25">
        <v>0</v>
      </c>
      <c r="I314" s="26">
        <v>0</v>
      </c>
      <c r="J314" s="25">
        <v>0.21525158999999999</v>
      </c>
      <c r="K314" s="24" t="s">
        <v>1458</v>
      </c>
      <c r="L314" s="23">
        <v>1000</v>
      </c>
      <c r="M314" s="23">
        <v>3.5744177109000002</v>
      </c>
      <c r="N314" s="24" t="s">
        <v>1457</v>
      </c>
    </row>
    <row r="315" spans="1:14" x14ac:dyDescent="0.25">
      <c r="A315" s="22" t="s">
        <v>116</v>
      </c>
      <c r="B315" s="22" t="s">
        <v>656</v>
      </c>
      <c r="C315" s="22" t="s">
        <v>731</v>
      </c>
      <c r="D315" s="22" t="s">
        <v>732</v>
      </c>
      <c r="E315" s="25">
        <v>2.5</v>
      </c>
      <c r="F315" s="25">
        <v>2.5</v>
      </c>
      <c r="G315" s="25">
        <v>2.4567000000000001</v>
      </c>
      <c r="H315" s="25">
        <v>0</v>
      </c>
      <c r="I315" s="26">
        <v>0</v>
      </c>
      <c r="J315" s="25">
        <v>0.1143</v>
      </c>
      <c r="K315" s="24" t="s">
        <v>1458</v>
      </c>
      <c r="L315" s="23">
        <v>350</v>
      </c>
      <c r="M315" s="23">
        <v>1</v>
      </c>
      <c r="N315" s="24" t="s">
        <v>1457</v>
      </c>
    </row>
    <row r="316" spans="1:14" x14ac:dyDescent="0.25">
      <c r="A316" s="22" t="s">
        <v>116</v>
      </c>
      <c r="B316" s="22" t="s">
        <v>656</v>
      </c>
      <c r="C316" s="22" t="s">
        <v>733</v>
      </c>
      <c r="D316" s="22" t="s">
        <v>734</v>
      </c>
      <c r="E316" s="25">
        <v>8.6607558999999998</v>
      </c>
      <c r="F316" s="25">
        <v>8.6607558999999998</v>
      </c>
      <c r="G316" s="25">
        <v>2.5938376999999999</v>
      </c>
      <c r="H316" s="25">
        <v>0</v>
      </c>
      <c r="I316" s="26">
        <v>0</v>
      </c>
      <c r="J316" s="25">
        <v>0.2181825</v>
      </c>
      <c r="K316" s="24" t="s">
        <v>1458</v>
      </c>
      <c r="L316" s="23">
        <v>1075</v>
      </c>
      <c r="M316" s="23">
        <v>2.2711643448999999</v>
      </c>
      <c r="N316" s="24" t="s">
        <v>1457</v>
      </c>
    </row>
    <row r="317" spans="1:14" x14ac:dyDescent="0.25">
      <c r="A317" s="22" t="s">
        <v>116</v>
      </c>
      <c r="B317" s="22" t="s">
        <v>656</v>
      </c>
      <c r="C317" s="22" t="s">
        <v>735</v>
      </c>
      <c r="D317" s="22" t="s">
        <v>736</v>
      </c>
      <c r="E317" s="25">
        <v>2.4390999999999998</v>
      </c>
      <c r="F317" s="25">
        <v>2.4390999999999998</v>
      </c>
      <c r="G317" s="25">
        <v>2.6164999999999998</v>
      </c>
      <c r="H317" s="25">
        <v>0</v>
      </c>
      <c r="I317" s="26">
        <v>0</v>
      </c>
      <c r="J317" s="25">
        <v>0</v>
      </c>
      <c r="K317" s="24" t="s">
        <v>1457</v>
      </c>
      <c r="L317" s="23">
        <v>0</v>
      </c>
      <c r="M317" s="23">
        <v>1</v>
      </c>
      <c r="N317" s="24" t="s">
        <v>1457</v>
      </c>
    </row>
    <row r="318" spans="1:14" x14ac:dyDescent="0.25">
      <c r="A318" s="22" t="s">
        <v>116</v>
      </c>
      <c r="B318" s="22" t="s">
        <v>656</v>
      </c>
      <c r="C318" s="22" t="s">
        <v>737</v>
      </c>
      <c r="D318" s="22" t="s">
        <v>738</v>
      </c>
      <c r="E318" s="25">
        <v>3.5964686000000001</v>
      </c>
      <c r="F318" s="25">
        <v>3.5964686000000001</v>
      </c>
      <c r="G318" s="25">
        <v>2.4869851999999999</v>
      </c>
      <c r="H318" s="25">
        <v>0</v>
      </c>
      <c r="I318" s="26">
        <v>0</v>
      </c>
      <c r="J318" s="25">
        <v>0</v>
      </c>
      <c r="K318" s="24" t="s">
        <v>1457</v>
      </c>
      <c r="L318" s="23">
        <v>0</v>
      </c>
      <c r="M318" s="23">
        <v>1</v>
      </c>
      <c r="N318" s="24" t="s">
        <v>1457</v>
      </c>
    </row>
    <row r="319" spans="1:14" x14ac:dyDescent="0.25">
      <c r="A319" s="22" t="s">
        <v>116</v>
      </c>
      <c r="B319" s="22" t="s">
        <v>656</v>
      </c>
      <c r="C319" s="22" t="s">
        <v>739</v>
      </c>
      <c r="D319" s="22" t="s">
        <v>740</v>
      </c>
      <c r="E319" s="25">
        <v>7.2391845799999999</v>
      </c>
      <c r="F319" s="25">
        <v>7.2391845799999999</v>
      </c>
      <c r="G319" s="25">
        <v>2.43255</v>
      </c>
      <c r="H319" s="25">
        <v>0</v>
      </c>
      <c r="I319" s="26">
        <v>0</v>
      </c>
      <c r="J319" s="25">
        <v>0.20463999999999999</v>
      </c>
      <c r="K319" s="24" t="s">
        <v>1458</v>
      </c>
      <c r="L319" s="23">
        <v>960</v>
      </c>
      <c r="M319" s="23">
        <v>3.8678389382999998</v>
      </c>
      <c r="N319" s="24" t="s">
        <v>1457</v>
      </c>
    </row>
    <row r="320" spans="1:14" x14ac:dyDescent="0.25">
      <c r="A320" s="22" t="s">
        <v>116</v>
      </c>
      <c r="B320" s="22" t="s">
        <v>656</v>
      </c>
      <c r="C320" s="22" t="s">
        <v>741</v>
      </c>
      <c r="D320" s="22" t="s">
        <v>742</v>
      </c>
      <c r="E320" s="25">
        <v>2.7521</v>
      </c>
      <c r="F320" s="25">
        <v>2.7521</v>
      </c>
      <c r="G320" s="25">
        <v>2.6282000000000001</v>
      </c>
      <c r="H320" s="25">
        <v>0</v>
      </c>
      <c r="I320" s="26">
        <v>0</v>
      </c>
      <c r="J320" s="25">
        <v>0.16739999999999999</v>
      </c>
      <c r="K320" s="24" t="s">
        <v>1458</v>
      </c>
      <c r="L320" s="23">
        <v>550</v>
      </c>
      <c r="M320" s="23">
        <v>1</v>
      </c>
      <c r="N320" s="24" t="s">
        <v>1457</v>
      </c>
    </row>
    <row r="321" spans="1:14" x14ac:dyDescent="0.25">
      <c r="A321" s="22" t="s">
        <v>116</v>
      </c>
      <c r="B321" s="22" t="s">
        <v>656</v>
      </c>
      <c r="C321" s="22" t="s">
        <v>743</v>
      </c>
      <c r="D321" s="22" t="s">
        <v>744</v>
      </c>
      <c r="E321" s="25">
        <v>5.7252999999999998</v>
      </c>
      <c r="F321" s="25">
        <v>5.7252999999999998</v>
      </c>
      <c r="G321" s="25">
        <v>2.2490000000000001</v>
      </c>
      <c r="H321" s="25">
        <v>0</v>
      </c>
      <c r="I321" s="26">
        <v>0</v>
      </c>
      <c r="J321" s="25">
        <v>0.27622999999999998</v>
      </c>
      <c r="K321" s="24" t="s">
        <v>1458</v>
      </c>
      <c r="L321" s="23">
        <v>1260</v>
      </c>
      <c r="M321" s="23">
        <v>1</v>
      </c>
      <c r="N321" s="24" t="s">
        <v>1458</v>
      </c>
    </row>
    <row r="322" spans="1:14" x14ac:dyDescent="0.25">
      <c r="A322" s="22" t="s">
        <v>116</v>
      </c>
      <c r="B322" s="22" t="s">
        <v>656</v>
      </c>
      <c r="C322" s="22" t="s">
        <v>745</v>
      </c>
      <c r="D322" s="22" t="s">
        <v>746</v>
      </c>
      <c r="E322" s="25">
        <v>6.3343999999999996</v>
      </c>
      <c r="F322" s="25">
        <v>6.3343999999999996</v>
      </c>
      <c r="G322" s="25">
        <v>2.5211999999999999</v>
      </c>
      <c r="H322" s="25">
        <v>0</v>
      </c>
      <c r="I322" s="26">
        <v>0</v>
      </c>
      <c r="J322" s="25">
        <v>0.21210000000000001</v>
      </c>
      <c r="K322" s="24" t="s">
        <v>1458</v>
      </c>
      <c r="L322" s="23">
        <v>1175</v>
      </c>
      <c r="M322" s="23">
        <v>1</v>
      </c>
      <c r="N322" s="24" t="s">
        <v>1457</v>
      </c>
    </row>
    <row r="323" spans="1:14" x14ac:dyDescent="0.25">
      <c r="A323" s="22" t="s">
        <v>116</v>
      </c>
      <c r="B323" s="22" t="s">
        <v>656</v>
      </c>
      <c r="C323" s="22" t="s">
        <v>747</v>
      </c>
      <c r="D323" s="22" t="s">
        <v>748</v>
      </c>
      <c r="E323" s="25">
        <v>2.95</v>
      </c>
      <c r="F323" s="25">
        <v>2.95</v>
      </c>
      <c r="G323" s="25">
        <v>2.65</v>
      </c>
      <c r="H323" s="25">
        <v>0</v>
      </c>
      <c r="I323" s="26">
        <v>0</v>
      </c>
      <c r="J323" s="25">
        <v>0</v>
      </c>
      <c r="K323" s="24" t="s">
        <v>1457</v>
      </c>
      <c r="L323" s="23">
        <v>0</v>
      </c>
      <c r="M323" s="23">
        <v>1</v>
      </c>
      <c r="N323" s="24" t="s">
        <v>1457</v>
      </c>
    </row>
    <row r="324" spans="1:14" x14ac:dyDescent="0.25">
      <c r="A324" s="22" t="s">
        <v>116</v>
      </c>
      <c r="B324" s="22" t="s">
        <v>656</v>
      </c>
      <c r="C324" s="22" t="s">
        <v>749</v>
      </c>
      <c r="D324" s="22" t="s">
        <v>750</v>
      </c>
      <c r="E324" s="25">
        <v>2.2090000000000001</v>
      </c>
      <c r="F324" s="25">
        <v>0</v>
      </c>
      <c r="G324" s="25">
        <v>2.605</v>
      </c>
      <c r="H324" s="25">
        <v>0</v>
      </c>
      <c r="I324" s="26">
        <v>0</v>
      </c>
      <c r="J324" s="25">
        <v>0.10100000000000001</v>
      </c>
      <c r="K324" s="24" t="s">
        <v>1457</v>
      </c>
      <c r="L324" s="23">
        <v>0</v>
      </c>
      <c r="M324" s="23">
        <v>1</v>
      </c>
      <c r="N324" s="24" t="s">
        <v>1457</v>
      </c>
    </row>
    <row r="325" spans="1:14" x14ac:dyDescent="0.25">
      <c r="A325" s="22" t="s">
        <v>116</v>
      </c>
      <c r="B325" s="22" t="s">
        <v>656</v>
      </c>
      <c r="C325" s="22" t="s">
        <v>751</v>
      </c>
      <c r="D325" s="22" t="s">
        <v>752</v>
      </c>
      <c r="E325" s="25">
        <v>4.5632283999999999</v>
      </c>
      <c r="F325" s="25">
        <v>4.5632299999999999</v>
      </c>
      <c r="G325" s="25">
        <v>2.7084925000000002</v>
      </c>
      <c r="H325" s="25">
        <v>0</v>
      </c>
      <c r="I325" s="26">
        <v>0</v>
      </c>
      <c r="J325" s="25">
        <v>0.22778950000000001</v>
      </c>
      <c r="K325" s="24" t="s">
        <v>1458</v>
      </c>
      <c r="L325" s="23">
        <v>905</v>
      </c>
      <c r="M325" s="23">
        <v>2.5340016730000001</v>
      </c>
      <c r="N325" s="24" t="s">
        <v>1457</v>
      </c>
    </row>
    <row r="326" spans="1:14" x14ac:dyDescent="0.25">
      <c r="A326" s="22" t="s">
        <v>116</v>
      </c>
      <c r="B326" s="22" t="s">
        <v>656</v>
      </c>
      <c r="C326" s="22" t="s">
        <v>753</v>
      </c>
      <c r="D326" s="22" t="s">
        <v>754</v>
      </c>
      <c r="E326" s="25">
        <v>3.8475999999999999</v>
      </c>
      <c r="F326" s="25">
        <v>3.8475999999999999</v>
      </c>
      <c r="G326" s="25">
        <v>2.5632000000000001</v>
      </c>
      <c r="H326" s="25">
        <v>0</v>
      </c>
      <c r="I326" s="26">
        <v>0</v>
      </c>
      <c r="J326" s="25">
        <v>0.1043</v>
      </c>
      <c r="K326" s="24" t="s">
        <v>1458</v>
      </c>
      <c r="L326" s="23">
        <v>400</v>
      </c>
      <c r="M326" s="23">
        <v>1</v>
      </c>
      <c r="N326" s="24" t="s">
        <v>1457</v>
      </c>
    </row>
    <row r="327" spans="1:14" x14ac:dyDescent="0.25">
      <c r="A327" s="22" t="s">
        <v>116</v>
      </c>
      <c r="B327" s="22" t="s">
        <v>656</v>
      </c>
      <c r="C327" s="22" t="s">
        <v>755</v>
      </c>
      <c r="D327" s="22" t="s">
        <v>756</v>
      </c>
      <c r="E327" s="25">
        <v>2.89</v>
      </c>
      <c r="F327" s="25">
        <v>2.89</v>
      </c>
      <c r="G327" s="25">
        <v>2.63</v>
      </c>
      <c r="H327" s="25">
        <v>0</v>
      </c>
      <c r="I327" s="26">
        <v>0</v>
      </c>
      <c r="J327" s="25">
        <v>0.47</v>
      </c>
      <c r="K327" s="24" t="s">
        <v>1458</v>
      </c>
      <c r="L327" s="23">
        <v>750</v>
      </c>
      <c r="M327" s="23">
        <v>2</v>
      </c>
      <c r="N327" s="24" t="s">
        <v>1457</v>
      </c>
    </row>
    <row r="328" spans="1:14" x14ac:dyDescent="0.25">
      <c r="A328" s="22" t="s">
        <v>116</v>
      </c>
      <c r="B328" s="22" t="s">
        <v>656</v>
      </c>
      <c r="C328" s="22" t="s">
        <v>757</v>
      </c>
      <c r="D328" s="22" t="s">
        <v>758</v>
      </c>
      <c r="E328" s="25">
        <v>5.3723099999999997</v>
      </c>
      <c r="F328" s="25">
        <v>5.3723099999999997</v>
      </c>
      <c r="G328" s="25">
        <v>2.5304700000000002</v>
      </c>
      <c r="H328" s="25">
        <v>0</v>
      </c>
      <c r="I328" s="26">
        <v>0</v>
      </c>
      <c r="J328" s="25">
        <v>0.21292</v>
      </c>
      <c r="K328" s="24" t="s">
        <v>1457</v>
      </c>
      <c r="L328" s="23">
        <v>0</v>
      </c>
      <c r="M328" s="23">
        <v>3.1804810220999999</v>
      </c>
      <c r="N328" s="24" t="s">
        <v>1457</v>
      </c>
    </row>
    <row r="329" spans="1:14" x14ac:dyDescent="0.25">
      <c r="A329" s="22" t="s">
        <v>116</v>
      </c>
      <c r="B329" s="22" t="s">
        <v>759</v>
      </c>
      <c r="C329" s="22" t="s">
        <v>760</v>
      </c>
      <c r="D329" s="22" t="s">
        <v>761</v>
      </c>
      <c r="E329" s="25">
        <v>1.4530000000000001</v>
      </c>
      <c r="F329" s="25">
        <v>1.4530000000000001</v>
      </c>
      <c r="G329" s="25">
        <v>2.4672000000000001</v>
      </c>
      <c r="H329" s="25">
        <v>0</v>
      </c>
      <c r="I329" s="26">
        <v>0</v>
      </c>
      <c r="J329" s="25">
        <v>0</v>
      </c>
      <c r="K329" s="24" t="s">
        <v>1457</v>
      </c>
      <c r="L329" s="23">
        <v>0</v>
      </c>
      <c r="M329" s="23">
        <v>4.9945629731999999</v>
      </c>
      <c r="N329" s="24" t="s">
        <v>1457</v>
      </c>
    </row>
    <row r="330" spans="1:14" x14ac:dyDescent="0.25">
      <c r="A330" s="22" t="s">
        <v>116</v>
      </c>
      <c r="B330" s="22" t="s">
        <v>759</v>
      </c>
      <c r="C330" s="22" t="s">
        <v>762</v>
      </c>
      <c r="D330" s="22" t="s">
        <v>763</v>
      </c>
      <c r="E330" s="25">
        <v>1</v>
      </c>
      <c r="F330" s="25">
        <v>1</v>
      </c>
      <c r="G330" s="25">
        <v>2.9407299999999998</v>
      </c>
      <c r="H330" s="25">
        <v>0</v>
      </c>
      <c r="I330" s="26">
        <v>0</v>
      </c>
      <c r="J330" s="25">
        <v>0.15417</v>
      </c>
      <c r="K330" s="24" t="s">
        <v>1457</v>
      </c>
      <c r="L330" s="23">
        <v>0</v>
      </c>
      <c r="M330" s="23">
        <v>3.50251</v>
      </c>
      <c r="N330" s="24" t="s">
        <v>1457</v>
      </c>
    </row>
    <row r="331" spans="1:14" x14ac:dyDescent="0.25">
      <c r="A331" s="22" t="s">
        <v>116</v>
      </c>
      <c r="B331" s="22" t="s">
        <v>759</v>
      </c>
      <c r="C331" s="22" t="s">
        <v>764</v>
      </c>
      <c r="D331" s="22" t="s">
        <v>765</v>
      </c>
      <c r="E331" s="25">
        <v>0.35629</v>
      </c>
      <c r="F331" s="25">
        <v>0.35629</v>
      </c>
      <c r="G331" s="25">
        <v>2.5627800000000001</v>
      </c>
      <c r="H331" s="25">
        <v>0</v>
      </c>
      <c r="I331" s="26">
        <v>0</v>
      </c>
      <c r="J331" s="25">
        <v>0.12246</v>
      </c>
      <c r="K331" s="24" t="s">
        <v>1458</v>
      </c>
      <c r="L331" s="23">
        <v>25</v>
      </c>
      <c r="M331" s="23">
        <v>1</v>
      </c>
      <c r="N331" s="24" t="s">
        <v>1457</v>
      </c>
    </row>
    <row r="332" spans="1:14" x14ac:dyDescent="0.25">
      <c r="A332" s="22" t="s">
        <v>116</v>
      </c>
      <c r="B332" s="22" t="s">
        <v>759</v>
      </c>
      <c r="C332" s="22" t="s">
        <v>766</v>
      </c>
      <c r="D332" s="22" t="s">
        <v>767</v>
      </c>
      <c r="E332" s="25">
        <v>2.0618599999999998</v>
      </c>
      <c r="F332" s="25">
        <v>2.0618599999999998</v>
      </c>
      <c r="G332" s="25">
        <v>2.6884800000000002</v>
      </c>
      <c r="H332" s="25">
        <v>0</v>
      </c>
      <c r="I332" s="26">
        <v>0</v>
      </c>
      <c r="J332" s="25">
        <v>0</v>
      </c>
      <c r="K332" s="24" t="s">
        <v>1458</v>
      </c>
      <c r="L332" s="23">
        <v>25</v>
      </c>
      <c r="M332" s="23">
        <v>1</v>
      </c>
      <c r="N332" s="24" t="s">
        <v>1457</v>
      </c>
    </row>
    <row r="333" spans="1:14" x14ac:dyDescent="0.25">
      <c r="A333" s="22" t="s">
        <v>116</v>
      </c>
      <c r="B333" s="22" t="s">
        <v>759</v>
      </c>
      <c r="C333" s="22" t="s">
        <v>768</v>
      </c>
      <c r="D333" s="22" t="s">
        <v>769</v>
      </c>
      <c r="E333" s="25">
        <v>10.08883</v>
      </c>
      <c r="F333" s="25">
        <v>10.08883</v>
      </c>
      <c r="G333" s="25">
        <v>2.6592199999999999</v>
      </c>
      <c r="H333" s="25">
        <v>0</v>
      </c>
      <c r="I333" s="26">
        <v>0</v>
      </c>
      <c r="J333" s="25">
        <v>0</v>
      </c>
      <c r="K333" s="24" t="s">
        <v>1458</v>
      </c>
      <c r="L333" s="23">
        <v>25</v>
      </c>
      <c r="M333" s="23">
        <v>1</v>
      </c>
      <c r="N333" s="24" t="s">
        <v>1457</v>
      </c>
    </row>
    <row r="334" spans="1:14" x14ac:dyDescent="0.25">
      <c r="A334" s="22" t="s">
        <v>116</v>
      </c>
      <c r="B334" s="22" t="s">
        <v>759</v>
      </c>
      <c r="C334" s="22" t="s">
        <v>770</v>
      </c>
      <c r="D334" s="22" t="s">
        <v>771</v>
      </c>
      <c r="E334" s="25">
        <v>0</v>
      </c>
      <c r="F334" s="25">
        <v>0</v>
      </c>
      <c r="G334" s="25">
        <v>0</v>
      </c>
      <c r="H334" s="25">
        <v>0</v>
      </c>
      <c r="I334" s="26">
        <v>0</v>
      </c>
      <c r="J334" s="25">
        <v>0</v>
      </c>
      <c r="K334" s="24" t="s">
        <v>1457</v>
      </c>
      <c r="L334" s="23">
        <v>0</v>
      </c>
      <c r="M334" s="23">
        <v>0</v>
      </c>
      <c r="N334" s="24" t="s">
        <v>1457</v>
      </c>
    </row>
    <row r="335" spans="1:14" x14ac:dyDescent="0.25">
      <c r="A335" s="22" t="s">
        <v>116</v>
      </c>
      <c r="B335" s="22" t="s">
        <v>759</v>
      </c>
      <c r="C335" s="22" t="s">
        <v>772</v>
      </c>
      <c r="D335" s="22" t="s">
        <v>773</v>
      </c>
      <c r="E335" s="25">
        <v>4.3307000000000002</v>
      </c>
      <c r="F335" s="25">
        <v>4.3307000000000002</v>
      </c>
      <c r="G335" s="25">
        <v>2.56</v>
      </c>
      <c r="H335" s="25">
        <v>0</v>
      </c>
      <c r="I335" s="26">
        <v>0</v>
      </c>
      <c r="J335" s="25">
        <v>0.20399999999999999</v>
      </c>
      <c r="K335" s="24" t="s">
        <v>1457</v>
      </c>
      <c r="L335" s="23">
        <v>0</v>
      </c>
      <c r="M335" s="23">
        <v>1.7152608122999999</v>
      </c>
      <c r="N335" s="24" t="s">
        <v>1457</v>
      </c>
    </row>
    <row r="336" spans="1:14" x14ac:dyDescent="0.25">
      <c r="A336" s="22" t="s">
        <v>116</v>
      </c>
      <c r="B336" s="22" t="s">
        <v>774</v>
      </c>
      <c r="C336" s="22" t="s">
        <v>775</v>
      </c>
      <c r="D336" s="22" t="s">
        <v>776</v>
      </c>
      <c r="E336" s="25">
        <v>3.39</v>
      </c>
      <c r="F336" s="25">
        <v>6.1</v>
      </c>
      <c r="G336" s="25">
        <v>2.6120999999999999</v>
      </c>
      <c r="H336" s="25">
        <v>0</v>
      </c>
      <c r="I336" s="26">
        <v>2433184</v>
      </c>
      <c r="J336" s="25">
        <v>0.49049999999999999</v>
      </c>
      <c r="K336" s="24" t="s">
        <v>1457</v>
      </c>
      <c r="L336" s="23">
        <v>0</v>
      </c>
      <c r="M336" s="23">
        <v>2.7109144543000001</v>
      </c>
      <c r="N336" s="24" t="s">
        <v>1458</v>
      </c>
    </row>
    <row r="337" spans="1:5" x14ac:dyDescent="0.25">
      <c r="A337" s="22"/>
      <c r="B337" s="22"/>
      <c r="C337" s="22"/>
      <c r="D337" s="22" t="s">
        <v>1823</v>
      </c>
      <c r="E337" s="25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A366C-AE54-4867-B432-8BE8B70B4866}">
  <dimension ref="A1:N337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4" width="15.7109375" customWidth="1"/>
  </cols>
  <sheetData>
    <row r="1" spans="1:14" ht="24" customHeight="1" x14ac:dyDescent="0.3">
      <c r="A1" s="4" t="str">
        <f>HYPERLINK("#'Index'!A1", "&lt;&lt; Index")</f>
        <v>&lt;&lt; Index</v>
      </c>
      <c r="B1" s="20" t="s">
        <v>1801</v>
      </c>
      <c r="D1" s="20" t="s">
        <v>1824</v>
      </c>
    </row>
    <row r="2" spans="1:14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1803</v>
      </c>
      <c r="F2" s="21" t="s">
        <v>1805</v>
      </c>
      <c r="G2" s="21" t="s">
        <v>1806</v>
      </c>
      <c r="H2" s="21" t="s">
        <v>1807</v>
      </c>
      <c r="I2" s="21" t="s">
        <v>1825</v>
      </c>
      <c r="J2" s="21" t="s">
        <v>1826</v>
      </c>
      <c r="K2" s="21" t="s">
        <v>1808</v>
      </c>
      <c r="L2" s="21" t="s">
        <v>1809</v>
      </c>
      <c r="M2" s="21" t="s">
        <v>1810</v>
      </c>
      <c r="N2" s="21" t="s">
        <v>1811</v>
      </c>
    </row>
    <row r="3" spans="1:14" x14ac:dyDescent="0.25">
      <c r="A3" s="21"/>
      <c r="B3" s="21"/>
      <c r="C3" s="21"/>
      <c r="D3" s="21" t="s">
        <v>81</v>
      </c>
      <c r="E3" s="21" t="s">
        <v>1813</v>
      </c>
      <c r="F3" s="21" t="s">
        <v>1815</v>
      </c>
      <c r="G3" s="21" t="s">
        <v>1816</v>
      </c>
      <c r="H3" s="21" t="s">
        <v>1817</v>
      </c>
      <c r="I3" s="21" t="s">
        <v>1827</v>
      </c>
      <c r="J3" s="21" t="s">
        <v>1828</v>
      </c>
      <c r="K3" s="21" t="s">
        <v>1818</v>
      </c>
      <c r="L3" s="21" t="s">
        <v>1819</v>
      </c>
      <c r="M3" s="21" t="s">
        <v>1820</v>
      </c>
      <c r="N3" s="21" t="s">
        <v>1821</v>
      </c>
    </row>
    <row r="4" spans="1:14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5">
        <v>9.9250799999999995</v>
      </c>
      <c r="F4" s="25">
        <v>3.7827600000000001</v>
      </c>
      <c r="G4" s="25">
        <v>0</v>
      </c>
      <c r="H4" s="26">
        <v>0</v>
      </c>
      <c r="I4" s="24" t="s">
        <v>1457</v>
      </c>
      <c r="J4" s="25">
        <v>0</v>
      </c>
      <c r="K4" s="25">
        <v>5.0040000000000001E-2</v>
      </c>
      <c r="L4" s="24" t="s">
        <v>1457</v>
      </c>
      <c r="M4" s="23">
        <v>0</v>
      </c>
      <c r="N4" s="23">
        <v>2.1001548917999999</v>
      </c>
    </row>
    <row r="5" spans="1:14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5">
        <v>9.6858020000000007</v>
      </c>
      <c r="F5" s="25">
        <v>3.7756449999999999</v>
      </c>
      <c r="G5" s="25">
        <v>0</v>
      </c>
      <c r="H5" s="26">
        <v>0</v>
      </c>
      <c r="I5" s="24" t="s">
        <v>1457</v>
      </c>
      <c r="J5" s="25">
        <v>0</v>
      </c>
      <c r="K5" s="25">
        <v>2.385E-2</v>
      </c>
      <c r="L5" s="24" t="s">
        <v>1457</v>
      </c>
      <c r="M5" s="23">
        <v>0</v>
      </c>
      <c r="N5" s="23">
        <v>1.4</v>
      </c>
    </row>
    <row r="6" spans="1:14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5">
        <v>14.44279</v>
      </c>
      <c r="F6" s="25">
        <v>3.8877999999999999</v>
      </c>
      <c r="G6" s="25">
        <v>0</v>
      </c>
      <c r="H6" s="26">
        <v>0</v>
      </c>
      <c r="I6" s="24" t="s">
        <v>1457</v>
      </c>
      <c r="J6" s="25">
        <v>0</v>
      </c>
      <c r="K6" s="25">
        <v>0.10482</v>
      </c>
      <c r="L6" s="24" t="s">
        <v>1457</v>
      </c>
      <c r="M6" s="23">
        <v>0</v>
      </c>
      <c r="N6" s="23">
        <v>1.6794176197999999</v>
      </c>
    </row>
    <row r="7" spans="1:14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5">
        <v>17.8843</v>
      </c>
      <c r="F7" s="25">
        <v>4.0503</v>
      </c>
      <c r="G7" s="25">
        <v>0</v>
      </c>
      <c r="H7" s="26">
        <v>2621000</v>
      </c>
      <c r="I7" s="24" t="s">
        <v>1457</v>
      </c>
      <c r="J7" s="25">
        <v>0</v>
      </c>
      <c r="K7" s="25">
        <v>0</v>
      </c>
      <c r="L7" s="24" t="s">
        <v>1457</v>
      </c>
      <c r="M7" s="23">
        <v>0</v>
      </c>
      <c r="N7" s="23">
        <v>3.8092225771999999</v>
      </c>
    </row>
    <row r="8" spans="1:14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5">
        <v>13.0944</v>
      </c>
      <c r="F8" s="25">
        <v>3.9340999999999999</v>
      </c>
      <c r="G8" s="25">
        <v>0</v>
      </c>
      <c r="H8" s="26">
        <v>0</v>
      </c>
      <c r="I8" s="24" t="s">
        <v>1457</v>
      </c>
      <c r="J8" s="25">
        <v>0</v>
      </c>
      <c r="K8" s="25">
        <v>1.0200000000000001E-2</v>
      </c>
      <c r="L8" s="24" t="s">
        <v>1457</v>
      </c>
      <c r="M8" s="23">
        <v>0</v>
      </c>
      <c r="N8" s="23">
        <v>1.5519288889</v>
      </c>
    </row>
    <row r="9" spans="1:14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5">
        <v>7.2388019999999997</v>
      </c>
      <c r="F9" s="25">
        <v>3.383057</v>
      </c>
      <c r="G9" s="25">
        <v>0</v>
      </c>
      <c r="H9" s="26">
        <v>0</v>
      </c>
      <c r="I9" s="24" t="s">
        <v>1457</v>
      </c>
      <c r="J9" s="25">
        <v>0</v>
      </c>
      <c r="K9" s="25">
        <v>0</v>
      </c>
      <c r="L9" s="24" t="s">
        <v>1457</v>
      </c>
      <c r="M9" s="23">
        <v>0</v>
      </c>
      <c r="N9" s="23">
        <v>1.5042372899000001</v>
      </c>
    </row>
    <row r="10" spans="1:14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5">
        <v>12.776</v>
      </c>
      <c r="F10" s="25">
        <v>3.8451</v>
      </c>
      <c r="G10" s="25">
        <v>0</v>
      </c>
      <c r="H10" s="26">
        <v>0</v>
      </c>
      <c r="I10" s="24" t="s">
        <v>1457</v>
      </c>
      <c r="J10" s="25">
        <v>0</v>
      </c>
      <c r="K10" s="25">
        <v>6.6900000000000001E-2</v>
      </c>
      <c r="L10" s="24" t="s">
        <v>1457</v>
      </c>
      <c r="M10" s="23">
        <v>0</v>
      </c>
      <c r="N10" s="23">
        <v>1.4557055774000001</v>
      </c>
    </row>
    <row r="11" spans="1:14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5">
        <v>21.078600000000002</v>
      </c>
      <c r="F11" s="25">
        <v>4.0289999999999999</v>
      </c>
      <c r="G11" s="25">
        <v>7.5200000000000003E-2</v>
      </c>
      <c r="H11" s="26">
        <v>12210774</v>
      </c>
      <c r="I11" s="24" t="s">
        <v>1457</v>
      </c>
      <c r="J11" s="25">
        <v>0</v>
      </c>
      <c r="K11" s="25">
        <v>0</v>
      </c>
      <c r="L11" s="24" t="s">
        <v>1457</v>
      </c>
      <c r="M11" s="23">
        <v>0</v>
      </c>
      <c r="N11" s="23">
        <v>3.05</v>
      </c>
    </row>
    <row r="12" spans="1:14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5">
        <v>10.09477</v>
      </c>
      <c r="F12" s="25">
        <v>3.823045</v>
      </c>
      <c r="G12" s="25">
        <v>0</v>
      </c>
      <c r="H12" s="26">
        <v>0</v>
      </c>
      <c r="I12" s="24" t="s">
        <v>1457</v>
      </c>
      <c r="J12" s="25">
        <v>0</v>
      </c>
      <c r="K12" s="25">
        <v>9.0602000000000002E-2</v>
      </c>
      <c r="L12" s="24" t="s">
        <v>1457</v>
      </c>
      <c r="M12" s="23">
        <v>0</v>
      </c>
      <c r="N12" s="23">
        <v>1.7936398338999999</v>
      </c>
    </row>
    <row r="13" spans="1:14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5">
        <v>17.2957</v>
      </c>
      <c r="F13" s="25">
        <v>3.9851999999999999</v>
      </c>
      <c r="G13" s="25">
        <v>0</v>
      </c>
      <c r="H13" s="26">
        <v>0</v>
      </c>
      <c r="I13" s="24" t="s">
        <v>1457</v>
      </c>
      <c r="J13" s="25">
        <v>0</v>
      </c>
      <c r="K13" s="25">
        <v>0</v>
      </c>
      <c r="L13" s="24" t="s">
        <v>1457</v>
      </c>
      <c r="M13" s="23">
        <v>0</v>
      </c>
      <c r="N13" s="23">
        <v>1.76</v>
      </c>
    </row>
    <row r="14" spans="1:14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5">
        <v>9.7307000000000006</v>
      </c>
      <c r="F14" s="25">
        <v>3.7261000000000002</v>
      </c>
      <c r="G14" s="25">
        <v>0</v>
      </c>
      <c r="H14" s="26">
        <v>0</v>
      </c>
      <c r="I14" s="24" t="s">
        <v>1457</v>
      </c>
      <c r="J14" s="25">
        <v>0</v>
      </c>
      <c r="K14" s="25">
        <v>6.2E-2</v>
      </c>
      <c r="L14" s="24" t="s">
        <v>1457</v>
      </c>
      <c r="M14" s="23">
        <v>0</v>
      </c>
      <c r="N14" s="23">
        <v>1.1476776825999999</v>
      </c>
    </row>
    <row r="15" spans="1:14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5">
        <v>9.3800000000000008</v>
      </c>
      <c r="F15" s="25">
        <v>3.9620000000000002</v>
      </c>
      <c r="G15" s="25">
        <v>0</v>
      </c>
      <c r="H15" s="26">
        <v>0</v>
      </c>
      <c r="I15" s="24" t="s">
        <v>1457</v>
      </c>
      <c r="J15" s="25">
        <v>0</v>
      </c>
      <c r="K15" s="25">
        <v>2.5999999999999999E-2</v>
      </c>
      <c r="L15" s="24" t="s">
        <v>1457</v>
      </c>
      <c r="M15" s="23">
        <v>0</v>
      </c>
      <c r="N15" s="23">
        <v>1.2420550847</v>
      </c>
    </row>
    <row r="16" spans="1:14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5">
        <v>20.5685</v>
      </c>
      <c r="F16" s="25">
        <v>3.7818000000000001</v>
      </c>
      <c r="G16" s="25">
        <v>0</v>
      </c>
      <c r="H16" s="26">
        <v>0</v>
      </c>
      <c r="I16" s="24" t="s">
        <v>1457</v>
      </c>
      <c r="J16" s="25">
        <v>0</v>
      </c>
      <c r="K16" s="25">
        <v>0.14879999999999999</v>
      </c>
      <c r="L16" s="24" t="s">
        <v>1457</v>
      </c>
      <c r="M16" s="23">
        <v>0</v>
      </c>
      <c r="N16" s="23">
        <v>2.4892592189</v>
      </c>
    </row>
    <row r="17" spans="1:14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5">
        <v>12.3705</v>
      </c>
      <c r="F17" s="25">
        <v>4.4292999999999996</v>
      </c>
      <c r="G17" s="25">
        <v>0</v>
      </c>
      <c r="H17" s="26">
        <v>0</v>
      </c>
      <c r="I17" s="24" t="s">
        <v>1457</v>
      </c>
      <c r="J17" s="25">
        <v>0</v>
      </c>
      <c r="K17" s="25">
        <v>0</v>
      </c>
      <c r="L17" s="24" t="s">
        <v>1457</v>
      </c>
      <c r="M17" s="23">
        <v>0</v>
      </c>
      <c r="N17" s="23">
        <v>1.8</v>
      </c>
    </row>
    <row r="18" spans="1:14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5">
        <v>15.796200000000001</v>
      </c>
      <c r="F18" s="25">
        <v>4.1612999999999998</v>
      </c>
      <c r="G18" s="25">
        <v>0</v>
      </c>
      <c r="H18" s="26">
        <v>100000</v>
      </c>
      <c r="I18" s="24" t="s">
        <v>1457</v>
      </c>
      <c r="J18" s="25">
        <v>0</v>
      </c>
      <c r="K18" s="25">
        <v>0.1053</v>
      </c>
      <c r="L18" s="24" t="s">
        <v>1457</v>
      </c>
      <c r="M18" s="23">
        <v>0</v>
      </c>
      <c r="N18" s="23">
        <v>2.3192870147</v>
      </c>
    </row>
    <row r="19" spans="1:14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5">
        <v>14.8079</v>
      </c>
      <c r="F19" s="25">
        <v>3.9697</v>
      </c>
      <c r="G19" s="25">
        <v>0</v>
      </c>
      <c r="H19" s="26">
        <v>0</v>
      </c>
      <c r="I19" s="24" t="s">
        <v>1457</v>
      </c>
      <c r="J19" s="25">
        <v>0</v>
      </c>
      <c r="K19" s="25">
        <v>5.2600000000000001E-2</v>
      </c>
      <c r="L19" s="24" t="s">
        <v>1457</v>
      </c>
      <c r="M19" s="23">
        <v>0</v>
      </c>
      <c r="N19" s="23">
        <v>2.0513250308000002</v>
      </c>
    </row>
    <row r="20" spans="1:14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5">
        <v>9.6213999999999995</v>
      </c>
      <c r="F20" s="25">
        <v>3.8237000000000001</v>
      </c>
      <c r="G20" s="25">
        <v>0</v>
      </c>
      <c r="H20" s="26">
        <v>0</v>
      </c>
      <c r="I20" s="24" t="s">
        <v>1457</v>
      </c>
      <c r="J20" s="25">
        <v>0</v>
      </c>
      <c r="K20" s="25">
        <v>6.7299999999999999E-2</v>
      </c>
      <c r="L20" s="24" t="s">
        <v>1457</v>
      </c>
      <c r="M20" s="23">
        <v>0</v>
      </c>
      <c r="N20" s="23">
        <v>1.46</v>
      </c>
    </row>
    <row r="21" spans="1:14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5">
        <v>12.07518</v>
      </c>
      <c r="F21" s="25">
        <v>3.94828</v>
      </c>
      <c r="G21" s="25">
        <v>0</v>
      </c>
      <c r="H21" s="26">
        <v>0</v>
      </c>
      <c r="I21" s="24" t="s">
        <v>1457</v>
      </c>
      <c r="J21" s="25">
        <v>0</v>
      </c>
      <c r="K21" s="25">
        <v>0.11547</v>
      </c>
      <c r="L21" s="24" t="s">
        <v>1457</v>
      </c>
      <c r="M21" s="23">
        <v>0</v>
      </c>
      <c r="N21" s="23">
        <v>1.4259424365</v>
      </c>
    </row>
    <row r="22" spans="1:14" x14ac:dyDescent="0.25">
      <c r="A22" s="22" t="s">
        <v>116</v>
      </c>
      <c r="B22" s="22" t="s">
        <v>117</v>
      </c>
      <c r="C22" s="22" t="s">
        <v>1784</v>
      </c>
      <c r="D22" s="22" t="s">
        <v>1785</v>
      </c>
      <c r="E22" s="25">
        <v>19.943000000000001</v>
      </c>
      <c r="F22" s="25">
        <v>3.9</v>
      </c>
      <c r="G22" s="25">
        <v>1.11E-2</v>
      </c>
      <c r="H22" s="26">
        <v>203754</v>
      </c>
      <c r="I22" s="24" t="s">
        <v>1457</v>
      </c>
      <c r="J22" s="25">
        <v>0</v>
      </c>
      <c r="K22" s="25">
        <v>0.22600000000000001</v>
      </c>
      <c r="L22" s="24" t="s">
        <v>1457</v>
      </c>
      <c r="M22" s="23">
        <v>0</v>
      </c>
      <c r="N22" s="23">
        <v>2.0001002907999998</v>
      </c>
    </row>
    <row r="23" spans="1:14" x14ac:dyDescent="0.25">
      <c r="A23" s="22" t="s">
        <v>116</v>
      </c>
      <c r="B23" s="22" t="s">
        <v>154</v>
      </c>
      <c r="C23" s="22" t="s">
        <v>155</v>
      </c>
      <c r="D23" s="22" t="s">
        <v>156</v>
      </c>
      <c r="E23" s="25">
        <v>17.471800000000002</v>
      </c>
      <c r="F23" s="25">
        <v>3.9</v>
      </c>
      <c r="G23" s="25">
        <v>0</v>
      </c>
      <c r="H23" s="26">
        <v>0</v>
      </c>
      <c r="I23" s="24" t="s">
        <v>1457</v>
      </c>
      <c r="J23" s="25">
        <v>0</v>
      </c>
      <c r="K23" s="25">
        <v>0.1328</v>
      </c>
      <c r="L23" s="24" t="s">
        <v>1458</v>
      </c>
      <c r="M23" s="23">
        <v>560</v>
      </c>
      <c r="N23" s="23">
        <v>2.2864359092000002</v>
      </c>
    </row>
    <row r="24" spans="1:14" x14ac:dyDescent="0.25">
      <c r="A24" s="22" t="s">
        <v>116</v>
      </c>
      <c r="B24" s="22" t="s">
        <v>154</v>
      </c>
      <c r="C24" s="22" t="s">
        <v>157</v>
      </c>
      <c r="D24" s="22" t="s">
        <v>158</v>
      </c>
      <c r="E24" s="25">
        <v>18.061</v>
      </c>
      <c r="F24" s="25">
        <v>4.4530000000000003</v>
      </c>
      <c r="G24" s="25">
        <v>0</v>
      </c>
      <c r="H24" s="26">
        <v>0</v>
      </c>
      <c r="I24" s="24" t="s">
        <v>1457</v>
      </c>
      <c r="J24" s="25">
        <v>0</v>
      </c>
      <c r="K24" s="25">
        <v>0.51300000000000001</v>
      </c>
      <c r="L24" s="24" t="s">
        <v>1457</v>
      </c>
      <c r="M24" s="23">
        <v>0</v>
      </c>
      <c r="N24" s="23">
        <v>6.8961435662000001</v>
      </c>
    </row>
    <row r="25" spans="1:14" x14ac:dyDescent="0.25">
      <c r="A25" s="22" t="s">
        <v>116</v>
      </c>
      <c r="B25" s="22" t="s">
        <v>154</v>
      </c>
      <c r="C25" s="22" t="s">
        <v>159</v>
      </c>
      <c r="D25" s="22" t="s">
        <v>160</v>
      </c>
      <c r="E25" s="25">
        <v>18.364699999999999</v>
      </c>
      <c r="F25" s="25">
        <v>3.8938000000000001</v>
      </c>
      <c r="G25" s="25">
        <v>0</v>
      </c>
      <c r="H25" s="26">
        <v>0</v>
      </c>
      <c r="I25" s="24" t="s">
        <v>1457</v>
      </c>
      <c r="J25" s="25">
        <v>0</v>
      </c>
      <c r="K25" s="25">
        <v>0.1154</v>
      </c>
      <c r="L25" s="24" t="s">
        <v>1458</v>
      </c>
      <c r="M25" s="23">
        <v>25</v>
      </c>
      <c r="N25" s="23">
        <v>5.8861217949000002</v>
      </c>
    </row>
    <row r="26" spans="1:14" x14ac:dyDescent="0.25">
      <c r="A26" s="22" t="s">
        <v>116</v>
      </c>
      <c r="B26" s="22" t="s">
        <v>154</v>
      </c>
      <c r="C26" s="22" t="s">
        <v>161</v>
      </c>
      <c r="D26" s="22" t="s">
        <v>162</v>
      </c>
      <c r="E26" s="25">
        <v>12.744999999999999</v>
      </c>
      <c r="F26" s="25">
        <v>4.3259999999999996</v>
      </c>
      <c r="G26" s="25">
        <v>0</v>
      </c>
      <c r="H26" s="26">
        <v>1500000</v>
      </c>
      <c r="I26" s="24" t="s">
        <v>1457</v>
      </c>
      <c r="J26" s="25">
        <v>0</v>
      </c>
      <c r="K26" s="25">
        <v>0.34599999999999997</v>
      </c>
      <c r="L26" s="24" t="s">
        <v>1458</v>
      </c>
      <c r="M26" s="23">
        <v>200</v>
      </c>
      <c r="N26" s="23">
        <v>1.8420291950000001</v>
      </c>
    </row>
    <row r="27" spans="1:14" x14ac:dyDescent="0.25">
      <c r="A27" s="22" t="s">
        <v>116</v>
      </c>
      <c r="B27" s="22" t="s">
        <v>154</v>
      </c>
      <c r="C27" s="22" t="s">
        <v>163</v>
      </c>
      <c r="D27" s="22" t="s">
        <v>164</v>
      </c>
      <c r="E27" s="25">
        <v>10.1088</v>
      </c>
      <c r="F27" s="25">
        <v>3.9988999999999999</v>
      </c>
      <c r="G27" s="25">
        <v>0</v>
      </c>
      <c r="H27" s="26">
        <v>0</v>
      </c>
      <c r="I27" s="24" t="s">
        <v>1457</v>
      </c>
      <c r="J27" s="25">
        <v>0</v>
      </c>
      <c r="K27" s="25">
        <v>0.1227</v>
      </c>
      <c r="L27" s="24" t="s">
        <v>1457</v>
      </c>
      <c r="M27" s="23">
        <v>0</v>
      </c>
      <c r="N27" s="23">
        <v>2.1966101695</v>
      </c>
    </row>
    <row r="28" spans="1:14" x14ac:dyDescent="0.25">
      <c r="A28" s="22" t="s">
        <v>116</v>
      </c>
      <c r="B28" s="22" t="s">
        <v>154</v>
      </c>
      <c r="C28" s="22" t="s">
        <v>165</v>
      </c>
      <c r="D28" s="22" t="s">
        <v>166</v>
      </c>
      <c r="E28" s="25">
        <v>9.5114000000000001</v>
      </c>
      <c r="F28" s="25">
        <v>4.0937999999999999</v>
      </c>
      <c r="G28" s="25">
        <v>0</v>
      </c>
      <c r="H28" s="26">
        <v>0</v>
      </c>
      <c r="I28" s="24" t="s">
        <v>1458</v>
      </c>
      <c r="J28" s="25">
        <v>7.1336000000000004</v>
      </c>
      <c r="K28" s="25">
        <v>3.39E-2</v>
      </c>
      <c r="L28" s="24" t="s">
        <v>1457</v>
      </c>
      <c r="M28" s="23">
        <v>0</v>
      </c>
      <c r="N28" s="23">
        <v>6.8843370006000004</v>
      </c>
    </row>
    <row r="29" spans="1:14" x14ac:dyDescent="0.25">
      <c r="A29" s="22" t="s">
        <v>116</v>
      </c>
      <c r="B29" s="22" t="s">
        <v>167</v>
      </c>
      <c r="C29" s="22" t="s">
        <v>168</v>
      </c>
      <c r="D29" s="22" t="s">
        <v>169</v>
      </c>
      <c r="E29" s="25">
        <v>24.7193</v>
      </c>
      <c r="F29" s="25">
        <v>3.7528000000000001</v>
      </c>
      <c r="G29" s="25"/>
      <c r="H29" s="26">
        <v>0</v>
      </c>
      <c r="I29" s="24" t="s">
        <v>1458</v>
      </c>
      <c r="J29" s="25">
        <v>18.677299999999999</v>
      </c>
      <c r="K29" s="25">
        <v>0.44979999999999998</v>
      </c>
      <c r="L29" s="24" t="s">
        <v>1457</v>
      </c>
      <c r="M29" s="23">
        <v>0</v>
      </c>
      <c r="N29" s="23">
        <v>4.9658088751999996</v>
      </c>
    </row>
    <row r="30" spans="1:14" x14ac:dyDescent="0.25">
      <c r="A30" s="22" t="s">
        <v>116</v>
      </c>
      <c r="B30" s="22" t="s">
        <v>167</v>
      </c>
      <c r="C30" s="22" t="s">
        <v>170</v>
      </c>
      <c r="D30" s="22" t="s">
        <v>171</v>
      </c>
      <c r="E30" s="25">
        <v>14.906000000000001</v>
      </c>
      <c r="F30" s="25">
        <v>4.0410000000000004</v>
      </c>
      <c r="G30" s="25">
        <v>0</v>
      </c>
      <c r="H30" s="26">
        <v>0</v>
      </c>
      <c r="I30" s="24" t="s">
        <v>1457</v>
      </c>
      <c r="J30" s="25">
        <v>0</v>
      </c>
      <c r="K30" s="25">
        <v>0.109</v>
      </c>
      <c r="L30" s="24" t="s">
        <v>1458</v>
      </c>
      <c r="M30" s="23">
        <v>100</v>
      </c>
      <c r="N30" s="23">
        <v>3.3459034792</v>
      </c>
    </row>
    <row r="31" spans="1:14" x14ac:dyDescent="0.25">
      <c r="A31" s="22" t="s">
        <v>116</v>
      </c>
      <c r="B31" s="22" t="s">
        <v>167</v>
      </c>
      <c r="C31" s="22" t="s">
        <v>172</v>
      </c>
      <c r="D31" s="22" t="s">
        <v>173</v>
      </c>
      <c r="E31" s="25">
        <v>17.510899999999999</v>
      </c>
      <c r="F31" s="25">
        <v>4.0072000000000001</v>
      </c>
      <c r="G31" s="25">
        <v>0</v>
      </c>
      <c r="H31" s="26">
        <v>0</v>
      </c>
      <c r="I31" s="24" t="s">
        <v>1457</v>
      </c>
      <c r="J31" s="25">
        <v>0</v>
      </c>
      <c r="K31" s="25">
        <v>0.1235</v>
      </c>
      <c r="L31" s="24" t="s">
        <v>1458</v>
      </c>
      <c r="M31" s="23">
        <v>50</v>
      </c>
      <c r="N31" s="23">
        <v>2.8504989338</v>
      </c>
    </row>
    <row r="32" spans="1:14" x14ac:dyDescent="0.25">
      <c r="A32" s="22" t="s">
        <v>116</v>
      </c>
      <c r="B32" s="22" t="s">
        <v>167</v>
      </c>
      <c r="C32" s="22" t="s">
        <v>174</v>
      </c>
      <c r="D32" s="22" t="s">
        <v>175</v>
      </c>
      <c r="E32" s="25">
        <v>18.395600000000002</v>
      </c>
      <c r="F32" s="25">
        <v>3.8488000000000002</v>
      </c>
      <c r="G32" s="25">
        <v>0</v>
      </c>
      <c r="H32" s="26">
        <v>80604</v>
      </c>
      <c r="I32" s="24" t="s">
        <v>1458</v>
      </c>
      <c r="J32" s="25">
        <v>13.9878</v>
      </c>
      <c r="K32" s="25">
        <v>0.23150000000000001</v>
      </c>
      <c r="L32" s="24" t="s">
        <v>1457</v>
      </c>
      <c r="M32" s="23">
        <v>0</v>
      </c>
      <c r="N32" s="23">
        <v>4.0556461925000002</v>
      </c>
    </row>
    <row r="33" spans="1:14" x14ac:dyDescent="0.25">
      <c r="A33" s="22" t="s">
        <v>116</v>
      </c>
      <c r="B33" s="22" t="s">
        <v>167</v>
      </c>
      <c r="C33" s="22" t="s">
        <v>176</v>
      </c>
      <c r="D33" s="22" t="s">
        <v>177</v>
      </c>
      <c r="E33" s="25">
        <v>15.456</v>
      </c>
      <c r="F33" s="25">
        <v>3.8740000000000001</v>
      </c>
      <c r="G33" s="25">
        <v>0</v>
      </c>
      <c r="H33" s="26">
        <v>0</v>
      </c>
      <c r="I33" s="24" t="s">
        <v>1457</v>
      </c>
      <c r="J33" s="25">
        <v>0</v>
      </c>
      <c r="K33" s="25">
        <v>0.26408999999999999</v>
      </c>
      <c r="L33" s="24" t="s">
        <v>1458</v>
      </c>
      <c r="M33" s="23">
        <v>25</v>
      </c>
      <c r="N33" s="23">
        <v>3.2697270995999999</v>
      </c>
    </row>
    <row r="34" spans="1:14" x14ac:dyDescent="0.25">
      <c r="A34" s="22" t="s">
        <v>116</v>
      </c>
      <c r="B34" s="22" t="s">
        <v>167</v>
      </c>
      <c r="C34" s="22" t="s">
        <v>178</v>
      </c>
      <c r="D34" s="22" t="s">
        <v>179</v>
      </c>
      <c r="E34" s="25">
        <v>6.747433</v>
      </c>
      <c r="F34" s="25">
        <v>3.7618</v>
      </c>
      <c r="G34" s="25">
        <v>0</v>
      </c>
      <c r="H34" s="26">
        <v>0</v>
      </c>
      <c r="I34" s="24" t="s">
        <v>1457</v>
      </c>
      <c r="J34" s="25">
        <v>0</v>
      </c>
      <c r="K34" s="25">
        <v>0.17119999999999999</v>
      </c>
      <c r="L34" s="24" t="s">
        <v>1458</v>
      </c>
      <c r="M34" s="23">
        <v>40</v>
      </c>
      <c r="N34" s="23">
        <v>3.7919453168000001</v>
      </c>
    </row>
    <row r="35" spans="1:14" x14ac:dyDescent="0.25">
      <c r="A35" s="22" t="s">
        <v>116</v>
      </c>
      <c r="B35" s="22" t="s">
        <v>167</v>
      </c>
      <c r="C35" s="22" t="s">
        <v>180</v>
      </c>
      <c r="D35" s="22" t="s">
        <v>181</v>
      </c>
      <c r="E35" s="25">
        <v>20.4544</v>
      </c>
      <c r="F35" s="25">
        <v>3.8875999999999999</v>
      </c>
      <c r="G35" s="25">
        <v>0</v>
      </c>
      <c r="H35" s="26">
        <v>0</v>
      </c>
      <c r="I35" s="24" t="s">
        <v>1458</v>
      </c>
      <c r="J35" s="25">
        <v>18.100100000000001</v>
      </c>
      <c r="K35" s="25">
        <v>4.7800000000000002E-2</v>
      </c>
      <c r="L35" s="24" t="s">
        <v>1458</v>
      </c>
      <c r="M35" s="23">
        <v>150</v>
      </c>
      <c r="N35" s="23">
        <v>1.87</v>
      </c>
    </row>
    <row r="36" spans="1:14" x14ac:dyDescent="0.25">
      <c r="A36" s="22" t="s">
        <v>116</v>
      </c>
      <c r="B36" s="22" t="s">
        <v>167</v>
      </c>
      <c r="C36" s="22" t="s">
        <v>182</v>
      </c>
      <c r="D36" s="22" t="s">
        <v>183</v>
      </c>
      <c r="E36" s="25">
        <v>14.5</v>
      </c>
      <c r="F36" s="25">
        <v>3.8976999999999999</v>
      </c>
      <c r="G36" s="25">
        <v>0</v>
      </c>
      <c r="H36" s="26">
        <v>0</v>
      </c>
      <c r="I36" s="24" t="s">
        <v>1458</v>
      </c>
      <c r="J36" s="25">
        <v>11.6</v>
      </c>
      <c r="K36" s="25">
        <v>6.8589999999999998E-2</v>
      </c>
      <c r="L36" s="24" t="s">
        <v>1458</v>
      </c>
      <c r="M36" s="23">
        <v>25</v>
      </c>
      <c r="N36" s="23">
        <v>5</v>
      </c>
    </row>
    <row r="37" spans="1:14" x14ac:dyDescent="0.25">
      <c r="A37" s="22" t="s">
        <v>116</v>
      </c>
      <c r="B37" s="22" t="s">
        <v>167</v>
      </c>
      <c r="C37" s="22" t="s">
        <v>184</v>
      </c>
      <c r="D37" s="22" t="s">
        <v>185</v>
      </c>
      <c r="E37" s="25">
        <v>9.0459999999999994</v>
      </c>
      <c r="F37" s="25">
        <v>3.887</v>
      </c>
      <c r="G37" s="25">
        <v>0</v>
      </c>
      <c r="H37" s="26">
        <v>100000</v>
      </c>
      <c r="I37" s="24" t="s">
        <v>1457</v>
      </c>
      <c r="J37" s="25">
        <v>0</v>
      </c>
      <c r="K37" s="25">
        <v>0.224</v>
      </c>
      <c r="L37" s="24" t="s">
        <v>1457</v>
      </c>
      <c r="M37" s="23">
        <v>0</v>
      </c>
      <c r="N37" s="23">
        <v>4.5184815184999998</v>
      </c>
    </row>
    <row r="38" spans="1:14" x14ac:dyDescent="0.25">
      <c r="A38" s="22" t="s">
        <v>116</v>
      </c>
      <c r="B38" s="22" t="s">
        <v>167</v>
      </c>
      <c r="C38" s="22" t="s">
        <v>186</v>
      </c>
      <c r="D38" s="22" t="s">
        <v>187</v>
      </c>
      <c r="E38" s="25">
        <v>14.871</v>
      </c>
      <c r="F38" s="25">
        <v>3.7945000000000002</v>
      </c>
      <c r="G38" s="25">
        <v>0</v>
      </c>
      <c r="H38" s="26">
        <v>0</v>
      </c>
      <c r="I38" s="24" t="s">
        <v>1457</v>
      </c>
      <c r="J38" s="25">
        <v>0</v>
      </c>
      <c r="K38" s="25">
        <v>0</v>
      </c>
      <c r="L38" s="24" t="s">
        <v>1457</v>
      </c>
      <c r="M38" s="23">
        <v>0</v>
      </c>
      <c r="N38" s="23">
        <v>4.1371539853000003</v>
      </c>
    </row>
    <row r="39" spans="1:14" x14ac:dyDescent="0.25">
      <c r="A39" s="22" t="s">
        <v>116</v>
      </c>
      <c r="B39" s="22" t="s">
        <v>167</v>
      </c>
      <c r="C39" s="22" t="s">
        <v>188</v>
      </c>
      <c r="D39" s="22" t="s">
        <v>189</v>
      </c>
      <c r="E39" s="25">
        <v>17.786999999999999</v>
      </c>
      <c r="F39" s="25">
        <v>3.9</v>
      </c>
      <c r="G39" s="25">
        <v>0</v>
      </c>
      <c r="H39" s="26">
        <v>0</v>
      </c>
      <c r="I39" s="24" t="s">
        <v>1458</v>
      </c>
      <c r="J39" s="25">
        <v>14.89</v>
      </c>
      <c r="K39" s="25">
        <v>0.19839999999999999</v>
      </c>
      <c r="L39" s="24" t="s">
        <v>1458</v>
      </c>
      <c r="M39" s="23">
        <v>150</v>
      </c>
      <c r="N39" s="23">
        <v>3.5666733506999999</v>
      </c>
    </row>
    <row r="40" spans="1:14" x14ac:dyDescent="0.25">
      <c r="A40" s="22" t="s">
        <v>116</v>
      </c>
      <c r="B40" s="22" t="s">
        <v>167</v>
      </c>
      <c r="C40" s="22" t="s">
        <v>190</v>
      </c>
      <c r="D40" s="22" t="s">
        <v>191</v>
      </c>
      <c r="E40" s="25">
        <v>14.645899999999999</v>
      </c>
      <c r="F40" s="25">
        <v>3.9965000000000002</v>
      </c>
      <c r="G40" s="25">
        <v>0</v>
      </c>
      <c r="H40" s="26">
        <v>12216822.970000001</v>
      </c>
      <c r="I40" s="24" t="s">
        <v>1457</v>
      </c>
      <c r="J40" s="25">
        <v>0</v>
      </c>
      <c r="K40" s="25">
        <v>0.51629000000000003</v>
      </c>
      <c r="L40" s="24" t="s">
        <v>1457</v>
      </c>
      <c r="M40" s="23">
        <v>0</v>
      </c>
      <c r="N40" s="23">
        <v>11.246957095999999</v>
      </c>
    </row>
    <row r="41" spans="1:14" x14ac:dyDescent="0.25">
      <c r="A41" s="22" t="s">
        <v>116</v>
      </c>
      <c r="B41" s="22" t="s">
        <v>167</v>
      </c>
      <c r="C41" s="22" t="s">
        <v>192</v>
      </c>
      <c r="D41" s="22" t="s">
        <v>193</v>
      </c>
      <c r="E41" s="25">
        <v>7.9942000000000002</v>
      </c>
      <c r="F41" s="25">
        <v>3.6621000000000001</v>
      </c>
      <c r="G41" s="25">
        <v>0</v>
      </c>
      <c r="H41" s="26">
        <v>-802355</v>
      </c>
      <c r="I41" s="24" t="s">
        <v>1458</v>
      </c>
      <c r="J41" s="25">
        <v>5.9957000000000003</v>
      </c>
      <c r="K41" s="25">
        <v>0.16</v>
      </c>
      <c r="L41" s="24" t="s">
        <v>1458</v>
      </c>
      <c r="M41" s="23">
        <v>25</v>
      </c>
      <c r="N41" s="23">
        <v>3.0003753190000002</v>
      </c>
    </row>
    <row r="42" spans="1:14" x14ac:dyDescent="0.25">
      <c r="A42" s="22" t="s">
        <v>116</v>
      </c>
      <c r="B42" s="22" t="s">
        <v>167</v>
      </c>
      <c r="C42" s="22" t="s">
        <v>194</v>
      </c>
      <c r="D42" s="22" t="s">
        <v>195</v>
      </c>
      <c r="E42" s="25">
        <v>7.125</v>
      </c>
      <c r="F42" s="25">
        <v>3.8443999999999998</v>
      </c>
      <c r="G42" s="25">
        <v>0</v>
      </c>
      <c r="H42" s="26">
        <v>0</v>
      </c>
      <c r="I42" s="24" t="s">
        <v>1458</v>
      </c>
      <c r="J42" s="25">
        <v>5.3437999999999999</v>
      </c>
      <c r="K42" s="25">
        <v>9.9400000000000002E-2</v>
      </c>
      <c r="L42" s="24" t="s">
        <v>1458</v>
      </c>
      <c r="M42" s="23">
        <v>20</v>
      </c>
      <c r="N42" s="23">
        <v>2.4956217163000001</v>
      </c>
    </row>
    <row r="43" spans="1:14" x14ac:dyDescent="0.25">
      <c r="A43" s="22" t="s">
        <v>116</v>
      </c>
      <c r="B43" s="22" t="s">
        <v>167</v>
      </c>
      <c r="C43" s="22" t="s">
        <v>196</v>
      </c>
      <c r="D43" s="22" t="s">
        <v>197</v>
      </c>
      <c r="E43" s="25">
        <v>21.5</v>
      </c>
      <c r="F43" s="25">
        <v>3.9361999999999999</v>
      </c>
      <c r="G43" s="25">
        <v>0</v>
      </c>
      <c r="H43" s="26">
        <v>0</v>
      </c>
      <c r="I43" s="24" t="s">
        <v>1457</v>
      </c>
      <c r="J43" s="25">
        <v>0</v>
      </c>
      <c r="K43" s="25">
        <v>0.50405199999999994</v>
      </c>
      <c r="L43" s="24" t="s">
        <v>1457</v>
      </c>
      <c r="M43" s="23">
        <v>0</v>
      </c>
      <c r="N43" s="23">
        <v>2.3888888889</v>
      </c>
    </row>
    <row r="44" spans="1:14" x14ac:dyDescent="0.25">
      <c r="A44" s="22" t="s">
        <v>116</v>
      </c>
      <c r="B44" s="22" t="s">
        <v>167</v>
      </c>
      <c r="C44" s="22" t="s">
        <v>198</v>
      </c>
      <c r="D44" s="22" t="s">
        <v>199</v>
      </c>
      <c r="E44" s="25">
        <v>17.701000000000001</v>
      </c>
      <c r="F44" s="25">
        <v>3.9735999999999998</v>
      </c>
      <c r="G44" s="25">
        <v>0</v>
      </c>
      <c r="H44" s="26">
        <v>0</v>
      </c>
      <c r="I44" s="24" t="s">
        <v>1457</v>
      </c>
      <c r="J44" s="25">
        <v>0</v>
      </c>
      <c r="K44" s="25">
        <v>0.1288</v>
      </c>
      <c r="L44" s="24" t="s">
        <v>1458</v>
      </c>
      <c r="M44" s="23">
        <v>50</v>
      </c>
      <c r="N44" s="23">
        <v>3.1438263710999999</v>
      </c>
    </row>
    <row r="45" spans="1:14" x14ac:dyDescent="0.25">
      <c r="A45" s="22" t="s">
        <v>116</v>
      </c>
      <c r="B45" s="22" t="s">
        <v>167</v>
      </c>
      <c r="C45" s="22" t="s">
        <v>200</v>
      </c>
      <c r="D45" s="22" t="s">
        <v>201</v>
      </c>
      <c r="E45" s="25">
        <v>8.7649729999999995</v>
      </c>
      <c r="F45" s="25">
        <v>3.7041200000000001</v>
      </c>
      <c r="G45" s="25">
        <v>0</v>
      </c>
      <c r="H45" s="26">
        <v>41200.43</v>
      </c>
      <c r="I45" s="24" t="s">
        <v>1457</v>
      </c>
      <c r="J45" s="25">
        <v>0</v>
      </c>
      <c r="K45" s="25">
        <v>0.11713</v>
      </c>
      <c r="L45" s="24" t="s">
        <v>1458</v>
      </c>
      <c r="M45" s="23">
        <v>48</v>
      </c>
      <c r="N45" s="23">
        <v>2.2912949346000002</v>
      </c>
    </row>
    <row r="46" spans="1:14" x14ac:dyDescent="0.25">
      <c r="A46" s="22" t="s">
        <v>116</v>
      </c>
      <c r="B46" s="22" t="s">
        <v>167</v>
      </c>
      <c r="C46" s="22" t="s">
        <v>202</v>
      </c>
      <c r="D46" s="22" t="s">
        <v>203</v>
      </c>
      <c r="E46" s="25">
        <v>11.85985</v>
      </c>
      <c r="F46" s="25">
        <v>3.8422999999999998</v>
      </c>
      <c r="G46" s="25">
        <v>0</v>
      </c>
      <c r="H46" s="26">
        <v>0</v>
      </c>
      <c r="I46" s="24" t="s">
        <v>1457</v>
      </c>
      <c r="J46" s="25">
        <v>0</v>
      </c>
      <c r="K46" s="25">
        <v>8.133E-2</v>
      </c>
      <c r="L46" s="24" t="s">
        <v>1457</v>
      </c>
      <c r="M46" s="23">
        <v>0</v>
      </c>
      <c r="N46" s="23">
        <v>1.6564383331999999</v>
      </c>
    </row>
    <row r="47" spans="1:14" x14ac:dyDescent="0.25">
      <c r="A47" s="22" t="s">
        <v>116</v>
      </c>
      <c r="B47" s="22" t="s">
        <v>167</v>
      </c>
      <c r="C47" s="22" t="s">
        <v>204</v>
      </c>
      <c r="D47" s="22" t="s">
        <v>205</v>
      </c>
      <c r="E47" s="25">
        <v>13.581</v>
      </c>
      <c r="F47" s="25">
        <v>3.9744999999999999</v>
      </c>
      <c r="G47" s="25">
        <v>0</v>
      </c>
      <c r="H47" s="26">
        <v>25000</v>
      </c>
      <c r="I47" s="24" t="s">
        <v>1457</v>
      </c>
      <c r="J47" s="25">
        <v>0</v>
      </c>
      <c r="K47" s="25">
        <v>4.7E-2</v>
      </c>
      <c r="L47" s="24" t="s">
        <v>1457</v>
      </c>
      <c r="M47" s="23">
        <v>0</v>
      </c>
      <c r="N47" s="23">
        <v>3.3327607362</v>
      </c>
    </row>
    <row r="48" spans="1:14" x14ac:dyDescent="0.25">
      <c r="A48" s="22" t="s">
        <v>116</v>
      </c>
      <c r="B48" s="22" t="s">
        <v>167</v>
      </c>
      <c r="C48" s="22" t="s">
        <v>206</v>
      </c>
      <c r="D48" s="22" t="s">
        <v>207</v>
      </c>
      <c r="E48" s="25">
        <v>6.6849999999999996</v>
      </c>
      <c r="F48" s="25">
        <v>3.9971999999999999</v>
      </c>
      <c r="G48" s="25">
        <v>1.8100000000000002E-2</v>
      </c>
      <c r="H48" s="26">
        <v>150000</v>
      </c>
      <c r="I48" s="24" t="s">
        <v>1457</v>
      </c>
      <c r="J48" s="25">
        <v>0</v>
      </c>
      <c r="K48" s="25">
        <v>0.30249999999999999</v>
      </c>
      <c r="L48" s="24" t="s">
        <v>1458</v>
      </c>
      <c r="M48" s="23">
        <v>20</v>
      </c>
      <c r="N48" s="23">
        <v>2.6764623454000001</v>
      </c>
    </row>
    <row r="49" spans="1:14" x14ac:dyDescent="0.25">
      <c r="A49" s="22" t="s">
        <v>116</v>
      </c>
      <c r="B49" s="22" t="s">
        <v>167</v>
      </c>
      <c r="C49" s="22" t="s">
        <v>208</v>
      </c>
      <c r="D49" s="22" t="s">
        <v>209</v>
      </c>
      <c r="E49" s="25">
        <v>16.126529999999999</v>
      </c>
      <c r="F49" s="25">
        <v>3.86389</v>
      </c>
      <c r="G49" s="25">
        <v>0</v>
      </c>
      <c r="H49" s="26">
        <v>4080320</v>
      </c>
      <c r="I49" s="24" t="s">
        <v>1457</v>
      </c>
      <c r="J49" s="25">
        <v>0</v>
      </c>
      <c r="K49" s="25">
        <v>3.8399999999999997E-2</v>
      </c>
      <c r="L49" s="24" t="s">
        <v>1458</v>
      </c>
      <c r="M49" s="23">
        <v>100</v>
      </c>
      <c r="N49" s="23">
        <v>4.889420147</v>
      </c>
    </row>
    <row r="50" spans="1:14" x14ac:dyDescent="0.25">
      <c r="A50" s="22" t="s">
        <v>116</v>
      </c>
      <c r="B50" s="22" t="s">
        <v>167</v>
      </c>
      <c r="C50" s="22" t="s">
        <v>210</v>
      </c>
      <c r="D50" s="22" t="s">
        <v>211</v>
      </c>
      <c r="E50" s="25">
        <v>19.861999999999998</v>
      </c>
      <c r="F50" s="25">
        <v>3.9140000000000001</v>
      </c>
      <c r="G50" s="25">
        <v>0</v>
      </c>
      <c r="H50" s="26">
        <v>28759</v>
      </c>
      <c r="I50" s="24" t="s">
        <v>1458</v>
      </c>
      <c r="J50" s="25">
        <v>14.63</v>
      </c>
      <c r="K50" s="25">
        <v>0.215</v>
      </c>
      <c r="L50" s="24" t="s">
        <v>1458</v>
      </c>
      <c r="M50" s="23">
        <v>75</v>
      </c>
      <c r="N50" s="23">
        <v>4.0493374107999998</v>
      </c>
    </row>
    <row r="51" spans="1:14" x14ac:dyDescent="0.25">
      <c r="A51" s="22" t="s">
        <v>116</v>
      </c>
      <c r="B51" s="22" t="s">
        <v>167</v>
      </c>
      <c r="C51" s="22" t="s">
        <v>212</v>
      </c>
      <c r="D51" s="22" t="s">
        <v>213</v>
      </c>
      <c r="E51" s="25">
        <v>5.7305000000000001</v>
      </c>
      <c r="F51" s="25">
        <v>3.7810000000000001</v>
      </c>
      <c r="G51" s="25">
        <v>0</v>
      </c>
      <c r="H51" s="26">
        <v>0</v>
      </c>
      <c r="I51" s="24" t="s">
        <v>1457</v>
      </c>
      <c r="J51" s="25">
        <v>0</v>
      </c>
      <c r="K51" s="25">
        <v>5.9499999999999997E-2</v>
      </c>
      <c r="L51" s="24" t="s">
        <v>1457</v>
      </c>
      <c r="M51" s="23">
        <v>0</v>
      </c>
      <c r="N51" s="23">
        <v>2.1126267281</v>
      </c>
    </row>
    <row r="52" spans="1:14" x14ac:dyDescent="0.25">
      <c r="A52" s="22" t="s">
        <v>116</v>
      </c>
      <c r="B52" s="22" t="s">
        <v>167</v>
      </c>
      <c r="C52" s="22" t="s">
        <v>214</v>
      </c>
      <c r="D52" s="22" t="s">
        <v>215</v>
      </c>
      <c r="E52" s="25">
        <v>19.698</v>
      </c>
      <c r="F52" s="25">
        <v>3.9249999999999998</v>
      </c>
      <c r="G52" s="25">
        <v>0</v>
      </c>
      <c r="H52" s="26">
        <v>0</v>
      </c>
      <c r="I52" s="24" t="s">
        <v>1457</v>
      </c>
      <c r="J52" s="25">
        <v>0</v>
      </c>
      <c r="K52" s="25">
        <v>0.41799999999999998</v>
      </c>
      <c r="L52" s="24" t="s">
        <v>1458</v>
      </c>
      <c r="M52" s="23">
        <v>100</v>
      </c>
      <c r="N52" s="23">
        <v>4.7223820483000001</v>
      </c>
    </row>
    <row r="53" spans="1:14" x14ac:dyDescent="0.25">
      <c r="A53" s="22" t="s">
        <v>116</v>
      </c>
      <c r="B53" s="22" t="s">
        <v>167</v>
      </c>
      <c r="C53" s="22" t="s">
        <v>216</v>
      </c>
      <c r="D53" s="22" t="s">
        <v>217</v>
      </c>
      <c r="E53" s="25">
        <v>6.5</v>
      </c>
      <c r="F53" s="25">
        <v>4.0613999999999999</v>
      </c>
      <c r="G53" s="25">
        <v>0</v>
      </c>
      <c r="H53" s="26">
        <v>0</v>
      </c>
      <c r="I53" s="24" t="s">
        <v>1457</v>
      </c>
      <c r="J53" s="25">
        <v>0</v>
      </c>
      <c r="K53" s="25">
        <v>2.6499999999999999E-2</v>
      </c>
      <c r="L53" s="24" t="s">
        <v>1457</v>
      </c>
      <c r="M53" s="23">
        <v>0</v>
      </c>
      <c r="N53" s="23">
        <v>2.19</v>
      </c>
    </row>
    <row r="54" spans="1:14" x14ac:dyDescent="0.25">
      <c r="A54" s="22" t="s">
        <v>116</v>
      </c>
      <c r="B54" s="22" t="s">
        <v>167</v>
      </c>
      <c r="C54" s="22" t="s">
        <v>218</v>
      </c>
      <c r="D54" s="22" t="s">
        <v>219</v>
      </c>
      <c r="E54" s="25">
        <v>12.2719</v>
      </c>
      <c r="F54" s="25">
        <v>4.0252999999999997</v>
      </c>
      <c r="G54" s="25">
        <v>1.8800000000000001E-2</v>
      </c>
      <c r="H54" s="26">
        <v>22115</v>
      </c>
      <c r="I54" s="24" t="s">
        <v>1457</v>
      </c>
      <c r="J54" s="25">
        <v>0</v>
      </c>
      <c r="K54" s="25">
        <v>0.33629999999999999</v>
      </c>
      <c r="L54" s="24" t="s">
        <v>1458</v>
      </c>
      <c r="M54" s="23">
        <v>50</v>
      </c>
      <c r="N54" s="23">
        <v>4.9999592568000004</v>
      </c>
    </row>
    <row r="55" spans="1:14" x14ac:dyDescent="0.25">
      <c r="A55" s="22" t="s">
        <v>116</v>
      </c>
      <c r="B55" s="22" t="s">
        <v>167</v>
      </c>
      <c r="C55" s="22" t="s">
        <v>220</v>
      </c>
      <c r="D55" s="22" t="s">
        <v>221</v>
      </c>
      <c r="E55" s="25">
        <v>9.0038</v>
      </c>
      <c r="F55" s="25">
        <v>3.6785000000000001</v>
      </c>
      <c r="G55" s="25">
        <v>0</v>
      </c>
      <c r="H55" s="26">
        <v>1180816</v>
      </c>
      <c r="I55" s="24" t="s">
        <v>1457</v>
      </c>
      <c r="J55" s="25">
        <v>0</v>
      </c>
      <c r="K55" s="25">
        <v>0.1497</v>
      </c>
      <c r="L55" s="24" t="s">
        <v>1457</v>
      </c>
      <c r="M55" s="23">
        <v>0</v>
      </c>
      <c r="N55" s="23">
        <v>1.86</v>
      </c>
    </row>
    <row r="56" spans="1:14" x14ac:dyDescent="0.25">
      <c r="A56" s="22" t="s">
        <v>116</v>
      </c>
      <c r="B56" s="22" t="s">
        <v>167</v>
      </c>
      <c r="C56" s="22" t="s">
        <v>222</v>
      </c>
      <c r="D56" s="22" t="s">
        <v>223</v>
      </c>
      <c r="E56" s="25">
        <v>21.3535</v>
      </c>
      <c r="F56" s="25">
        <v>4.0279999999999996</v>
      </c>
      <c r="G56" s="25">
        <v>0</v>
      </c>
      <c r="H56" s="26">
        <v>0</v>
      </c>
      <c r="I56" s="24" t="s">
        <v>1458</v>
      </c>
      <c r="J56" s="25">
        <v>15.3674</v>
      </c>
      <c r="K56" s="25">
        <v>0.30070000000000002</v>
      </c>
      <c r="L56" s="24" t="s">
        <v>1458</v>
      </c>
      <c r="M56" s="23">
        <v>50</v>
      </c>
      <c r="N56" s="23">
        <v>4.3992459671999997</v>
      </c>
    </row>
    <row r="57" spans="1:14" x14ac:dyDescent="0.25">
      <c r="A57" s="22" t="s">
        <v>116</v>
      </c>
      <c r="B57" s="22" t="s">
        <v>167</v>
      </c>
      <c r="C57" s="22" t="s">
        <v>224</v>
      </c>
      <c r="D57" s="22" t="s">
        <v>225</v>
      </c>
      <c r="E57" s="25">
        <v>10.497</v>
      </c>
      <c r="F57" s="25">
        <v>3.843</v>
      </c>
      <c r="G57" s="25">
        <v>0</v>
      </c>
      <c r="H57" s="26">
        <v>0</v>
      </c>
      <c r="I57" s="24" t="s">
        <v>1457</v>
      </c>
      <c r="J57" s="25">
        <v>0</v>
      </c>
      <c r="K57" s="25">
        <v>0.35210000000000002</v>
      </c>
      <c r="L57" s="24" t="s">
        <v>1458</v>
      </c>
      <c r="M57" s="23">
        <v>60</v>
      </c>
      <c r="N57" s="23">
        <v>3.5609607164999999</v>
      </c>
    </row>
    <row r="58" spans="1:14" x14ac:dyDescent="0.25">
      <c r="A58" s="22" t="s">
        <v>116</v>
      </c>
      <c r="B58" s="22" t="s">
        <v>167</v>
      </c>
      <c r="C58" s="22" t="s">
        <v>226</v>
      </c>
      <c r="D58" s="22" t="s">
        <v>227</v>
      </c>
      <c r="E58" s="25">
        <v>9.0396999999999998</v>
      </c>
      <c r="F58" s="25">
        <v>3.8635999999999999</v>
      </c>
      <c r="G58" s="25">
        <v>0</v>
      </c>
      <c r="H58" s="26">
        <v>0</v>
      </c>
      <c r="I58" s="24" t="s">
        <v>1458</v>
      </c>
      <c r="J58" s="25">
        <v>6.2995999999999999</v>
      </c>
      <c r="K58" s="25">
        <v>0.10507</v>
      </c>
      <c r="L58" s="24" t="s">
        <v>1458</v>
      </c>
      <c r="M58" s="23">
        <v>30</v>
      </c>
      <c r="N58" s="23">
        <v>2.1174224679</v>
      </c>
    </row>
    <row r="59" spans="1:14" x14ac:dyDescent="0.25">
      <c r="A59" s="22" t="s">
        <v>116</v>
      </c>
      <c r="B59" s="22" t="s">
        <v>167</v>
      </c>
      <c r="C59" s="22" t="s">
        <v>228</v>
      </c>
      <c r="D59" s="22" t="s">
        <v>229</v>
      </c>
      <c r="E59" s="25">
        <v>14.8499</v>
      </c>
      <c r="F59" s="25">
        <v>3.8077999999999999</v>
      </c>
      <c r="G59" s="25">
        <v>0</v>
      </c>
      <c r="H59" s="26">
        <v>0</v>
      </c>
      <c r="I59" s="24" t="s">
        <v>1457</v>
      </c>
      <c r="J59" s="25">
        <v>0</v>
      </c>
      <c r="K59" s="25">
        <v>0.51160000000000005</v>
      </c>
      <c r="L59" s="24" t="s">
        <v>1458</v>
      </c>
      <c r="M59" s="23">
        <v>50</v>
      </c>
      <c r="N59" s="23">
        <v>2.3175809597999999</v>
      </c>
    </row>
    <row r="60" spans="1:14" x14ac:dyDescent="0.25">
      <c r="A60" s="22" t="s">
        <v>116</v>
      </c>
      <c r="B60" s="22" t="s">
        <v>167</v>
      </c>
      <c r="C60" s="22" t="s">
        <v>230</v>
      </c>
      <c r="D60" s="22" t="s">
        <v>231</v>
      </c>
      <c r="E60" s="25">
        <v>13</v>
      </c>
      <c r="F60" s="25">
        <v>3.9546000000000001</v>
      </c>
      <c r="G60" s="25">
        <v>0</v>
      </c>
      <c r="H60" s="26">
        <v>25000</v>
      </c>
      <c r="I60" s="24" t="s">
        <v>1457</v>
      </c>
      <c r="J60" s="25">
        <v>0</v>
      </c>
      <c r="K60" s="25">
        <v>0.45400000000000001</v>
      </c>
      <c r="L60" s="24" t="s">
        <v>1458</v>
      </c>
      <c r="M60" s="23">
        <v>50</v>
      </c>
      <c r="N60" s="23">
        <v>2.6</v>
      </c>
    </row>
    <row r="61" spans="1:14" x14ac:dyDescent="0.25">
      <c r="A61" s="22" t="s">
        <v>116</v>
      </c>
      <c r="B61" s="22" t="s">
        <v>167</v>
      </c>
      <c r="C61" s="22" t="s">
        <v>232</v>
      </c>
      <c r="D61" s="22" t="s">
        <v>233</v>
      </c>
      <c r="E61" s="25">
        <v>19.174099999999999</v>
      </c>
      <c r="F61" s="25">
        <v>3.9247999999999998</v>
      </c>
      <c r="G61" s="25">
        <v>0</v>
      </c>
      <c r="H61" s="26">
        <v>0</v>
      </c>
      <c r="I61" s="24" t="s">
        <v>1458</v>
      </c>
      <c r="J61" s="25">
        <v>14.2181</v>
      </c>
      <c r="K61" s="25">
        <v>1.1479999999999999</v>
      </c>
      <c r="L61" s="24" t="s">
        <v>1458</v>
      </c>
      <c r="M61" s="23">
        <v>400</v>
      </c>
      <c r="N61" s="23">
        <v>5.4524540750000003</v>
      </c>
    </row>
    <row r="62" spans="1:14" x14ac:dyDescent="0.25">
      <c r="A62" s="22" t="s">
        <v>116</v>
      </c>
      <c r="B62" s="22" t="s">
        <v>167</v>
      </c>
      <c r="C62" s="22" t="s">
        <v>234</v>
      </c>
      <c r="D62" s="22" t="s">
        <v>235</v>
      </c>
      <c r="E62" s="25">
        <v>14.800079</v>
      </c>
      <c r="F62" s="25">
        <v>3.9049999999999998</v>
      </c>
      <c r="G62" s="25">
        <v>0</v>
      </c>
      <c r="H62" s="26">
        <v>0</v>
      </c>
      <c r="I62" s="24" t="s">
        <v>1457</v>
      </c>
      <c r="J62" s="25">
        <v>0</v>
      </c>
      <c r="K62" s="25">
        <v>0.55064999999999997</v>
      </c>
      <c r="L62" s="24" t="s">
        <v>1458</v>
      </c>
      <c r="M62" s="23">
        <v>50</v>
      </c>
      <c r="N62" s="23">
        <v>2.979405173</v>
      </c>
    </row>
    <row r="63" spans="1:14" x14ac:dyDescent="0.25">
      <c r="A63" s="22" t="s">
        <v>116</v>
      </c>
      <c r="B63" s="22" t="s">
        <v>167</v>
      </c>
      <c r="C63" s="22" t="s">
        <v>236</v>
      </c>
      <c r="D63" s="22" t="s">
        <v>237</v>
      </c>
      <c r="E63" s="25">
        <v>8.4266000000000005</v>
      </c>
      <c r="F63" s="25">
        <v>3.5874999999999999</v>
      </c>
      <c r="G63" s="25">
        <v>0</v>
      </c>
      <c r="H63" s="26">
        <v>0</v>
      </c>
      <c r="I63" s="24" t="s">
        <v>1457</v>
      </c>
      <c r="J63" s="25">
        <v>0</v>
      </c>
      <c r="K63" s="25">
        <v>9.5500000000000002E-2</v>
      </c>
      <c r="L63" s="24" t="s">
        <v>1458</v>
      </c>
      <c r="M63" s="23">
        <v>50</v>
      </c>
      <c r="N63" s="23">
        <v>2</v>
      </c>
    </row>
    <row r="64" spans="1:14" x14ac:dyDescent="0.25">
      <c r="A64" s="22" t="s">
        <v>116</v>
      </c>
      <c r="B64" s="22" t="s">
        <v>167</v>
      </c>
      <c r="C64" s="22" t="s">
        <v>238</v>
      </c>
      <c r="D64" s="22" t="s">
        <v>239</v>
      </c>
      <c r="E64" s="25">
        <v>15.6798</v>
      </c>
      <c r="F64" s="25">
        <v>3.8473999999999999</v>
      </c>
      <c r="G64" s="25">
        <v>0</v>
      </c>
      <c r="H64" s="26">
        <v>0</v>
      </c>
      <c r="I64" s="24" t="s">
        <v>1457</v>
      </c>
      <c r="J64" s="25">
        <v>0</v>
      </c>
      <c r="K64" s="25">
        <v>0.51680000000000004</v>
      </c>
      <c r="L64" s="24" t="s">
        <v>1457</v>
      </c>
      <c r="M64" s="23">
        <v>0</v>
      </c>
      <c r="N64" s="23">
        <v>2.8603900250000001</v>
      </c>
    </row>
    <row r="65" spans="1:14" x14ac:dyDescent="0.25">
      <c r="A65" s="22" t="s">
        <v>116</v>
      </c>
      <c r="B65" s="22" t="s">
        <v>167</v>
      </c>
      <c r="C65" s="22" t="s">
        <v>240</v>
      </c>
      <c r="D65" s="22" t="s">
        <v>241</v>
      </c>
      <c r="E65" s="25">
        <v>10.2339</v>
      </c>
      <c r="F65" s="25">
        <v>3.8860999999999999</v>
      </c>
      <c r="G65" s="25">
        <v>0</v>
      </c>
      <c r="H65" s="26">
        <v>0</v>
      </c>
      <c r="I65" s="24" t="s">
        <v>1458</v>
      </c>
      <c r="J65" s="25">
        <v>8.7857000000000003</v>
      </c>
      <c r="K65" s="25">
        <v>0.1865</v>
      </c>
      <c r="L65" s="24" t="s">
        <v>1458</v>
      </c>
      <c r="M65" s="23">
        <v>20</v>
      </c>
      <c r="N65" s="23">
        <v>2.1940442501000001</v>
      </c>
    </row>
    <row r="66" spans="1:14" x14ac:dyDescent="0.25">
      <c r="A66" s="22" t="s">
        <v>116</v>
      </c>
      <c r="B66" s="22" t="s">
        <v>167</v>
      </c>
      <c r="C66" s="22" t="s">
        <v>242</v>
      </c>
      <c r="D66" s="22" t="s">
        <v>243</v>
      </c>
      <c r="E66" s="25">
        <v>10.82</v>
      </c>
      <c r="F66" s="25">
        <v>3.89</v>
      </c>
      <c r="G66" s="25">
        <v>0</v>
      </c>
      <c r="H66" s="26">
        <v>2000000</v>
      </c>
      <c r="I66" s="24" t="s">
        <v>1458</v>
      </c>
      <c r="J66" s="25">
        <v>8.1199999999999992</v>
      </c>
      <c r="K66" s="25">
        <v>0</v>
      </c>
      <c r="L66" s="24" t="s">
        <v>1457</v>
      </c>
      <c r="M66" s="23">
        <v>0</v>
      </c>
      <c r="N66" s="23">
        <v>6.1129943503000002</v>
      </c>
    </row>
    <row r="67" spans="1:14" x14ac:dyDescent="0.25">
      <c r="A67" s="22" t="s">
        <v>116</v>
      </c>
      <c r="B67" s="22" t="s">
        <v>167</v>
      </c>
      <c r="C67" s="22" t="s">
        <v>244</v>
      </c>
      <c r="D67" s="22" t="s">
        <v>245</v>
      </c>
      <c r="E67" s="25">
        <v>9.1708999999999996</v>
      </c>
      <c r="F67" s="25">
        <v>3.9491000000000001</v>
      </c>
      <c r="G67" s="25">
        <v>0.19259999999999999</v>
      </c>
      <c r="H67" s="26">
        <v>520000</v>
      </c>
      <c r="I67" s="24" t="s">
        <v>1457</v>
      </c>
      <c r="J67" s="25">
        <v>0</v>
      </c>
      <c r="K67" s="25">
        <v>0.2036</v>
      </c>
      <c r="L67" s="24" t="s">
        <v>1458</v>
      </c>
      <c r="M67" s="23">
        <v>10</v>
      </c>
      <c r="N67" s="23">
        <v>2.39</v>
      </c>
    </row>
    <row r="68" spans="1:14" x14ac:dyDescent="0.25">
      <c r="A68" s="22" t="s">
        <v>116</v>
      </c>
      <c r="B68" s="22" t="s">
        <v>167</v>
      </c>
      <c r="C68" s="22" t="s">
        <v>246</v>
      </c>
      <c r="D68" s="22" t="s">
        <v>247</v>
      </c>
      <c r="E68" s="25">
        <v>9.7172000000000001</v>
      </c>
      <c r="F68" s="25">
        <v>3.8742000000000001</v>
      </c>
      <c r="G68" s="25">
        <v>0</v>
      </c>
      <c r="H68" s="26">
        <v>0</v>
      </c>
      <c r="I68" s="24" t="s">
        <v>1457</v>
      </c>
      <c r="J68" s="25">
        <v>0</v>
      </c>
      <c r="K68" s="25">
        <v>7.7799999999999994E-2</v>
      </c>
      <c r="L68" s="24" t="s">
        <v>1457</v>
      </c>
      <c r="M68" s="23">
        <v>0</v>
      </c>
      <c r="N68" s="23">
        <v>1.9602194787</v>
      </c>
    </row>
    <row r="69" spans="1:14" x14ac:dyDescent="0.25">
      <c r="A69" s="22" t="s">
        <v>116</v>
      </c>
      <c r="B69" s="22" t="s">
        <v>167</v>
      </c>
      <c r="C69" s="22" t="s">
        <v>248</v>
      </c>
      <c r="D69" s="22" t="s">
        <v>249</v>
      </c>
      <c r="E69" s="25">
        <v>12.4747</v>
      </c>
      <c r="F69" s="25">
        <v>3.8809</v>
      </c>
      <c r="G69" s="25">
        <v>0</v>
      </c>
      <c r="H69" s="26">
        <v>0</v>
      </c>
      <c r="I69" s="24" t="s">
        <v>1457</v>
      </c>
      <c r="J69" s="25">
        <v>0</v>
      </c>
      <c r="K69" s="25">
        <v>1.9400000000000001E-2</v>
      </c>
      <c r="L69" s="24" t="s">
        <v>1458</v>
      </c>
      <c r="M69" s="23">
        <v>25</v>
      </c>
      <c r="N69" s="23">
        <v>2.963252411</v>
      </c>
    </row>
    <row r="70" spans="1:14" x14ac:dyDescent="0.25">
      <c r="A70" s="22" t="s">
        <v>116</v>
      </c>
      <c r="B70" s="22" t="s">
        <v>167</v>
      </c>
      <c r="C70" s="22" t="s">
        <v>250</v>
      </c>
      <c r="D70" s="22" t="s">
        <v>251</v>
      </c>
      <c r="E70" s="25">
        <v>7.5967000000000002</v>
      </c>
      <c r="F70" s="25">
        <v>3.63</v>
      </c>
      <c r="G70" s="25">
        <v>0</v>
      </c>
      <c r="H70" s="26">
        <v>0</v>
      </c>
      <c r="I70" s="24" t="s">
        <v>1457</v>
      </c>
      <c r="J70" s="25">
        <v>0</v>
      </c>
      <c r="K70" s="25">
        <v>5.1200000000000002E-2</v>
      </c>
      <c r="L70" s="24" t="s">
        <v>1458</v>
      </c>
      <c r="M70" s="23">
        <v>20</v>
      </c>
      <c r="N70" s="23">
        <v>2.9999210204</v>
      </c>
    </row>
    <row r="71" spans="1:14" x14ac:dyDescent="0.25">
      <c r="A71" s="22" t="s">
        <v>116</v>
      </c>
      <c r="B71" s="22" t="s">
        <v>167</v>
      </c>
      <c r="C71" s="22" t="s">
        <v>252</v>
      </c>
      <c r="D71" s="22" t="s">
        <v>253</v>
      </c>
      <c r="E71" s="25">
        <v>13.5</v>
      </c>
      <c r="F71" s="25">
        <v>3.8938000000000001</v>
      </c>
      <c r="G71" s="25">
        <v>0</v>
      </c>
      <c r="H71" s="26">
        <v>0</v>
      </c>
      <c r="I71" s="24" t="s">
        <v>1457</v>
      </c>
      <c r="J71" s="25">
        <v>0</v>
      </c>
      <c r="K71" s="25">
        <v>4.7100000000000003E-2</v>
      </c>
      <c r="L71" s="24" t="s">
        <v>1458</v>
      </c>
      <c r="M71" s="23">
        <v>50</v>
      </c>
      <c r="N71" s="23">
        <v>3.0912608910000001</v>
      </c>
    </row>
    <row r="72" spans="1:14" x14ac:dyDescent="0.25">
      <c r="A72" s="22" t="s">
        <v>116</v>
      </c>
      <c r="B72" s="22" t="s">
        <v>167</v>
      </c>
      <c r="C72" s="22" t="s">
        <v>254</v>
      </c>
      <c r="D72" s="22" t="s">
        <v>255</v>
      </c>
      <c r="E72" s="25">
        <v>21.929200000000002</v>
      </c>
      <c r="F72" s="25">
        <v>3.8847</v>
      </c>
      <c r="G72" s="25">
        <v>0</v>
      </c>
      <c r="H72" s="26">
        <v>0</v>
      </c>
      <c r="I72" s="24" t="s">
        <v>1457</v>
      </c>
      <c r="J72" s="25">
        <v>0</v>
      </c>
      <c r="K72" s="25">
        <v>0.72240000000000004</v>
      </c>
      <c r="L72" s="24" t="s">
        <v>1458</v>
      </c>
      <c r="M72" s="23">
        <v>100</v>
      </c>
      <c r="N72" s="23">
        <v>3.7970668189999999</v>
      </c>
    </row>
    <row r="73" spans="1:14" x14ac:dyDescent="0.25">
      <c r="A73" s="22" t="s">
        <v>116</v>
      </c>
      <c r="B73" s="22" t="s">
        <v>167</v>
      </c>
      <c r="C73" s="22" t="s">
        <v>256</v>
      </c>
      <c r="D73" s="22" t="s">
        <v>257</v>
      </c>
      <c r="E73" s="25">
        <v>17.408000000000001</v>
      </c>
      <c r="F73" s="25">
        <v>3.9192</v>
      </c>
      <c r="G73" s="25">
        <v>0</v>
      </c>
      <c r="H73" s="26">
        <v>-1.994</v>
      </c>
      <c r="I73" s="24" t="s">
        <v>1457</v>
      </c>
      <c r="J73" s="25">
        <v>0</v>
      </c>
      <c r="K73" s="25">
        <v>0.30470000000000003</v>
      </c>
      <c r="L73" s="24" t="s">
        <v>1457</v>
      </c>
      <c r="M73" s="23">
        <v>0</v>
      </c>
      <c r="N73" s="23">
        <v>3.2845283019</v>
      </c>
    </row>
    <row r="74" spans="1:14" x14ac:dyDescent="0.25">
      <c r="A74" s="22" t="s">
        <v>116</v>
      </c>
      <c r="B74" s="22" t="s">
        <v>167</v>
      </c>
      <c r="C74" s="22" t="s">
        <v>258</v>
      </c>
      <c r="D74" s="22" t="s">
        <v>259</v>
      </c>
      <c r="E74" s="25">
        <v>15.928929999999999</v>
      </c>
      <c r="F74" s="25">
        <v>3.3782000000000001</v>
      </c>
      <c r="G74" s="25">
        <v>0</v>
      </c>
      <c r="H74" s="26">
        <v>0</v>
      </c>
      <c r="I74" s="24" t="s">
        <v>1457</v>
      </c>
      <c r="J74" s="25">
        <v>0</v>
      </c>
      <c r="K74" s="25">
        <v>4.45E-3</v>
      </c>
      <c r="L74" s="24" t="s">
        <v>1458</v>
      </c>
      <c r="M74" s="23">
        <v>150</v>
      </c>
      <c r="N74" s="23">
        <v>2.2117582076</v>
      </c>
    </row>
    <row r="75" spans="1:14" x14ac:dyDescent="0.25">
      <c r="A75" s="22" t="s">
        <v>116</v>
      </c>
      <c r="B75" s="22" t="s">
        <v>167</v>
      </c>
      <c r="C75" s="22" t="s">
        <v>260</v>
      </c>
      <c r="D75" s="22" t="s">
        <v>261</v>
      </c>
      <c r="E75" s="25">
        <v>19.912600000000001</v>
      </c>
      <c r="F75" s="25">
        <v>3.9358</v>
      </c>
      <c r="G75" s="25">
        <v>0</v>
      </c>
      <c r="H75" s="26">
        <v>0</v>
      </c>
      <c r="I75" s="24" t="s">
        <v>1457</v>
      </c>
      <c r="J75" s="25">
        <v>0</v>
      </c>
      <c r="K75" s="25">
        <v>0.30680000000000002</v>
      </c>
      <c r="L75" s="24" t="s">
        <v>1458</v>
      </c>
      <c r="M75" s="23">
        <v>75</v>
      </c>
      <c r="N75" s="23">
        <v>4.5343504496999998</v>
      </c>
    </row>
    <row r="76" spans="1:14" x14ac:dyDescent="0.25">
      <c r="A76" s="22" t="s">
        <v>116</v>
      </c>
      <c r="B76" s="22" t="s">
        <v>167</v>
      </c>
      <c r="C76" s="22" t="s">
        <v>262</v>
      </c>
      <c r="D76" s="22" t="s">
        <v>263</v>
      </c>
      <c r="E76" s="25">
        <v>20.217400000000001</v>
      </c>
      <c r="F76" s="25">
        <v>3.7574000000000001</v>
      </c>
      <c r="G76" s="25">
        <v>0</v>
      </c>
      <c r="H76" s="26">
        <v>0</v>
      </c>
      <c r="I76" s="24" t="s">
        <v>1457</v>
      </c>
      <c r="J76" s="25">
        <v>0</v>
      </c>
      <c r="K76" s="25">
        <v>0.60060000000000002</v>
      </c>
      <c r="L76" s="24" t="s">
        <v>1458</v>
      </c>
      <c r="M76" s="23">
        <v>100</v>
      </c>
      <c r="N76" s="23">
        <v>3.8079936713999998</v>
      </c>
    </row>
    <row r="77" spans="1:14" x14ac:dyDescent="0.25">
      <c r="A77" s="22" t="s">
        <v>116</v>
      </c>
      <c r="B77" s="22" t="s">
        <v>167</v>
      </c>
      <c r="C77" s="22" t="s">
        <v>264</v>
      </c>
      <c r="D77" s="22" t="s">
        <v>265</v>
      </c>
      <c r="E77" s="25">
        <v>14.2447</v>
      </c>
      <c r="F77" s="25">
        <v>3.9054000000000002</v>
      </c>
      <c r="G77" s="25">
        <v>0</v>
      </c>
      <c r="H77" s="26">
        <v>5000</v>
      </c>
      <c r="I77" s="24" t="s">
        <v>1457</v>
      </c>
      <c r="J77" s="25">
        <v>0</v>
      </c>
      <c r="K77" s="25">
        <v>0.45960000000000001</v>
      </c>
      <c r="L77" s="24" t="s">
        <v>1458</v>
      </c>
      <c r="M77" s="23">
        <v>75</v>
      </c>
      <c r="N77" s="23">
        <v>2.9773221303000001</v>
      </c>
    </row>
    <row r="78" spans="1:14" x14ac:dyDescent="0.25">
      <c r="A78" s="22" t="s">
        <v>116</v>
      </c>
      <c r="B78" s="22" t="s">
        <v>167</v>
      </c>
      <c r="C78" s="22" t="s">
        <v>266</v>
      </c>
      <c r="D78" s="22" t="s">
        <v>267</v>
      </c>
      <c r="E78" s="25">
        <v>10.4659</v>
      </c>
      <c r="F78" s="25">
        <v>2.8752</v>
      </c>
      <c r="G78" s="25">
        <v>0</v>
      </c>
      <c r="H78" s="26">
        <v>0</v>
      </c>
      <c r="I78" s="24" t="s">
        <v>1457</v>
      </c>
      <c r="J78" s="25">
        <v>0</v>
      </c>
      <c r="K78" s="25">
        <v>8.6800000000000002E-2</v>
      </c>
      <c r="L78" s="24" t="s">
        <v>1458</v>
      </c>
      <c r="M78" s="23">
        <v>25</v>
      </c>
      <c r="N78" s="23">
        <v>2.8206171675</v>
      </c>
    </row>
    <row r="79" spans="1:14" x14ac:dyDescent="0.25">
      <c r="A79" s="22" t="s">
        <v>116</v>
      </c>
      <c r="B79" s="22" t="s">
        <v>167</v>
      </c>
      <c r="C79" s="22" t="s">
        <v>268</v>
      </c>
      <c r="D79" s="22" t="s">
        <v>269</v>
      </c>
      <c r="E79" s="25">
        <v>9.8734000000000002</v>
      </c>
      <c r="F79" s="25">
        <v>3.9173</v>
      </c>
      <c r="G79" s="25">
        <v>0</v>
      </c>
      <c r="H79" s="26">
        <v>1000000</v>
      </c>
      <c r="I79" s="24" t="s">
        <v>1458</v>
      </c>
      <c r="J79" s="25">
        <v>8.8859999999999992</v>
      </c>
      <c r="K79" s="25">
        <v>0.12720000000000001</v>
      </c>
      <c r="L79" s="24" t="s">
        <v>1458</v>
      </c>
      <c r="M79" s="23">
        <v>40</v>
      </c>
      <c r="N79" s="23">
        <v>2.4584547198000002</v>
      </c>
    </row>
    <row r="80" spans="1:14" x14ac:dyDescent="0.25">
      <c r="A80" s="22" t="s">
        <v>116</v>
      </c>
      <c r="B80" s="22" t="s">
        <v>167</v>
      </c>
      <c r="C80" s="22" t="s">
        <v>270</v>
      </c>
      <c r="D80" s="22" t="s">
        <v>271</v>
      </c>
      <c r="E80" s="25">
        <v>23.308399999999999</v>
      </c>
      <c r="F80" s="25">
        <v>3.8786999999999998</v>
      </c>
      <c r="G80" s="25">
        <v>0</v>
      </c>
      <c r="H80" s="26">
        <v>0</v>
      </c>
      <c r="I80" s="24" t="s">
        <v>1458</v>
      </c>
      <c r="J80" s="25">
        <v>17.5062</v>
      </c>
      <c r="K80" s="25">
        <v>0.55649999999999999</v>
      </c>
      <c r="L80" s="24" t="s">
        <v>1458</v>
      </c>
      <c r="M80" s="23">
        <v>200</v>
      </c>
      <c r="N80" s="23">
        <v>4.9999785485999997</v>
      </c>
    </row>
    <row r="81" spans="1:14" x14ac:dyDescent="0.25">
      <c r="A81" s="22" t="s">
        <v>116</v>
      </c>
      <c r="B81" s="22" t="s">
        <v>167</v>
      </c>
      <c r="C81" s="22" t="s">
        <v>272</v>
      </c>
      <c r="D81" s="22" t="s">
        <v>273</v>
      </c>
      <c r="E81" s="25">
        <v>21.870899999999999</v>
      </c>
      <c r="F81" s="25">
        <v>4.2215999999999996</v>
      </c>
      <c r="G81" s="25">
        <v>0</v>
      </c>
      <c r="H81" s="26">
        <v>150000</v>
      </c>
      <c r="I81" s="24" t="s">
        <v>1457</v>
      </c>
      <c r="J81" s="25">
        <v>0</v>
      </c>
      <c r="K81" s="25">
        <v>0.878</v>
      </c>
      <c r="L81" s="24" t="s">
        <v>1458</v>
      </c>
      <c r="M81" s="23">
        <v>85</v>
      </c>
      <c r="N81" s="23">
        <v>4.5187809916999999</v>
      </c>
    </row>
    <row r="82" spans="1:14" x14ac:dyDescent="0.25">
      <c r="A82" s="22" t="s">
        <v>116</v>
      </c>
      <c r="B82" s="22" t="s">
        <v>167</v>
      </c>
      <c r="C82" s="22" t="s">
        <v>274</v>
      </c>
      <c r="D82" s="22" t="s">
        <v>275</v>
      </c>
      <c r="E82" s="25">
        <v>18.402999999999999</v>
      </c>
      <c r="F82" s="25">
        <v>3.9117999999999999</v>
      </c>
      <c r="G82" s="25">
        <v>0</v>
      </c>
      <c r="H82" s="26">
        <v>0</v>
      </c>
      <c r="I82" s="24" t="s">
        <v>1458</v>
      </c>
      <c r="J82" s="25">
        <v>16.288699999999999</v>
      </c>
      <c r="K82" s="25">
        <v>7.9299999999999995E-2</v>
      </c>
      <c r="L82" s="24" t="s">
        <v>1458</v>
      </c>
      <c r="M82" s="23">
        <v>50</v>
      </c>
      <c r="N82" s="23">
        <v>4.6370347973000001</v>
      </c>
    </row>
    <row r="83" spans="1:14" x14ac:dyDescent="0.25">
      <c r="A83" s="22" t="s">
        <v>116</v>
      </c>
      <c r="B83" s="22" t="s">
        <v>167</v>
      </c>
      <c r="C83" s="22" t="s">
        <v>276</v>
      </c>
      <c r="D83" s="22" t="s">
        <v>277</v>
      </c>
      <c r="E83" s="25">
        <v>10.467599999999999</v>
      </c>
      <c r="F83" s="25">
        <v>3.9</v>
      </c>
      <c r="G83" s="25">
        <v>0</v>
      </c>
      <c r="H83" s="26">
        <v>0</v>
      </c>
      <c r="I83" s="24" t="s">
        <v>1457</v>
      </c>
      <c r="J83" s="25">
        <v>0</v>
      </c>
      <c r="K83" s="25">
        <v>0.33040000000000003</v>
      </c>
      <c r="L83" s="24" t="s">
        <v>1458</v>
      </c>
      <c r="M83" s="23">
        <v>30</v>
      </c>
      <c r="N83" s="23">
        <v>1.6305688828</v>
      </c>
    </row>
    <row r="84" spans="1:14" x14ac:dyDescent="0.25">
      <c r="A84" s="22" t="s">
        <v>116</v>
      </c>
      <c r="B84" s="22" t="s">
        <v>167</v>
      </c>
      <c r="C84" s="22" t="s">
        <v>278</v>
      </c>
      <c r="D84" s="22" t="s">
        <v>279</v>
      </c>
      <c r="E84" s="25">
        <v>18.405000000000001</v>
      </c>
      <c r="F84" s="25">
        <v>3.8485999999999998</v>
      </c>
      <c r="G84" s="25">
        <v>0</v>
      </c>
      <c r="H84" s="26">
        <v>2077444.42</v>
      </c>
      <c r="I84" s="24" t="s">
        <v>1457</v>
      </c>
      <c r="J84" s="25">
        <v>0</v>
      </c>
      <c r="K84" s="25">
        <v>0.14660000000000001</v>
      </c>
      <c r="L84" s="24" t="s">
        <v>1457</v>
      </c>
      <c r="M84" s="23">
        <v>0</v>
      </c>
      <c r="N84" s="23">
        <v>4.9654670047999998</v>
      </c>
    </row>
    <row r="85" spans="1:14" x14ac:dyDescent="0.25">
      <c r="A85" s="22" t="s">
        <v>116</v>
      </c>
      <c r="B85" s="22" t="s">
        <v>167</v>
      </c>
      <c r="C85" s="22" t="s">
        <v>280</v>
      </c>
      <c r="D85" s="22" t="s">
        <v>281</v>
      </c>
      <c r="E85" s="25">
        <v>15.13265</v>
      </c>
      <c r="F85" s="25">
        <v>3.85181</v>
      </c>
      <c r="G85" s="25">
        <v>0</v>
      </c>
      <c r="H85" s="26">
        <v>0</v>
      </c>
      <c r="I85" s="24" t="s">
        <v>1457</v>
      </c>
      <c r="J85" s="25">
        <v>0</v>
      </c>
      <c r="K85" s="25">
        <v>0.30993999999999999</v>
      </c>
      <c r="L85" s="24" t="s">
        <v>1458</v>
      </c>
      <c r="M85" s="23">
        <v>25</v>
      </c>
      <c r="N85" s="23">
        <v>2.6639409916000001</v>
      </c>
    </row>
    <row r="86" spans="1:14" x14ac:dyDescent="0.25">
      <c r="A86" s="22" t="s">
        <v>116</v>
      </c>
      <c r="B86" s="22" t="s">
        <v>167</v>
      </c>
      <c r="C86" s="22" t="s">
        <v>282</v>
      </c>
      <c r="D86" s="22" t="s">
        <v>283</v>
      </c>
      <c r="E86" s="25">
        <v>28.608699999999999</v>
      </c>
      <c r="F86" s="25">
        <v>3.7515999999999998</v>
      </c>
      <c r="G86" s="25">
        <v>0</v>
      </c>
      <c r="H86" s="26">
        <v>735176</v>
      </c>
      <c r="I86" s="24" t="s">
        <v>1457</v>
      </c>
      <c r="J86" s="25">
        <v>0</v>
      </c>
      <c r="K86" s="25">
        <v>0.60660000000000003</v>
      </c>
      <c r="L86" s="24" t="s">
        <v>1458</v>
      </c>
      <c r="M86" s="23">
        <v>50</v>
      </c>
      <c r="N86" s="23">
        <v>5.5093013403000004</v>
      </c>
    </row>
    <row r="87" spans="1:14" x14ac:dyDescent="0.25">
      <c r="A87" s="22" t="s">
        <v>116</v>
      </c>
      <c r="B87" s="22" t="s">
        <v>167</v>
      </c>
      <c r="C87" s="22" t="s">
        <v>284</v>
      </c>
      <c r="D87" s="22" t="s">
        <v>285</v>
      </c>
      <c r="E87" s="25">
        <v>16.731300000000001</v>
      </c>
      <c r="F87" s="25">
        <v>3.7852999999999999</v>
      </c>
      <c r="G87" s="25">
        <v>0</v>
      </c>
      <c r="H87" s="26">
        <v>5</v>
      </c>
      <c r="I87" s="24" t="s">
        <v>1457</v>
      </c>
      <c r="J87" s="25">
        <v>0</v>
      </c>
      <c r="K87" s="25">
        <v>0.21779999999999999</v>
      </c>
      <c r="L87" s="24" t="s">
        <v>1457</v>
      </c>
      <c r="M87" s="23">
        <v>0</v>
      </c>
      <c r="N87" s="23">
        <v>5.0622674049</v>
      </c>
    </row>
    <row r="88" spans="1:14" x14ac:dyDescent="0.25">
      <c r="A88" s="22" t="s">
        <v>116</v>
      </c>
      <c r="B88" s="22" t="s">
        <v>167</v>
      </c>
      <c r="C88" s="22" t="s">
        <v>286</v>
      </c>
      <c r="D88" s="22" t="s">
        <v>287</v>
      </c>
      <c r="E88" s="25">
        <v>8.6173999999999999</v>
      </c>
      <c r="F88" s="25">
        <v>3.8712</v>
      </c>
      <c r="G88" s="25">
        <v>0</v>
      </c>
      <c r="H88" s="26">
        <v>0</v>
      </c>
      <c r="I88" s="24" t="s">
        <v>1457</v>
      </c>
      <c r="J88" s="25">
        <v>0</v>
      </c>
      <c r="K88" s="25">
        <v>7.4300000000000005E-2</v>
      </c>
      <c r="L88" s="24" t="s">
        <v>1458</v>
      </c>
      <c r="M88" s="23">
        <v>25</v>
      </c>
      <c r="N88" s="23">
        <v>2.5227319301</v>
      </c>
    </row>
    <row r="89" spans="1:14" x14ac:dyDescent="0.25">
      <c r="A89" s="22" t="s">
        <v>116</v>
      </c>
      <c r="B89" s="22" t="s">
        <v>167</v>
      </c>
      <c r="C89" s="22" t="s">
        <v>288</v>
      </c>
      <c r="D89" s="22" t="s">
        <v>289</v>
      </c>
      <c r="E89" s="25">
        <v>8.1069999999999993</v>
      </c>
      <c r="F89" s="25">
        <v>3.5979999999999999</v>
      </c>
      <c r="G89" s="25">
        <v>0</v>
      </c>
      <c r="H89" s="26">
        <v>20570.11</v>
      </c>
      <c r="I89" s="24" t="s">
        <v>1457</v>
      </c>
      <c r="J89" s="25">
        <v>0</v>
      </c>
      <c r="K89" s="25">
        <v>0.19500000000000001</v>
      </c>
      <c r="L89" s="24" t="s">
        <v>1458</v>
      </c>
      <c r="M89" s="23">
        <v>30</v>
      </c>
      <c r="N89" s="23">
        <v>2.1</v>
      </c>
    </row>
    <row r="90" spans="1:14" x14ac:dyDescent="0.25">
      <c r="A90" s="22" t="s">
        <v>116</v>
      </c>
      <c r="B90" s="22" t="s">
        <v>167</v>
      </c>
      <c r="C90" s="22" t="s">
        <v>290</v>
      </c>
      <c r="D90" s="22" t="s">
        <v>291</v>
      </c>
      <c r="E90" s="25">
        <v>12.551500000000001</v>
      </c>
      <c r="F90" s="25">
        <v>4.0218999999999996</v>
      </c>
      <c r="G90" s="25">
        <v>0</v>
      </c>
      <c r="H90" s="26">
        <v>3000000</v>
      </c>
      <c r="I90" s="24" t="s">
        <v>1457</v>
      </c>
      <c r="J90" s="25">
        <v>0</v>
      </c>
      <c r="K90" s="25">
        <v>0.21179999999999999</v>
      </c>
      <c r="L90" s="24" t="s">
        <v>1457</v>
      </c>
      <c r="M90" s="23">
        <v>0</v>
      </c>
      <c r="N90" s="23">
        <v>3.9102464251</v>
      </c>
    </row>
    <row r="91" spans="1:14" x14ac:dyDescent="0.25">
      <c r="A91" s="22" t="s">
        <v>116</v>
      </c>
      <c r="B91" s="22" t="s">
        <v>167</v>
      </c>
      <c r="C91" s="22" t="s">
        <v>292</v>
      </c>
      <c r="D91" s="22" t="s">
        <v>293</v>
      </c>
      <c r="E91" s="25">
        <v>6.1509999999999998</v>
      </c>
      <c r="F91" s="25">
        <v>3.8454000000000002</v>
      </c>
      <c r="G91" s="25">
        <v>0</v>
      </c>
      <c r="H91" s="26">
        <v>500000</v>
      </c>
      <c r="I91" s="24" t="s">
        <v>1457</v>
      </c>
      <c r="J91" s="25">
        <v>0</v>
      </c>
      <c r="K91" s="25">
        <v>0.51049999999999995</v>
      </c>
      <c r="L91" s="24" t="s">
        <v>1458</v>
      </c>
      <c r="M91" s="23">
        <v>25</v>
      </c>
      <c r="N91" s="23">
        <v>2.5893496105999998</v>
      </c>
    </row>
    <row r="92" spans="1:14" x14ac:dyDescent="0.25">
      <c r="A92" s="22" t="s">
        <v>116</v>
      </c>
      <c r="B92" s="22" t="s">
        <v>294</v>
      </c>
      <c r="C92" s="22" t="s">
        <v>295</v>
      </c>
      <c r="D92" s="22" t="s">
        <v>296</v>
      </c>
      <c r="E92" s="25">
        <v>17.270399999999999</v>
      </c>
      <c r="F92" s="25">
        <v>3.6513499999999999</v>
      </c>
      <c r="G92" s="25">
        <v>0</v>
      </c>
      <c r="H92" s="26">
        <v>0</v>
      </c>
      <c r="I92" s="24" t="s">
        <v>1457</v>
      </c>
      <c r="J92" s="25">
        <v>0</v>
      </c>
      <c r="K92" s="25">
        <v>0.114247</v>
      </c>
      <c r="L92" s="24" t="s">
        <v>1457</v>
      </c>
      <c r="M92" s="23">
        <v>0</v>
      </c>
      <c r="N92" s="23">
        <v>1.9790752305999999</v>
      </c>
    </row>
    <row r="93" spans="1:14" x14ac:dyDescent="0.25">
      <c r="A93" s="22" t="s">
        <v>116</v>
      </c>
      <c r="B93" s="22" t="s">
        <v>294</v>
      </c>
      <c r="C93" s="22" t="s">
        <v>297</v>
      </c>
      <c r="D93" s="22" t="s">
        <v>298</v>
      </c>
      <c r="E93" s="25">
        <v>15.4011</v>
      </c>
      <c r="F93" s="25">
        <v>4.4962999999999997</v>
      </c>
      <c r="G93" s="25">
        <v>0</v>
      </c>
      <c r="H93" s="26">
        <v>0</v>
      </c>
      <c r="I93" s="24" t="s">
        <v>1457</v>
      </c>
      <c r="J93" s="25">
        <v>0</v>
      </c>
      <c r="K93" s="25">
        <v>0.41</v>
      </c>
      <c r="L93" s="24" t="s">
        <v>1457</v>
      </c>
      <c r="M93" s="23">
        <v>0</v>
      </c>
      <c r="N93" s="23">
        <v>6.3669849932</v>
      </c>
    </row>
    <row r="94" spans="1:14" x14ac:dyDescent="0.25">
      <c r="A94" s="22" t="s">
        <v>116</v>
      </c>
      <c r="B94" s="22" t="s">
        <v>294</v>
      </c>
      <c r="C94" s="22" t="s">
        <v>299</v>
      </c>
      <c r="D94" s="22" t="s">
        <v>300</v>
      </c>
      <c r="E94" s="25">
        <v>14.677899999999999</v>
      </c>
      <c r="F94" s="25">
        <v>4.0129000000000001</v>
      </c>
      <c r="G94" s="25">
        <v>0</v>
      </c>
      <c r="H94" s="26">
        <v>0</v>
      </c>
      <c r="I94" s="24" t="s">
        <v>1457</v>
      </c>
      <c r="J94" s="25">
        <v>0</v>
      </c>
      <c r="K94" s="25">
        <v>0.1255</v>
      </c>
      <c r="L94" s="24" t="s">
        <v>1457</v>
      </c>
      <c r="M94" s="23">
        <v>0</v>
      </c>
      <c r="N94" s="23">
        <v>1.6192015356</v>
      </c>
    </row>
    <row r="95" spans="1:14" x14ac:dyDescent="0.25">
      <c r="A95" s="22" t="s">
        <v>116</v>
      </c>
      <c r="B95" s="22" t="s">
        <v>294</v>
      </c>
      <c r="C95" s="22" t="s">
        <v>301</v>
      </c>
      <c r="D95" s="22" t="s">
        <v>302</v>
      </c>
      <c r="E95" s="25">
        <v>10.904199999999999</v>
      </c>
      <c r="F95" s="25">
        <v>3.7029999999999998</v>
      </c>
      <c r="G95" s="25">
        <v>0</v>
      </c>
      <c r="H95" s="26">
        <v>0</v>
      </c>
      <c r="I95" s="24" t="s">
        <v>1457</v>
      </c>
      <c r="J95" s="25">
        <v>0</v>
      </c>
      <c r="K95" s="25">
        <v>1.0200000000000001E-2</v>
      </c>
      <c r="L95" s="24" t="s">
        <v>1457</v>
      </c>
      <c r="M95" s="23">
        <v>0</v>
      </c>
      <c r="N95" s="23">
        <v>1.1325391303000001</v>
      </c>
    </row>
    <row r="96" spans="1:14" x14ac:dyDescent="0.25">
      <c r="A96" s="22" t="s">
        <v>116</v>
      </c>
      <c r="B96" s="22" t="s">
        <v>294</v>
      </c>
      <c r="C96" s="22" t="s">
        <v>303</v>
      </c>
      <c r="D96" s="22" t="s">
        <v>304</v>
      </c>
      <c r="E96" s="25">
        <v>17.12434</v>
      </c>
      <c r="F96" s="25">
        <v>3.7239</v>
      </c>
      <c r="G96" s="25">
        <v>0</v>
      </c>
      <c r="H96" s="26">
        <v>0</v>
      </c>
      <c r="I96" s="24" t="s">
        <v>1457</v>
      </c>
      <c r="J96" s="25">
        <v>0</v>
      </c>
      <c r="K96" s="25">
        <v>0.10335</v>
      </c>
      <c r="L96" s="24" t="s">
        <v>1457</v>
      </c>
      <c r="M96" s="23">
        <v>0</v>
      </c>
      <c r="N96" s="23">
        <v>1.6192923065</v>
      </c>
    </row>
    <row r="97" spans="1:14" x14ac:dyDescent="0.25">
      <c r="A97" s="22" t="s">
        <v>116</v>
      </c>
      <c r="B97" s="22" t="s">
        <v>294</v>
      </c>
      <c r="C97" s="22" t="s">
        <v>305</v>
      </c>
      <c r="D97" s="22" t="s">
        <v>306</v>
      </c>
      <c r="E97" s="25">
        <v>17.5563</v>
      </c>
      <c r="F97" s="25">
        <v>4.1055999999999999</v>
      </c>
      <c r="G97" s="25">
        <v>0</v>
      </c>
      <c r="H97" s="26">
        <v>0</v>
      </c>
      <c r="I97" s="24" t="s">
        <v>1457</v>
      </c>
      <c r="J97" s="25">
        <v>0</v>
      </c>
      <c r="K97" s="25">
        <v>4.9279999999999997E-2</v>
      </c>
      <c r="L97" s="24" t="s">
        <v>1458</v>
      </c>
      <c r="M97" s="23">
        <v>250</v>
      </c>
      <c r="N97" s="23">
        <v>1.8984976431</v>
      </c>
    </row>
    <row r="98" spans="1:14" x14ac:dyDescent="0.25">
      <c r="A98" s="22" t="s">
        <v>116</v>
      </c>
      <c r="B98" s="22" t="s">
        <v>294</v>
      </c>
      <c r="C98" s="22" t="s">
        <v>307</v>
      </c>
      <c r="D98" s="22" t="s">
        <v>308</v>
      </c>
      <c r="E98" s="25">
        <v>14.338419999999999</v>
      </c>
      <c r="F98" s="25">
        <v>3.8355229999999998</v>
      </c>
      <c r="G98" s="25">
        <v>0</v>
      </c>
      <c r="H98" s="26">
        <v>0</v>
      </c>
      <c r="I98" s="24" t="s">
        <v>1457</v>
      </c>
      <c r="J98" s="25">
        <v>0</v>
      </c>
      <c r="K98" s="25">
        <v>6.2712000000000004E-2</v>
      </c>
      <c r="L98" s="24" t="s">
        <v>1457</v>
      </c>
      <c r="M98" s="23">
        <v>0</v>
      </c>
      <c r="N98" s="23">
        <v>1.3480215556999999</v>
      </c>
    </row>
    <row r="99" spans="1:14" x14ac:dyDescent="0.25">
      <c r="A99" s="22" t="s">
        <v>116</v>
      </c>
      <c r="B99" s="22" t="s">
        <v>294</v>
      </c>
      <c r="C99" s="22" t="s">
        <v>309</v>
      </c>
      <c r="D99" s="22" t="s">
        <v>310</v>
      </c>
      <c r="E99" s="25">
        <v>10.799300000000001</v>
      </c>
      <c r="F99" s="25">
        <v>3.5461</v>
      </c>
      <c r="G99" s="25">
        <v>0</v>
      </c>
      <c r="H99" s="26">
        <v>0</v>
      </c>
      <c r="I99" s="24" t="s">
        <v>1457</v>
      </c>
      <c r="J99" s="25">
        <v>0</v>
      </c>
      <c r="K99" s="25">
        <v>6.0499999999999998E-2</v>
      </c>
      <c r="L99" s="24" t="s">
        <v>1457</v>
      </c>
      <c r="M99" s="23">
        <v>0</v>
      </c>
      <c r="N99" s="23">
        <v>1.3003371463</v>
      </c>
    </row>
    <row r="100" spans="1:14" x14ac:dyDescent="0.25">
      <c r="A100" s="22" t="s">
        <v>116</v>
      </c>
      <c r="B100" s="22" t="s">
        <v>294</v>
      </c>
      <c r="C100" s="22" t="s">
        <v>311</v>
      </c>
      <c r="D100" s="22" t="s">
        <v>312</v>
      </c>
      <c r="E100" s="25">
        <v>19.04147</v>
      </c>
      <c r="F100" s="25">
        <v>3.8985599999999998</v>
      </c>
      <c r="G100" s="25">
        <v>0</v>
      </c>
      <c r="H100" s="26">
        <v>0</v>
      </c>
      <c r="I100" s="24" t="s">
        <v>1457</v>
      </c>
      <c r="J100" s="25">
        <v>0</v>
      </c>
      <c r="K100" s="25">
        <v>8.6260000000000003E-2</v>
      </c>
      <c r="L100" s="24" t="s">
        <v>1458</v>
      </c>
      <c r="M100" s="23">
        <v>300</v>
      </c>
      <c r="N100" s="23">
        <v>1.8437601669999999</v>
      </c>
    </row>
    <row r="101" spans="1:14" x14ac:dyDescent="0.25">
      <c r="A101" s="22" t="s">
        <v>116</v>
      </c>
      <c r="B101" s="22" t="s">
        <v>294</v>
      </c>
      <c r="C101" s="22" t="s">
        <v>313</v>
      </c>
      <c r="D101" s="22" t="s">
        <v>314</v>
      </c>
      <c r="E101" s="25">
        <v>10.7288</v>
      </c>
      <c r="F101" s="25">
        <v>3.8445999999999998</v>
      </c>
      <c r="G101" s="25">
        <v>0</v>
      </c>
      <c r="H101" s="26">
        <v>0</v>
      </c>
      <c r="I101" s="24" t="s">
        <v>1457</v>
      </c>
      <c r="J101" s="25">
        <v>0</v>
      </c>
      <c r="K101" s="25">
        <v>7.0470000000000005E-2</v>
      </c>
      <c r="L101" s="24" t="s">
        <v>1457</v>
      </c>
      <c r="M101" s="23">
        <v>0</v>
      </c>
      <c r="N101" s="23">
        <v>1.4349646234</v>
      </c>
    </row>
    <row r="102" spans="1:14" x14ac:dyDescent="0.25">
      <c r="A102" s="22" t="s">
        <v>116</v>
      </c>
      <c r="B102" s="22" t="s">
        <v>294</v>
      </c>
      <c r="C102" s="22" t="s">
        <v>315</v>
      </c>
      <c r="D102" s="22" t="s">
        <v>316</v>
      </c>
      <c r="E102" s="25">
        <v>13.3833</v>
      </c>
      <c r="F102" s="25">
        <v>3.7515999999999998</v>
      </c>
      <c r="G102" s="25">
        <v>0</v>
      </c>
      <c r="H102" s="26">
        <v>0</v>
      </c>
      <c r="I102" s="24" t="s">
        <v>1457</v>
      </c>
      <c r="J102" s="25">
        <v>0</v>
      </c>
      <c r="K102" s="25">
        <v>0.11020000000000001</v>
      </c>
      <c r="L102" s="24" t="s">
        <v>1458</v>
      </c>
      <c r="M102" s="23">
        <v>200</v>
      </c>
      <c r="N102" s="23">
        <v>1.3147047555</v>
      </c>
    </row>
    <row r="103" spans="1:14" x14ac:dyDescent="0.25">
      <c r="A103" s="22" t="s">
        <v>116</v>
      </c>
      <c r="B103" s="22" t="s">
        <v>294</v>
      </c>
      <c r="C103" s="22" t="s">
        <v>317</v>
      </c>
      <c r="D103" s="22" t="s">
        <v>318</v>
      </c>
      <c r="E103" s="25">
        <v>14.45823</v>
      </c>
      <c r="F103" s="25">
        <v>3.67503</v>
      </c>
      <c r="G103" s="25">
        <v>0</v>
      </c>
      <c r="H103" s="26">
        <v>0</v>
      </c>
      <c r="I103" s="24" t="s">
        <v>1457</v>
      </c>
      <c r="J103" s="25">
        <v>0</v>
      </c>
      <c r="K103" s="25">
        <v>0</v>
      </c>
      <c r="L103" s="24" t="s">
        <v>1457</v>
      </c>
      <c r="M103" s="23">
        <v>0</v>
      </c>
      <c r="N103" s="23">
        <v>1.79</v>
      </c>
    </row>
    <row r="104" spans="1:14" x14ac:dyDescent="0.25">
      <c r="A104" s="22" t="s">
        <v>116</v>
      </c>
      <c r="B104" s="22" t="s">
        <v>294</v>
      </c>
      <c r="C104" s="22" t="s">
        <v>319</v>
      </c>
      <c r="D104" s="22" t="s">
        <v>320</v>
      </c>
      <c r="E104" s="25">
        <v>9.5</v>
      </c>
      <c r="F104" s="25">
        <v>3.5070000000000001</v>
      </c>
      <c r="G104" s="25">
        <v>0</v>
      </c>
      <c r="H104" s="26">
        <v>0</v>
      </c>
      <c r="I104" s="24" t="s">
        <v>1457</v>
      </c>
      <c r="J104" s="25">
        <v>0</v>
      </c>
      <c r="K104" s="25">
        <v>0.39350000000000002</v>
      </c>
      <c r="L104" s="24" t="s">
        <v>1458</v>
      </c>
      <c r="M104" s="23">
        <v>500</v>
      </c>
      <c r="N104" s="23">
        <v>1</v>
      </c>
    </row>
    <row r="105" spans="1:14" x14ac:dyDescent="0.25">
      <c r="A105" s="22" t="s">
        <v>116</v>
      </c>
      <c r="B105" s="22" t="s">
        <v>294</v>
      </c>
      <c r="C105" s="22" t="s">
        <v>321</v>
      </c>
      <c r="D105" s="22" t="s">
        <v>322</v>
      </c>
      <c r="E105" s="25">
        <v>8.9710000000000001</v>
      </c>
      <c r="F105" s="25">
        <v>3.7669999999999999</v>
      </c>
      <c r="G105" s="25">
        <v>0</v>
      </c>
      <c r="H105" s="26">
        <v>0</v>
      </c>
      <c r="I105" s="24" t="s">
        <v>1457</v>
      </c>
      <c r="J105" s="25">
        <v>0</v>
      </c>
      <c r="K105" s="25">
        <v>0.11600000000000001</v>
      </c>
      <c r="L105" s="24" t="s">
        <v>1457</v>
      </c>
      <c r="M105" s="23">
        <v>0</v>
      </c>
      <c r="N105" s="23">
        <v>1.2414890673000001</v>
      </c>
    </row>
    <row r="106" spans="1:14" x14ac:dyDescent="0.25">
      <c r="A106" s="22" t="s">
        <v>116</v>
      </c>
      <c r="B106" s="22" t="s">
        <v>294</v>
      </c>
      <c r="C106" s="22" t="s">
        <v>323</v>
      </c>
      <c r="D106" s="22" t="s">
        <v>324</v>
      </c>
      <c r="E106" s="25">
        <v>13.423299999999999</v>
      </c>
      <c r="F106" s="25">
        <v>3.7225000000000001</v>
      </c>
      <c r="G106" s="25">
        <v>0</v>
      </c>
      <c r="H106" s="26">
        <v>0</v>
      </c>
      <c r="I106" s="24" t="s">
        <v>1457</v>
      </c>
      <c r="J106" s="25">
        <v>0</v>
      </c>
      <c r="K106" s="25">
        <v>2.6700000000000002E-2</v>
      </c>
      <c r="L106" s="24" t="s">
        <v>1458</v>
      </c>
      <c r="M106" s="23">
        <v>500</v>
      </c>
      <c r="N106" s="23">
        <v>1.2176101883999999</v>
      </c>
    </row>
    <row r="107" spans="1:14" x14ac:dyDescent="0.25">
      <c r="A107" s="22" t="s">
        <v>116</v>
      </c>
      <c r="B107" s="22" t="s">
        <v>294</v>
      </c>
      <c r="C107" s="22" t="s">
        <v>325</v>
      </c>
      <c r="D107" s="22" t="s">
        <v>326</v>
      </c>
      <c r="E107" s="25">
        <v>7.18154</v>
      </c>
      <c r="F107" s="25">
        <v>3.6473399999999998</v>
      </c>
      <c r="G107" s="25">
        <v>0</v>
      </c>
      <c r="H107" s="26">
        <v>0</v>
      </c>
      <c r="I107" s="24" t="s">
        <v>1457</v>
      </c>
      <c r="J107" s="25">
        <v>0</v>
      </c>
      <c r="K107" s="25">
        <v>0.17052</v>
      </c>
      <c r="L107" s="24" t="s">
        <v>1457</v>
      </c>
      <c r="M107" s="23">
        <v>0</v>
      </c>
      <c r="N107" s="23">
        <v>3.1333344967999999</v>
      </c>
    </row>
    <row r="108" spans="1:14" x14ac:dyDescent="0.25">
      <c r="A108" s="22" t="s">
        <v>116</v>
      </c>
      <c r="B108" s="22" t="s">
        <v>294</v>
      </c>
      <c r="C108" s="22" t="s">
        <v>327</v>
      </c>
      <c r="D108" s="22" t="s">
        <v>328</v>
      </c>
      <c r="E108" s="25">
        <v>12.54</v>
      </c>
      <c r="F108" s="25">
        <v>3.5459999999999998</v>
      </c>
      <c r="G108" s="25">
        <v>0</v>
      </c>
      <c r="H108" s="26">
        <v>0</v>
      </c>
      <c r="I108" s="24" t="s">
        <v>1457</v>
      </c>
      <c r="J108" s="25">
        <v>0</v>
      </c>
      <c r="K108" s="25">
        <v>0.20399999999999999</v>
      </c>
      <c r="L108" s="24" t="s">
        <v>1458</v>
      </c>
      <c r="M108" s="23">
        <v>75</v>
      </c>
      <c r="N108" s="23">
        <v>1.7107776262000001</v>
      </c>
    </row>
    <row r="109" spans="1:14" x14ac:dyDescent="0.25">
      <c r="A109" s="22" t="s">
        <v>116</v>
      </c>
      <c r="B109" s="22" t="s">
        <v>294</v>
      </c>
      <c r="C109" s="22" t="s">
        <v>329</v>
      </c>
      <c r="D109" s="22" t="s">
        <v>330</v>
      </c>
      <c r="E109" s="25">
        <v>8.7103099999999998</v>
      </c>
      <c r="F109" s="25">
        <v>3.8490000000000002</v>
      </c>
      <c r="G109" s="25">
        <v>0</v>
      </c>
      <c r="H109" s="26">
        <v>0</v>
      </c>
      <c r="I109" s="24" t="s">
        <v>1457</v>
      </c>
      <c r="J109" s="25">
        <v>0</v>
      </c>
      <c r="K109" s="25">
        <v>0.34949999999999998</v>
      </c>
      <c r="L109" s="24" t="s">
        <v>1457</v>
      </c>
      <c r="M109" s="23">
        <v>0</v>
      </c>
      <c r="N109" s="23">
        <v>1.2817742891999999</v>
      </c>
    </row>
    <row r="110" spans="1:14" x14ac:dyDescent="0.25">
      <c r="A110" s="22" t="s">
        <v>116</v>
      </c>
      <c r="B110" s="22" t="s">
        <v>294</v>
      </c>
      <c r="C110" s="22" t="s">
        <v>331</v>
      </c>
      <c r="D110" s="22" t="s">
        <v>332</v>
      </c>
      <c r="E110" s="25">
        <v>18.71415</v>
      </c>
      <c r="F110" s="25">
        <v>4</v>
      </c>
      <c r="G110" s="25">
        <v>0</v>
      </c>
      <c r="H110" s="26">
        <v>0</v>
      </c>
      <c r="I110" s="24" t="s">
        <v>1457</v>
      </c>
      <c r="J110" s="25">
        <v>0</v>
      </c>
      <c r="K110" s="25">
        <v>0.51900000000000002</v>
      </c>
      <c r="L110" s="24" t="s">
        <v>1458</v>
      </c>
      <c r="M110" s="23">
        <v>500</v>
      </c>
      <c r="N110" s="23">
        <v>1.6</v>
      </c>
    </row>
    <row r="111" spans="1:14" x14ac:dyDescent="0.25">
      <c r="A111" s="22" t="s">
        <v>116</v>
      </c>
      <c r="B111" s="22" t="s">
        <v>294</v>
      </c>
      <c r="C111" s="22" t="s">
        <v>333</v>
      </c>
      <c r="D111" s="22" t="s">
        <v>334</v>
      </c>
      <c r="E111" s="25">
        <v>11.715199999999999</v>
      </c>
      <c r="F111" s="25">
        <v>4.1993999999999998</v>
      </c>
      <c r="G111" s="25">
        <v>0</v>
      </c>
      <c r="H111" s="26">
        <v>0</v>
      </c>
      <c r="I111" s="24" t="s">
        <v>1457</v>
      </c>
      <c r="J111" s="25">
        <v>0</v>
      </c>
      <c r="K111" s="25">
        <v>0.26229999999999998</v>
      </c>
      <c r="L111" s="24" t="s">
        <v>1457</v>
      </c>
      <c r="M111" s="23">
        <v>0</v>
      </c>
      <c r="N111" s="23">
        <v>1.6787802361999999</v>
      </c>
    </row>
    <row r="112" spans="1:14" x14ac:dyDescent="0.25">
      <c r="A112" s="22" t="s">
        <v>116</v>
      </c>
      <c r="B112" s="22" t="s">
        <v>294</v>
      </c>
      <c r="C112" s="22" t="s">
        <v>335</v>
      </c>
      <c r="D112" s="22" t="s">
        <v>336</v>
      </c>
      <c r="E112" s="25">
        <v>10.2806</v>
      </c>
      <c r="F112" s="25">
        <v>3.8462000000000001</v>
      </c>
      <c r="G112" s="25">
        <v>0</v>
      </c>
      <c r="H112" s="26">
        <v>0</v>
      </c>
      <c r="I112" s="24" t="s">
        <v>1457</v>
      </c>
      <c r="J112" s="25">
        <v>0</v>
      </c>
      <c r="K112" s="25">
        <v>0.15310000000000001</v>
      </c>
      <c r="L112" s="24" t="s">
        <v>1457</v>
      </c>
      <c r="M112" s="23">
        <v>0</v>
      </c>
      <c r="N112" s="23">
        <v>1.275065734</v>
      </c>
    </row>
    <row r="113" spans="1:14" x14ac:dyDescent="0.25">
      <c r="A113" s="22" t="s">
        <v>116</v>
      </c>
      <c r="B113" s="22" t="s">
        <v>294</v>
      </c>
      <c r="C113" s="22" t="s">
        <v>337</v>
      </c>
      <c r="D113" s="22" t="s">
        <v>338</v>
      </c>
      <c r="E113" s="25">
        <v>9.3908000000000005</v>
      </c>
      <c r="F113" s="25">
        <v>3.8294000000000001</v>
      </c>
      <c r="G113" s="25">
        <v>8.1500000000000003E-2</v>
      </c>
      <c r="H113" s="26">
        <v>23332</v>
      </c>
      <c r="I113" s="24" t="s">
        <v>1457</v>
      </c>
      <c r="J113" s="25">
        <v>0</v>
      </c>
      <c r="K113" s="25">
        <v>0.15190000000000001</v>
      </c>
      <c r="L113" s="24" t="s">
        <v>1457</v>
      </c>
      <c r="M113" s="23">
        <v>0</v>
      </c>
      <c r="N113" s="23">
        <v>1.2920037421999999</v>
      </c>
    </row>
    <row r="114" spans="1:14" x14ac:dyDescent="0.25">
      <c r="A114" s="22" t="s">
        <v>116</v>
      </c>
      <c r="B114" s="22" t="s">
        <v>294</v>
      </c>
      <c r="C114" s="22" t="s">
        <v>339</v>
      </c>
      <c r="D114" s="22" t="s">
        <v>340</v>
      </c>
      <c r="E114" s="25">
        <v>7.5498000000000003</v>
      </c>
      <c r="F114" s="25">
        <v>3.9245000000000001</v>
      </c>
      <c r="G114" s="25">
        <v>0</v>
      </c>
      <c r="H114" s="26">
        <v>0</v>
      </c>
      <c r="I114" s="24" t="s">
        <v>1457</v>
      </c>
      <c r="J114" s="25">
        <v>0</v>
      </c>
      <c r="K114" s="25">
        <v>4.8099999999999997E-2</v>
      </c>
      <c r="L114" s="24" t="s">
        <v>1457</v>
      </c>
      <c r="M114" s="23">
        <v>0</v>
      </c>
      <c r="N114" s="23">
        <v>1.5049935214000001</v>
      </c>
    </row>
    <row r="115" spans="1:14" x14ac:dyDescent="0.25">
      <c r="A115" s="22" t="s">
        <v>116</v>
      </c>
      <c r="B115" s="22" t="s">
        <v>294</v>
      </c>
      <c r="C115" s="22" t="s">
        <v>341</v>
      </c>
      <c r="D115" s="22" t="s">
        <v>342</v>
      </c>
      <c r="E115" s="25">
        <v>21.2347</v>
      </c>
      <c r="F115" s="25">
        <v>3.9</v>
      </c>
      <c r="G115" s="25">
        <v>0</v>
      </c>
      <c r="H115" s="26">
        <v>0</v>
      </c>
      <c r="I115" s="24" t="s">
        <v>1457</v>
      </c>
      <c r="J115" s="25">
        <v>0</v>
      </c>
      <c r="K115" s="25">
        <v>0.52929999999999999</v>
      </c>
      <c r="L115" s="24" t="s">
        <v>1458</v>
      </c>
      <c r="M115" s="23">
        <v>550</v>
      </c>
      <c r="N115" s="23">
        <v>1.4710870332999999</v>
      </c>
    </row>
    <row r="116" spans="1:14" x14ac:dyDescent="0.25">
      <c r="A116" s="22" t="s">
        <v>116</v>
      </c>
      <c r="B116" s="22" t="s">
        <v>294</v>
      </c>
      <c r="C116" s="22" t="s">
        <v>343</v>
      </c>
      <c r="D116" s="22" t="s">
        <v>344</v>
      </c>
      <c r="E116" s="25">
        <v>5.5584600000000002</v>
      </c>
      <c r="F116" s="25">
        <v>3.9</v>
      </c>
      <c r="G116" s="25">
        <v>0</v>
      </c>
      <c r="H116" s="26">
        <v>0</v>
      </c>
      <c r="I116" s="24" t="s">
        <v>1457</v>
      </c>
      <c r="J116" s="25">
        <v>0</v>
      </c>
      <c r="K116" s="25">
        <v>5.4629999999999998E-2</v>
      </c>
      <c r="L116" s="24" t="s">
        <v>1458</v>
      </c>
      <c r="M116" s="23">
        <v>800</v>
      </c>
      <c r="N116" s="23">
        <v>0.81282335500000003</v>
      </c>
    </row>
    <row r="117" spans="1:14" x14ac:dyDescent="0.25">
      <c r="A117" s="22" t="s">
        <v>116</v>
      </c>
      <c r="B117" s="22" t="s">
        <v>294</v>
      </c>
      <c r="C117" s="22" t="s">
        <v>345</v>
      </c>
      <c r="D117" s="22" t="s">
        <v>346</v>
      </c>
      <c r="E117" s="25">
        <v>22.7</v>
      </c>
      <c r="F117" s="25">
        <v>4.016</v>
      </c>
      <c r="G117" s="25">
        <v>0</v>
      </c>
      <c r="H117" s="26">
        <v>0</v>
      </c>
      <c r="I117" s="24" t="s">
        <v>1457</v>
      </c>
      <c r="J117" s="25">
        <v>0</v>
      </c>
      <c r="K117" s="25">
        <v>0.127</v>
      </c>
      <c r="L117" s="24" t="s">
        <v>1458</v>
      </c>
      <c r="M117" s="23">
        <v>1000</v>
      </c>
      <c r="N117" s="23">
        <v>2.1077065924</v>
      </c>
    </row>
    <row r="118" spans="1:14" x14ac:dyDescent="0.25">
      <c r="A118" s="22" t="s">
        <v>116</v>
      </c>
      <c r="B118" s="22" t="s">
        <v>294</v>
      </c>
      <c r="C118" s="22" t="s">
        <v>347</v>
      </c>
      <c r="D118" s="22" t="s">
        <v>348</v>
      </c>
      <c r="E118" s="25">
        <v>9.0724</v>
      </c>
      <c r="F118" s="25">
        <v>4.0738000000000003</v>
      </c>
      <c r="G118" s="25">
        <v>0</v>
      </c>
      <c r="H118" s="26">
        <v>0</v>
      </c>
      <c r="I118" s="24" t="s">
        <v>1457</v>
      </c>
      <c r="J118" s="25">
        <v>0</v>
      </c>
      <c r="K118" s="25">
        <v>2.5600000000000001E-2</v>
      </c>
      <c r="L118" s="24" t="s">
        <v>1457</v>
      </c>
      <c r="M118" s="23">
        <v>0</v>
      </c>
      <c r="N118" s="23">
        <v>1.4638333575</v>
      </c>
    </row>
    <row r="119" spans="1:14" x14ac:dyDescent="0.25">
      <c r="A119" s="22" t="s">
        <v>116</v>
      </c>
      <c r="B119" s="22" t="s">
        <v>294</v>
      </c>
      <c r="C119" s="22" t="s">
        <v>349</v>
      </c>
      <c r="D119" s="22" t="s">
        <v>350</v>
      </c>
      <c r="E119" s="25">
        <v>9.0468499999999992</v>
      </c>
      <c r="F119" s="25">
        <v>3.4663200000000001</v>
      </c>
      <c r="G119" s="25">
        <v>0</v>
      </c>
      <c r="H119" s="26">
        <v>0</v>
      </c>
      <c r="I119" s="24" t="s">
        <v>1457</v>
      </c>
      <c r="J119" s="25">
        <v>0</v>
      </c>
      <c r="K119" s="25">
        <v>0.33396999999999999</v>
      </c>
      <c r="L119" s="24" t="s">
        <v>1458</v>
      </c>
      <c r="M119" s="23">
        <v>60</v>
      </c>
      <c r="N119" s="23">
        <v>1.1275230101</v>
      </c>
    </row>
    <row r="120" spans="1:14" x14ac:dyDescent="0.25">
      <c r="A120" s="22" t="s">
        <v>116</v>
      </c>
      <c r="B120" s="22" t="s">
        <v>294</v>
      </c>
      <c r="C120" s="22" t="s">
        <v>351</v>
      </c>
      <c r="D120" s="22" t="s">
        <v>352</v>
      </c>
      <c r="E120" s="25">
        <v>13.8529</v>
      </c>
      <c r="F120" s="25">
        <v>4.0373000000000001</v>
      </c>
      <c r="G120" s="25">
        <v>0</v>
      </c>
      <c r="H120" s="26">
        <v>0</v>
      </c>
      <c r="I120" s="24" t="s">
        <v>1457</v>
      </c>
      <c r="J120" s="25">
        <v>0</v>
      </c>
      <c r="K120" s="25">
        <v>0.22919999999999999</v>
      </c>
      <c r="L120" s="24" t="s">
        <v>1457</v>
      </c>
      <c r="M120" s="23">
        <v>0</v>
      </c>
      <c r="N120" s="23">
        <v>2.0837068680000002</v>
      </c>
    </row>
    <row r="121" spans="1:14" x14ac:dyDescent="0.25">
      <c r="A121" s="22" t="s">
        <v>116</v>
      </c>
      <c r="B121" s="22" t="s">
        <v>294</v>
      </c>
      <c r="C121" s="22" t="s">
        <v>353</v>
      </c>
      <c r="D121" s="22" t="s">
        <v>354</v>
      </c>
      <c r="E121" s="25">
        <v>14.46374</v>
      </c>
      <c r="F121" s="25">
        <v>4.0662500000000001</v>
      </c>
      <c r="G121" s="25">
        <v>0</v>
      </c>
      <c r="H121" s="26">
        <v>66000</v>
      </c>
      <c r="I121" s="24" t="s">
        <v>1457</v>
      </c>
      <c r="J121" s="25">
        <v>0</v>
      </c>
      <c r="K121" s="25">
        <v>0.62329999999999997</v>
      </c>
      <c r="L121" s="24" t="s">
        <v>1457</v>
      </c>
      <c r="M121" s="23">
        <v>0</v>
      </c>
      <c r="N121" s="23">
        <v>1.6492987732</v>
      </c>
    </row>
    <row r="122" spans="1:14" x14ac:dyDescent="0.25">
      <c r="A122" s="22" t="s">
        <v>116</v>
      </c>
      <c r="B122" s="22" t="s">
        <v>294</v>
      </c>
      <c r="C122" s="22" t="s">
        <v>355</v>
      </c>
      <c r="D122" s="22" t="s">
        <v>356</v>
      </c>
      <c r="E122" s="25">
        <v>14.535</v>
      </c>
      <c r="F122" s="25">
        <v>3.835</v>
      </c>
      <c r="G122" s="25">
        <v>0</v>
      </c>
      <c r="H122" s="26">
        <v>0</v>
      </c>
      <c r="I122" s="24" t="s">
        <v>1457</v>
      </c>
      <c r="J122" s="25">
        <v>0</v>
      </c>
      <c r="K122" s="25">
        <v>6.2E-2</v>
      </c>
      <c r="L122" s="24" t="s">
        <v>1457</v>
      </c>
      <c r="M122" s="23">
        <v>0</v>
      </c>
      <c r="N122" s="23">
        <v>1.5205565435999999</v>
      </c>
    </row>
    <row r="123" spans="1:14" x14ac:dyDescent="0.25">
      <c r="A123" s="22" t="s">
        <v>116</v>
      </c>
      <c r="B123" s="22" t="s">
        <v>294</v>
      </c>
      <c r="C123" s="22" t="s">
        <v>357</v>
      </c>
      <c r="D123" s="22" t="s">
        <v>358</v>
      </c>
      <c r="E123" s="25">
        <v>15.244300000000001</v>
      </c>
      <c r="F123" s="25">
        <v>3.8879999999999999</v>
      </c>
      <c r="G123" s="25">
        <v>0</v>
      </c>
      <c r="H123" s="26">
        <v>66200</v>
      </c>
      <c r="I123" s="24" t="s">
        <v>1457</v>
      </c>
      <c r="J123" s="25">
        <v>0</v>
      </c>
      <c r="K123" s="25">
        <v>0.51949999999999996</v>
      </c>
      <c r="L123" s="24" t="s">
        <v>1457</v>
      </c>
      <c r="M123" s="23">
        <v>0</v>
      </c>
      <c r="N123" s="23">
        <v>2.4149003580000001</v>
      </c>
    </row>
    <row r="124" spans="1:14" x14ac:dyDescent="0.25">
      <c r="A124" s="22" t="s">
        <v>116</v>
      </c>
      <c r="B124" s="22" t="s">
        <v>294</v>
      </c>
      <c r="C124" s="22" t="s">
        <v>359</v>
      </c>
      <c r="D124" s="22" t="s">
        <v>360</v>
      </c>
      <c r="E124" s="25">
        <v>21.626799999999999</v>
      </c>
      <c r="F124" s="25">
        <v>3.6593</v>
      </c>
      <c r="G124" s="25">
        <v>0</v>
      </c>
      <c r="H124" s="26">
        <v>0</v>
      </c>
      <c r="I124" s="24" t="s">
        <v>1457</v>
      </c>
      <c r="J124" s="25">
        <v>0</v>
      </c>
      <c r="K124" s="25">
        <v>0.40679999999999999</v>
      </c>
      <c r="L124" s="24" t="s">
        <v>1457</v>
      </c>
      <c r="M124" s="23">
        <v>0</v>
      </c>
      <c r="N124" s="23">
        <v>2.2243615456999999</v>
      </c>
    </row>
    <row r="125" spans="1:14" x14ac:dyDescent="0.25">
      <c r="A125" s="22" t="s">
        <v>116</v>
      </c>
      <c r="B125" s="22" t="s">
        <v>294</v>
      </c>
      <c r="C125" s="22" t="s">
        <v>361</v>
      </c>
      <c r="D125" s="22" t="s">
        <v>362</v>
      </c>
      <c r="E125" s="25">
        <v>14.45</v>
      </c>
      <c r="F125" s="25">
        <v>3.5518999999999998</v>
      </c>
      <c r="G125" s="25">
        <v>0</v>
      </c>
      <c r="H125" s="26">
        <v>0</v>
      </c>
      <c r="I125" s="24" t="s">
        <v>1457</v>
      </c>
      <c r="J125" s="25">
        <v>0</v>
      </c>
      <c r="K125" s="25">
        <v>0.5151</v>
      </c>
      <c r="L125" s="24" t="s">
        <v>1458</v>
      </c>
      <c r="M125" s="23">
        <v>550</v>
      </c>
      <c r="N125" s="23">
        <v>1.4820512821</v>
      </c>
    </row>
    <row r="126" spans="1:14" x14ac:dyDescent="0.25">
      <c r="A126" s="22" t="s">
        <v>116</v>
      </c>
      <c r="B126" s="22" t="s">
        <v>294</v>
      </c>
      <c r="C126" s="22" t="s">
        <v>363</v>
      </c>
      <c r="D126" s="22" t="s">
        <v>364</v>
      </c>
      <c r="E126" s="25">
        <v>17.501000000000001</v>
      </c>
      <c r="F126" s="25">
        <v>3.863</v>
      </c>
      <c r="G126" s="25">
        <v>0</v>
      </c>
      <c r="H126" s="26">
        <v>0</v>
      </c>
      <c r="I126" s="24" t="s">
        <v>1457</v>
      </c>
      <c r="J126" s="25">
        <v>0</v>
      </c>
      <c r="K126" s="25">
        <v>0.315</v>
      </c>
      <c r="L126" s="24" t="s">
        <v>1458</v>
      </c>
      <c r="M126" s="23">
        <v>600</v>
      </c>
      <c r="N126" s="23">
        <v>1.2869328627000001</v>
      </c>
    </row>
    <row r="127" spans="1:14" x14ac:dyDescent="0.25">
      <c r="A127" s="22" t="s">
        <v>116</v>
      </c>
      <c r="B127" s="22" t="s">
        <v>294</v>
      </c>
      <c r="C127" s="22" t="s">
        <v>365</v>
      </c>
      <c r="D127" s="22" t="s">
        <v>366</v>
      </c>
      <c r="E127" s="25">
        <v>12.512180000000001</v>
      </c>
      <c r="F127" s="25">
        <v>3.7974000000000001</v>
      </c>
      <c r="G127" s="25">
        <v>0</v>
      </c>
      <c r="H127" s="26">
        <v>0</v>
      </c>
      <c r="I127" s="24" t="s">
        <v>1457</v>
      </c>
      <c r="J127" s="25">
        <v>0</v>
      </c>
      <c r="K127" s="25">
        <v>0.25852999999999998</v>
      </c>
      <c r="L127" s="24" t="s">
        <v>1458</v>
      </c>
      <c r="M127" s="23">
        <v>348</v>
      </c>
      <c r="N127" s="23">
        <v>1.9600753189</v>
      </c>
    </row>
    <row r="128" spans="1:14" x14ac:dyDescent="0.25">
      <c r="A128" s="22" t="s">
        <v>116</v>
      </c>
      <c r="B128" s="22" t="s">
        <v>294</v>
      </c>
      <c r="C128" s="22" t="s">
        <v>1786</v>
      </c>
      <c r="D128" s="22" t="s">
        <v>1787</v>
      </c>
      <c r="E128" s="25">
        <v>14.754799999999999</v>
      </c>
      <c r="F128" s="25">
        <v>4.3022</v>
      </c>
      <c r="G128" s="25">
        <v>0</v>
      </c>
      <c r="H128" s="26">
        <v>0</v>
      </c>
      <c r="I128" s="24" t="s">
        <v>1457</v>
      </c>
      <c r="J128" s="25">
        <v>0</v>
      </c>
      <c r="K128" s="25">
        <v>0.3256</v>
      </c>
      <c r="L128" s="24" t="s">
        <v>1458</v>
      </c>
      <c r="M128" s="23">
        <v>400</v>
      </c>
      <c r="N128" s="23">
        <v>1.72</v>
      </c>
    </row>
    <row r="129" spans="1:14" x14ac:dyDescent="0.25">
      <c r="A129" s="22" t="s">
        <v>116</v>
      </c>
      <c r="B129" s="22" t="s">
        <v>294</v>
      </c>
      <c r="C129" s="22" t="s">
        <v>367</v>
      </c>
      <c r="D129" s="22" t="s">
        <v>368</v>
      </c>
      <c r="E129" s="25">
        <v>13.57241</v>
      </c>
      <c r="F129" s="25">
        <v>3.8371</v>
      </c>
      <c r="G129" s="25">
        <v>0.37</v>
      </c>
      <c r="H129" s="26">
        <v>32585.599999999999</v>
      </c>
      <c r="I129" s="24" t="s">
        <v>1457</v>
      </c>
      <c r="J129" s="25">
        <v>0</v>
      </c>
      <c r="K129" s="25">
        <v>8.609E-2</v>
      </c>
      <c r="L129" s="24" t="s">
        <v>1457</v>
      </c>
      <c r="M129" s="23">
        <v>0</v>
      </c>
      <c r="N129" s="23">
        <v>1.8550958581000001</v>
      </c>
    </row>
    <row r="130" spans="1:14" x14ac:dyDescent="0.25">
      <c r="A130" s="22" t="s">
        <v>116</v>
      </c>
      <c r="B130" s="22" t="s">
        <v>294</v>
      </c>
      <c r="C130" s="22" t="s">
        <v>369</v>
      </c>
      <c r="D130" s="22" t="s">
        <v>370</v>
      </c>
      <c r="E130" s="25">
        <v>12.706300000000001</v>
      </c>
      <c r="F130" s="25">
        <v>3.5198999999999998</v>
      </c>
      <c r="G130" s="25">
        <v>0</v>
      </c>
      <c r="H130" s="26">
        <v>0</v>
      </c>
      <c r="I130" s="24" t="s">
        <v>1457</v>
      </c>
      <c r="J130" s="25">
        <v>0</v>
      </c>
      <c r="K130" s="25">
        <v>0.51490000000000002</v>
      </c>
      <c r="L130" s="24" t="s">
        <v>1457</v>
      </c>
      <c r="M130" s="23">
        <v>0</v>
      </c>
      <c r="N130" s="23">
        <v>1.3674009664</v>
      </c>
    </row>
    <row r="131" spans="1:14" x14ac:dyDescent="0.25">
      <c r="A131" s="22" t="s">
        <v>116</v>
      </c>
      <c r="B131" s="22" t="s">
        <v>294</v>
      </c>
      <c r="C131" s="22" t="s">
        <v>371</v>
      </c>
      <c r="D131" s="22" t="s">
        <v>372</v>
      </c>
      <c r="E131" s="25">
        <v>14.1128</v>
      </c>
      <c r="F131" s="25">
        <v>3.8485</v>
      </c>
      <c r="G131" s="25">
        <v>0</v>
      </c>
      <c r="H131" s="26">
        <v>0</v>
      </c>
      <c r="I131" s="24" t="s">
        <v>1457</v>
      </c>
      <c r="J131" s="25">
        <v>0</v>
      </c>
      <c r="K131" s="25">
        <v>0.74929999999999997</v>
      </c>
      <c r="L131" s="24" t="s">
        <v>1457</v>
      </c>
      <c r="M131" s="23">
        <v>0</v>
      </c>
      <c r="N131" s="23">
        <v>1.2688514273</v>
      </c>
    </row>
    <row r="132" spans="1:14" x14ac:dyDescent="0.25">
      <c r="A132" s="22" t="s">
        <v>116</v>
      </c>
      <c r="B132" s="22" t="s">
        <v>294</v>
      </c>
      <c r="C132" s="22" t="s">
        <v>373</v>
      </c>
      <c r="D132" s="22" t="s">
        <v>374</v>
      </c>
      <c r="E132" s="25">
        <v>12.998555</v>
      </c>
      <c r="F132" s="25">
        <v>3.8836369999999998</v>
      </c>
      <c r="G132" s="25">
        <v>0</v>
      </c>
      <c r="H132" s="26">
        <v>0</v>
      </c>
      <c r="I132" s="24" t="s">
        <v>1457</v>
      </c>
      <c r="J132" s="25">
        <v>0</v>
      </c>
      <c r="K132" s="25">
        <v>0.17772399999999999</v>
      </c>
      <c r="L132" s="24" t="s">
        <v>1458</v>
      </c>
      <c r="M132" s="23">
        <v>1000</v>
      </c>
      <c r="N132" s="23">
        <v>1.6027811344</v>
      </c>
    </row>
    <row r="133" spans="1:14" x14ac:dyDescent="0.25">
      <c r="A133" s="22" t="s">
        <v>116</v>
      </c>
      <c r="B133" s="22" t="s">
        <v>294</v>
      </c>
      <c r="C133" s="22" t="s">
        <v>1788</v>
      </c>
      <c r="D133" s="22" t="s">
        <v>1789</v>
      </c>
      <c r="E133" s="25">
        <v>12.007300000000001</v>
      </c>
      <c r="F133" s="25">
        <v>3.42</v>
      </c>
      <c r="G133" s="25">
        <v>0</v>
      </c>
      <c r="H133" s="26">
        <v>0</v>
      </c>
      <c r="I133" s="24" t="s">
        <v>1457</v>
      </c>
      <c r="J133" s="25">
        <v>0</v>
      </c>
      <c r="K133" s="25">
        <v>0.31519999999999998</v>
      </c>
      <c r="L133" s="24" t="s">
        <v>1458</v>
      </c>
      <c r="M133" s="23">
        <v>500</v>
      </c>
      <c r="N133" s="23">
        <v>1.2118303662000001</v>
      </c>
    </row>
    <row r="134" spans="1:14" x14ac:dyDescent="0.25">
      <c r="A134" s="22" t="s">
        <v>116</v>
      </c>
      <c r="B134" s="22" t="s">
        <v>294</v>
      </c>
      <c r="C134" s="22" t="s">
        <v>375</v>
      </c>
      <c r="D134" s="22" t="s">
        <v>376</v>
      </c>
      <c r="E134" s="25">
        <v>15.66432</v>
      </c>
      <c r="F134" s="25">
        <v>3.7928899999999999</v>
      </c>
      <c r="G134" s="25">
        <v>0</v>
      </c>
      <c r="H134" s="26">
        <v>0</v>
      </c>
      <c r="I134" s="24" t="s">
        <v>1457</v>
      </c>
      <c r="J134" s="25">
        <v>0</v>
      </c>
      <c r="K134" s="25">
        <v>0.31018000000000001</v>
      </c>
      <c r="L134" s="24" t="s">
        <v>1457</v>
      </c>
      <c r="M134" s="23">
        <v>0</v>
      </c>
      <c r="N134" s="23">
        <v>1.528639447</v>
      </c>
    </row>
    <row r="135" spans="1:14" x14ac:dyDescent="0.25">
      <c r="A135" s="22" t="s">
        <v>116</v>
      </c>
      <c r="B135" s="22" t="s">
        <v>294</v>
      </c>
      <c r="C135" s="22" t="s">
        <v>377</v>
      </c>
      <c r="D135" s="22" t="s">
        <v>378</v>
      </c>
      <c r="E135" s="25">
        <v>8.3976000000000006</v>
      </c>
      <c r="F135" s="25">
        <v>3.9638</v>
      </c>
      <c r="G135" s="25">
        <v>0</v>
      </c>
      <c r="H135" s="26">
        <v>0</v>
      </c>
      <c r="I135" s="24" t="s">
        <v>1457</v>
      </c>
      <c r="J135" s="25">
        <v>0</v>
      </c>
      <c r="K135" s="25">
        <v>0.1426</v>
      </c>
      <c r="L135" s="24" t="s">
        <v>1458</v>
      </c>
      <c r="M135" s="23">
        <v>50</v>
      </c>
      <c r="N135" s="23">
        <v>1.2999984519000001</v>
      </c>
    </row>
    <row r="136" spans="1:14" x14ac:dyDescent="0.25">
      <c r="A136" s="22" t="s">
        <v>116</v>
      </c>
      <c r="B136" s="22" t="s">
        <v>294</v>
      </c>
      <c r="C136" s="22" t="s">
        <v>379</v>
      </c>
      <c r="D136" s="22" t="s">
        <v>380</v>
      </c>
      <c r="E136" s="25">
        <v>9.3709000000000007</v>
      </c>
      <c r="F136" s="25">
        <v>4.2005999999999997</v>
      </c>
      <c r="G136" s="25">
        <v>0</v>
      </c>
      <c r="H136" s="26">
        <v>0</v>
      </c>
      <c r="I136" s="24" t="s">
        <v>1457</v>
      </c>
      <c r="J136" s="25">
        <v>0</v>
      </c>
      <c r="K136" s="25">
        <v>0.51968999999999999</v>
      </c>
      <c r="L136" s="24" t="s">
        <v>1457</v>
      </c>
      <c r="M136" s="23">
        <v>0</v>
      </c>
      <c r="N136" s="23">
        <v>1.6999981859</v>
      </c>
    </row>
    <row r="137" spans="1:14" x14ac:dyDescent="0.25">
      <c r="A137" s="22" t="s">
        <v>116</v>
      </c>
      <c r="B137" s="22" t="s">
        <v>294</v>
      </c>
      <c r="C137" s="22" t="s">
        <v>381</v>
      </c>
      <c r="D137" s="22" t="s">
        <v>382</v>
      </c>
      <c r="E137" s="25">
        <v>8.3177000000000003</v>
      </c>
      <c r="F137" s="25">
        <v>3.5015999999999998</v>
      </c>
      <c r="G137" s="25">
        <v>0</v>
      </c>
      <c r="H137" s="26">
        <v>0</v>
      </c>
      <c r="I137" s="24" t="s">
        <v>1457</v>
      </c>
      <c r="J137" s="25">
        <v>0</v>
      </c>
      <c r="K137" s="25">
        <v>1.95E-2</v>
      </c>
      <c r="L137" s="24" t="s">
        <v>1457</v>
      </c>
      <c r="M137" s="23">
        <v>0</v>
      </c>
      <c r="N137" s="23">
        <v>1.2338970479</v>
      </c>
    </row>
    <row r="138" spans="1:14" x14ac:dyDescent="0.25">
      <c r="A138" s="22" t="s">
        <v>116</v>
      </c>
      <c r="B138" s="22" t="s">
        <v>294</v>
      </c>
      <c r="C138" s="22" t="s">
        <v>383</v>
      </c>
      <c r="D138" s="22" t="s">
        <v>384</v>
      </c>
      <c r="E138" s="25">
        <v>8.6118000000000006</v>
      </c>
      <c r="F138" s="25">
        <v>3.9</v>
      </c>
      <c r="G138" s="25">
        <v>0</v>
      </c>
      <c r="H138" s="26">
        <v>0</v>
      </c>
      <c r="I138" s="24" t="s">
        <v>1457</v>
      </c>
      <c r="J138" s="25">
        <v>0</v>
      </c>
      <c r="K138" s="25">
        <v>5.3999999999999999E-2</v>
      </c>
      <c r="L138" s="24" t="s">
        <v>1458</v>
      </c>
      <c r="M138" s="23">
        <v>500</v>
      </c>
      <c r="N138" s="23">
        <v>0.98459054850000005</v>
      </c>
    </row>
    <row r="139" spans="1:14" x14ac:dyDescent="0.25">
      <c r="A139" s="22" t="s">
        <v>116</v>
      </c>
      <c r="B139" s="22" t="s">
        <v>294</v>
      </c>
      <c r="C139" s="22" t="s">
        <v>385</v>
      </c>
      <c r="D139" s="22" t="s">
        <v>386</v>
      </c>
      <c r="E139" s="25">
        <v>17.485659999999999</v>
      </c>
      <c r="F139" s="25">
        <v>3.85155</v>
      </c>
      <c r="G139" s="25">
        <v>0</v>
      </c>
      <c r="H139" s="26">
        <v>0</v>
      </c>
      <c r="I139" s="24" t="s">
        <v>1457</v>
      </c>
      <c r="J139" s="25">
        <v>0</v>
      </c>
      <c r="K139" s="25">
        <v>0.13278999999999999</v>
      </c>
      <c r="L139" s="24" t="s">
        <v>1458</v>
      </c>
      <c r="M139" s="23">
        <v>800</v>
      </c>
      <c r="N139" s="23">
        <v>1.9914536436000001</v>
      </c>
    </row>
    <row r="140" spans="1:14" x14ac:dyDescent="0.25">
      <c r="A140" s="22" t="s">
        <v>116</v>
      </c>
      <c r="B140" s="22" t="s">
        <v>294</v>
      </c>
      <c r="C140" s="22" t="s">
        <v>387</v>
      </c>
      <c r="D140" s="22" t="s">
        <v>388</v>
      </c>
      <c r="E140" s="25">
        <v>13.8222</v>
      </c>
      <c r="F140" s="25">
        <v>4.4691999999999998</v>
      </c>
      <c r="G140" s="25">
        <v>0</v>
      </c>
      <c r="H140" s="26">
        <v>0</v>
      </c>
      <c r="I140" s="24" t="s">
        <v>1457</v>
      </c>
      <c r="J140" s="25">
        <v>0</v>
      </c>
      <c r="K140" s="25">
        <v>0.41920000000000002</v>
      </c>
      <c r="L140" s="24" t="s">
        <v>1458</v>
      </c>
      <c r="M140" s="23">
        <v>500</v>
      </c>
      <c r="N140" s="23">
        <v>1.2245581395</v>
      </c>
    </row>
    <row r="141" spans="1:14" x14ac:dyDescent="0.25">
      <c r="A141" s="22" t="s">
        <v>116</v>
      </c>
      <c r="B141" s="22" t="s">
        <v>294</v>
      </c>
      <c r="C141" s="22" t="s">
        <v>389</v>
      </c>
      <c r="D141" s="22" t="s">
        <v>390</v>
      </c>
      <c r="E141" s="25">
        <v>18.188400000000001</v>
      </c>
      <c r="F141" s="25">
        <v>3.8734999999999999</v>
      </c>
      <c r="G141" s="25">
        <v>0</v>
      </c>
      <c r="H141" s="26">
        <v>0</v>
      </c>
      <c r="I141" s="24" t="s">
        <v>1457</v>
      </c>
      <c r="J141" s="25">
        <v>0</v>
      </c>
      <c r="K141" s="25">
        <v>8.7900000000000006E-2</v>
      </c>
      <c r="L141" s="24" t="s">
        <v>1457</v>
      </c>
      <c r="M141" s="23">
        <v>0</v>
      </c>
      <c r="N141" s="23">
        <v>2.2845156752000002</v>
      </c>
    </row>
    <row r="142" spans="1:14" x14ac:dyDescent="0.25">
      <c r="A142" s="22" t="s">
        <v>116</v>
      </c>
      <c r="B142" s="22" t="s">
        <v>294</v>
      </c>
      <c r="C142" s="22" t="s">
        <v>391</v>
      </c>
      <c r="D142" s="22" t="s">
        <v>392</v>
      </c>
      <c r="E142" s="25">
        <v>12.51153</v>
      </c>
      <c r="F142" s="25">
        <v>3.9320300000000001</v>
      </c>
      <c r="G142" s="25">
        <v>0</v>
      </c>
      <c r="H142" s="26">
        <v>0</v>
      </c>
      <c r="I142" s="24" t="s">
        <v>1457</v>
      </c>
      <c r="J142" s="25">
        <v>0</v>
      </c>
      <c r="K142" s="25">
        <v>0.20659</v>
      </c>
      <c r="L142" s="24" t="s">
        <v>1458</v>
      </c>
      <c r="M142" s="23">
        <v>575</v>
      </c>
      <c r="N142" s="23">
        <v>1.54</v>
      </c>
    </row>
    <row r="143" spans="1:14" x14ac:dyDescent="0.25">
      <c r="A143" s="22" t="s">
        <v>116</v>
      </c>
      <c r="B143" s="22" t="s">
        <v>294</v>
      </c>
      <c r="C143" s="22" t="s">
        <v>393</v>
      </c>
      <c r="D143" s="22" t="s">
        <v>394</v>
      </c>
      <c r="E143" s="25">
        <v>15.7508</v>
      </c>
      <c r="F143" s="25">
        <v>2.9750999999999999</v>
      </c>
      <c r="G143" s="25">
        <v>0</v>
      </c>
      <c r="H143" s="26">
        <v>0</v>
      </c>
      <c r="I143" s="24" t="s">
        <v>1457</v>
      </c>
      <c r="J143" s="25">
        <v>0</v>
      </c>
      <c r="K143" s="25">
        <v>0.51339999999999997</v>
      </c>
      <c r="L143" s="24" t="s">
        <v>1457</v>
      </c>
      <c r="M143" s="23">
        <v>0</v>
      </c>
      <c r="N143" s="23">
        <v>1.2488443820999999</v>
      </c>
    </row>
    <row r="144" spans="1:14" x14ac:dyDescent="0.25">
      <c r="A144" s="22" t="s">
        <v>116</v>
      </c>
      <c r="B144" s="22" t="s">
        <v>294</v>
      </c>
      <c r="C144" s="22" t="s">
        <v>395</v>
      </c>
      <c r="D144" s="22" t="s">
        <v>396</v>
      </c>
      <c r="E144" s="25">
        <v>22.092345999999999</v>
      </c>
      <c r="F144" s="25">
        <v>3.7760009999999999</v>
      </c>
      <c r="G144" s="25">
        <v>0</v>
      </c>
      <c r="H144" s="26">
        <v>0</v>
      </c>
      <c r="I144" s="24" t="s">
        <v>1457</v>
      </c>
      <c r="J144" s="25">
        <v>0</v>
      </c>
      <c r="K144" s="25">
        <v>0.214785</v>
      </c>
      <c r="L144" s="24" t="s">
        <v>1458</v>
      </c>
      <c r="M144" s="23">
        <v>880</v>
      </c>
      <c r="N144" s="23">
        <v>1.8</v>
      </c>
    </row>
    <row r="145" spans="1:14" x14ac:dyDescent="0.25">
      <c r="A145" s="22" t="s">
        <v>116</v>
      </c>
      <c r="B145" s="22" t="s">
        <v>294</v>
      </c>
      <c r="C145" s="22" t="s">
        <v>397</v>
      </c>
      <c r="D145" s="22" t="s">
        <v>398</v>
      </c>
      <c r="E145" s="25">
        <v>26.5</v>
      </c>
      <c r="F145" s="25">
        <v>3.8410000000000002</v>
      </c>
      <c r="G145" s="25">
        <v>0</v>
      </c>
      <c r="H145" s="26">
        <v>0</v>
      </c>
      <c r="I145" s="24" t="s">
        <v>1457</v>
      </c>
      <c r="J145" s="25">
        <v>0</v>
      </c>
      <c r="K145" s="25">
        <v>0.30840000000000001</v>
      </c>
      <c r="L145" s="24" t="s">
        <v>1458</v>
      </c>
      <c r="M145" s="23">
        <v>750</v>
      </c>
      <c r="N145" s="23">
        <v>1.6109422492000001</v>
      </c>
    </row>
    <row r="146" spans="1:14" x14ac:dyDescent="0.25">
      <c r="A146" s="22" t="s">
        <v>116</v>
      </c>
      <c r="B146" s="22" t="s">
        <v>294</v>
      </c>
      <c r="C146" s="22" t="s">
        <v>399</v>
      </c>
      <c r="D146" s="22" t="s">
        <v>400</v>
      </c>
      <c r="E146" s="25">
        <v>21</v>
      </c>
      <c r="F146" s="25">
        <v>3.6398999999999999</v>
      </c>
      <c r="G146" s="25">
        <v>0</v>
      </c>
      <c r="H146" s="26">
        <v>0</v>
      </c>
      <c r="I146" s="24" t="s">
        <v>1457</v>
      </c>
      <c r="J146" s="25">
        <v>0</v>
      </c>
      <c r="K146" s="25">
        <v>0.30118</v>
      </c>
      <c r="L146" s="24" t="s">
        <v>1458</v>
      </c>
      <c r="M146" s="23">
        <v>200</v>
      </c>
      <c r="N146" s="23">
        <v>2.2101540793000001</v>
      </c>
    </row>
    <row r="147" spans="1:14" x14ac:dyDescent="0.25">
      <c r="A147" s="22" t="s">
        <v>116</v>
      </c>
      <c r="B147" s="22" t="s">
        <v>294</v>
      </c>
      <c r="C147" s="22" t="s">
        <v>401</v>
      </c>
      <c r="D147" s="22" t="s">
        <v>402</v>
      </c>
      <c r="E147" s="25">
        <v>14.993</v>
      </c>
      <c r="F147" s="25">
        <v>3.8344999999999998</v>
      </c>
      <c r="G147" s="25">
        <v>0</v>
      </c>
      <c r="H147" s="26">
        <v>0</v>
      </c>
      <c r="I147" s="24" t="s">
        <v>1457</v>
      </c>
      <c r="J147" s="25">
        <v>0</v>
      </c>
      <c r="K147" s="25">
        <v>0.22450000000000001</v>
      </c>
      <c r="L147" s="24" t="s">
        <v>1457</v>
      </c>
      <c r="M147" s="23">
        <v>0</v>
      </c>
      <c r="N147" s="23">
        <v>1.7616647278999999</v>
      </c>
    </row>
    <row r="148" spans="1:14" x14ac:dyDescent="0.25">
      <c r="A148" s="22" t="s">
        <v>116</v>
      </c>
      <c r="B148" s="22" t="s">
        <v>294</v>
      </c>
      <c r="C148" s="22" t="s">
        <v>403</v>
      </c>
      <c r="D148" s="22" t="s">
        <v>404</v>
      </c>
      <c r="E148" s="25">
        <v>8.7665400000000009</v>
      </c>
      <c r="F148" s="25">
        <v>3.4786199999999998</v>
      </c>
      <c r="G148" s="25">
        <v>0</v>
      </c>
      <c r="H148" s="26">
        <v>0</v>
      </c>
      <c r="I148" s="24" t="s">
        <v>1457</v>
      </c>
      <c r="J148" s="25">
        <v>0</v>
      </c>
      <c r="K148" s="25">
        <v>8.5099999999999995E-2</v>
      </c>
      <c r="L148" s="24" t="s">
        <v>1457</v>
      </c>
      <c r="M148" s="23">
        <v>0</v>
      </c>
      <c r="N148" s="23">
        <v>1.0999809277999999</v>
      </c>
    </row>
    <row r="149" spans="1:14" x14ac:dyDescent="0.25">
      <c r="A149" s="22" t="s">
        <v>116</v>
      </c>
      <c r="B149" s="22" t="s">
        <v>294</v>
      </c>
      <c r="C149" s="22" t="s">
        <v>405</v>
      </c>
      <c r="D149" s="22" t="s">
        <v>406</v>
      </c>
      <c r="E149" s="25">
        <v>11.7766</v>
      </c>
      <c r="F149" s="25">
        <v>3.7844000000000002</v>
      </c>
      <c r="G149" s="25">
        <v>0</v>
      </c>
      <c r="H149" s="26">
        <v>187</v>
      </c>
      <c r="I149" s="24" t="s">
        <v>1457</v>
      </c>
      <c r="J149" s="25">
        <v>0</v>
      </c>
      <c r="K149" s="25">
        <v>0.43140000000000001</v>
      </c>
      <c r="L149" s="24" t="s">
        <v>1458</v>
      </c>
      <c r="M149" s="23">
        <v>750</v>
      </c>
      <c r="N149" s="23">
        <v>1.4494276923</v>
      </c>
    </row>
    <row r="150" spans="1:14" x14ac:dyDescent="0.25">
      <c r="A150" s="22" t="s">
        <v>116</v>
      </c>
      <c r="B150" s="22" t="s">
        <v>294</v>
      </c>
      <c r="C150" s="22" t="s">
        <v>407</v>
      </c>
      <c r="D150" s="22" t="s">
        <v>408</v>
      </c>
      <c r="E150" s="25">
        <v>12.920400000000001</v>
      </c>
      <c r="F150" s="25">
        <v>3.8431999999999999</v>
      </c>
      <c r="G150" s="25">
        <v>0</v>
      </c>
      <c r="H150" s="26">
        <v>1000</v>
      </c>
      <c r="I150" s="24" t="s">
        <v>1458</v>
      </c>
      <c r="J150" s="25">
        <v>11.0482</v>
      </c>
      <c r="K150" s="25">
        <v>0.4279</v>
      </c>
      <c r="L150" s="24" t="s">
        <v>1457</v>
      </c>
      <c r="M150" s="23">
        <v>0</v>
      </c>
      <c r="N150" s="23">
        <v>1.3365331898999999</v>
      </c>
    </row>
    <row r="151" spans="1:14" x14ac:dyDescent="0.25">
      <c r="A151" s="22" t="s">
        <v>116</v>
      </c>
      <c r="B151" s="22" t="s">
        <v>294</v>
      </c>
      <c r="C151" s="22" t="s">
        <v>409</v>
      </c>
      <c r="D151" s="22" t="s">
        <v>410</v>
      </c>
      <c r="E151" s="25">
        <v>4.9914399999999999</v>
      </c>
      <c r="F151" s="25">
        <v>3.1131959999999999</v>
      </c>
      <c r="G151" s="25">
        <v>0</v>
      </c>
      <c r="H151" s="26">
        <v>0</v>
      </c>
      <c r="I151" s="24" t="s">
        <v>1457</v>
      </c>
      <c r="J151" s="25">
        <v>0</v>
      </c>
      <c r="K151" s="25">
        <v>0.14079</v>
      </c>
      <c r="L151" s="24" t="s">
        <v>1458</v>
      </c>
      <c r="M151" s="23">
        <v>298</v>
      </c>
      <c r="N151" s="23">
        <v>1.9201538757000001</v>
      </c>
    </row>
    <row r="152" spans="1:14" x14ac:dyDescent="0.25">
      <c r="A152" s="22" t="s">
        <v>116</v>
      </c>
      <c r="B152" s="22" t="s">
        <v>294</v>
      </c>
      <c r="C152" s="22" t="s">
        <v>411</v>
      </c>
      <c r="D152" s="22" t="s">
        <v>412</v>
      </c>
      <c r="E152" s="25">
        <v>8.1940000000000008</v>
      </c>
      <c r="F152" s="25">
        <v>3.72</v>
      </c>
      <c r="G152" s="25">
        <v>0</v>
      </c>
      <c r="H152" s="26">
        <v>7720</v>
      </c>
      <c r="I152" s="24" t="s">
        <v>1457</v>
      </c>
      <c r="J152" s="25">
        <v>0</v>
      </c>
      <c r="K152" s="25">
        <v>0.11799999999999999</v>
      </c>
      <c r="L152" s="24" t="s">
        <v>1457</v>
      </c>
      <c r="M152" s="23">
        <v>0</v>
      </c>
      <c r="N152" s="23">
        <v>1.4833454019000001</v>
      </c>
    </row>
    <row r="153" spans="1:14" x14ac:dyDescent="0.25">
      <c r="A153" s="22" t="s">
        <v>116</v>
      </c>
      <c r="B153" s="22" t="s">
        <v>294</v>
      </c>
      <c r="C153" s="22" t="s">
        <v>413</v>
      </c>
      <c r="D153" s="22" t="s">
        <v>414</v>
      </c>
      <c r="E153" s="25">
        <v>8.2911000000000001</v>
      </c>
      <c r="F153" s="25">
        <v>3.8572000000000002</v>
      </c>
      <c r="G153" s="25">
        <v>0</v>
      </c>
      <c r="H153" s="26">
        <v>0</v>
      </c>
      <c r="I153" s="24" t="s">
        <v>1457</v>
      </c>
      <c r="J153" s="25">
        <v>0</v>
      </c>
      <c r="K153" s="25">
        <v>0.36530000000000001</v>
      </c>
      <c r="L153" s="24" t="s">
        <v>1457</v>
      </c>
      <c r="M153" s="23">
        <v>0</v>
      </c>
      <c r="N153" s="23">
        <v>1.3681231643</v>
      </c>
    </row>
    <row r="154" spans="1:14" x14ac:dyDescent="0.25">
      <c r="A154" s="22" t="s">
        <v>116</v>
      </c>
      <c r="B154" s="22" t="s">
        <v>294</v>
      </c>
      <c r="C154" s="22" t="s">
        <v>415</v>
      </c>
      <c r="D154" s="22" t="s">
        <v>416</v>
      </c>
      <c r="E154" s="25">
        <v>20.24999</v>
      </c>
      <c r="F154" s="25">
        <v>3.8453400000000002</v>
      </c>
      <c r="G154" s="25">
        <v>0</v>
      </c>
      <c r="H154" s="26">
        <v>0</v>
      </c>
      <c r="I154" s="24" t="s">
        <v>1457</v>
      </c>
      <c r="J154" s="25">
        <v>0</v>
      </c>
      <c r="K154" s="25">
        <v>0.21693999999999999</v>
      </c>
      <c r="L154" s="24" t="s">
        <v>1458</v>
      </c>
      <c r="M154" s="23">
        <v>1000</v>
      </c>
      <c r="N154" s="23">
        <v>2.7291606580000001</v>
      </c>
    </row>
    <row r="155" spans="1:14" x14ac:dyDescent="0.25">
      <c r="A155" s="22" t="s">
        <v>116</v>
      </c>
      <c r="B155" s="22" t="s">
        <v>294</v>
      </c>
      <c r="C155" s="22" t="s">
        <v>417</v>
      </c>
      <c r="D155" s="22" t="s">
        <v>418</v>
      </c>
      <c r="E155" s="25">
        <v>14.8744</v>
      </c>
      <c r="F155" s="25">
        <v>5.5415999999999999</v>
      </c>
      <c r="G155" s="25">
        <v>0</v>
      </c>
      <c r="H155" s="26">
        <v>0</v>
      </c>
      <c r="I155" s="24" t="s">
        <v>1457</v>
      </c>
      <c r="J155" s="25">
        <v>0</v>
      </c>
      <c r="K155" s="25">
        <v>0.75629999999999997</v>
      </c>
      <c r="L155" s="24" t="s">
        <v>1458</v>
      </c>
      <c r="M155" s="23">
        <v>500</v>
      </c>
      <c r="N155" s="23">
        <v>1</v>
      </c>
    </row>
    <row r="156" spans="1:14" x14ac:dyDescent="0.25">
      <c r="A156" s="22" t="s">
        <v>116</v>
      </c>
      <c r="B156" s="22" t="s">
        <v>294</v>
      </c>
      <c r="C156" s="22" t="s">
        <v>419</v>
      </c>
      <c r="D156" s="22" t="s">
        <v>420</v>
      </c>
      <c r="E156" s="25">
        <v>19.569299999999998</v>
      </c>
      <c r="F156" s="25">
        <v>3.8616999999999999</v>
      </c>
      <c r="G156" s="25">
        <v>0</v>
      </c>
      <c r="H156" s="26">
        <v>25000</v>
      </c>
      <c r="I156" s="24" t="s">
        <v>1457</v>
      </c>
      <c r="J156" s="25">
        <v>0</v>
      </c>
      <c r="K156" s="25">
        <v>0.51019999999999999</v>
      </c>
      <c r="L156" s="24" t="s">
        <v>1457</v>
      </c>
      <c r="M156" s="23">
        <v>0</v>
      </c>
      <c r="N156" s="23">
        <v>1.9200082414999999</v>
      </c>
    </row>
    <row r="157" spans="1:14" x14ac:dyDescent="0.25">
      <c r="A157" s="22" t="s">
        <v>116</v>
      </c>
      <c r="B157" s="22" t="s">
        <v>294</v>
      </c>
      <c r="C157" s="22" t="s">
        <v>421</v>
      </c>
      <c r="D157" s="22" t="s">
        <v>422</v>
      </c>
      <c r="E157" s="25">
        <v>12.350199999999999</v>
      </c>
      <c r="F157" s="25">
        <v>3.6720000000000002</v>
      </c>
      <c r="G157" s="25">
        <v>0</v>
      </c>
      <c r="H157" s="26">
        <v>0</v>
      </c>
      <c r="I157" s="24" t="s">
        <v>1457</v>
      </c>
      <c r="J157" s="25">
        <v>0</v>
      </c>
      <c r="K157" s="25">
        <v>1.8800000000000001E-2</v>
      </c>
      <c r="L157" s="24" t="s">
        <v>1458</v>
      </c>
      <c r="M157" s="23">
        <v>500</v>
      </c>
      <c r="N157" s="23">
        <v>1.4072377567000001</v>
      </c>
    </row>
    <row r="158" spans="1:14" x14ac:dyDescent="0.25">
      <c r="A158" s="22" t="s">
        <v>116</v>
      </c>
      <c r="B158" s="22" t="s">
        <v>294</v>
      </c>
      <c r="C158" s="22" t="s">
        <v>423</v>
      </c>
      <c r="D158" s="22" t="s">
        <v>424</v>
      </c>
      <c r="E158" s="25">
        <v>9.1200399999999995</v>
      </c>
      <c r="F158" s="25">
        <v>3.7029399999999999</v>
      </c>
      <c r="G158" s="25">
        <v>0</v>
      </c>
      <c r="H158" s="26">
        <v>0</v>
      </c>
      <c r="I158" s="24" t="s">
        <v>1457</v>
      </c>
      <c r="J158" s="25">
        <v>0</v>
      </c>
      <c r="K158" s="25">
        <v>0.14826</v>
      </c>
      <c r="L158" s="24" t="s">
        <v>1457</v>
      </c>
      <c r="M158" s="23">
        <v>0</v>
      </c>
      <c r="N158" s="23">
        <v>1.2236621956</v>
      </c>
    </row>
    <row r="159" spans="1:14" x14ac:dyDescent="0.25">
      <c r="A159" s="22" t="s">
        <v>116</v>
      </c>
      <c r="B159" s="22" t="s">
        <v>294</v>
      </c>
      <c r="C159" s="22" t="s">
        <v>425</v>
      </c>
      <c r="D159" s="22" t="s">
        <v>426</v>
      </c>
      <c r="E159" s="25">
        <v>12.792899999999999</v>
      </c>
      <c r="F159" s="25">
        <v>3.7378</v>
      </c>
      <c r="G159" s="25">
        <v>0</v>
      </c>
      <c r="H159" s="26">
        <v>0</v>
      </c>
      <c r="I159" s="24" t="s">
        <v>1457</v>
      </c>
      <c r="J159" s="25">
        <v>0</v>
      </c>
      <c r="K159" s="25">
        <v>0.24460000000000001</v>
      </c>
      <c r="L159" s="24" t="s">
        <v>1457</v>
      </c>
      <c r="M159" s="23">
        <v>0</v>
      </c>
      <c r="N159" s="23">
        <v>1.2618512162</v>
      </c>
    </row>
    <row r="160" spans="1:14" x14ac:dyDescent="0.25">
      <c r="A160" s="22" t="s">
        <v>116</v>
      </c>
      <c r="B160" s="22" t="s">
        <v>294</v>
      </c>
      <c r="C160" s="22" t="s">
        <v>427</v>
      </c>
      <c r="D160" s="22" t="s">
        <v>428</v>
      </c>
      <c r="E160" s="25">
        <v>10.4762</v>
      </c>
      <c r="F160" s="25">
        <v>3.9186000000000001</v>
      </c>
      <c r="G160" s="25">
        <v>0</v>
      </c>
      <c r="H160" s="26">
        <v>0</v>
      </c>
      <c r="I160" s="24" t="s">
        <v>1457</v>
      </c>
      <c r="J160" s="25">
        <v>0</v>
      </c>
      <c r="K160" s="25">
        <v>0.1028</v>
      </c>
      <c r="L160" s="24" t="s">
        <v>1457</v>
      </c>
      <c r="M160" s="23">
        <v>0</v>
      </c>
      <c r="N160" s="23">
        <v>1.3051039603000001</v>
      </c>
    </row>
    <row r="161" spans="1:14" x14ac:dyDescent="0.25">
      <c r="A161" s="22" t="s">
        <v>116</v>
      </c>
      <c r="B161" s="22" t="s">
        <v>294</v>
      </c>
      <c r="C161" s="22" t="s">
        <v>429</v>
      </c>
      <c r="D161" s="22" t="s">
        <v>430</v>
      </c>
      <c r="E161" s="25">
        <v>16.952583000000001</v>
      </c>
      <c r="F161" s="25">
        <v>3.9501300000000001</v>
      </c>
      <c r="G161" s="25">
        <v>0</v>
      </c>
      <c r="H161" s="26">
        <v>0</v>
      </c>
      <c r="I161" s="24" t="s">
        <v>1457</v>
      </c>
      <c r="J161" s="25">
        <v>0</v>
      </c>
      <c r="K161" s="25">
        <v>0.20709</v>
      </c>
      <c r="L161" s="24" t="s">
        <v>1458</v>
      </c>
      <c r="M161" s="23">
        <v>500</v>
      </c>
      <c r="N161" s="23">
        <v>1.7033350035999999</v>
      </c>
    </row>
    <row r="162" spans="1:14" x14ac:dyDescent="0.25">
      <c r="A162" s="22" t="s">
        <v>116</v>
      </c>
      <c r="B162" s="22" t="s">
        <v>294</v>
      </c>
      <c r="C162" s="22" t="s">
        <v>431</v>
      </c>
      <c r="D162" s="22" t="s">
        <v>432</v>
      </c>
      <c r="E162" s="25">
        <v>14.7</v>
      </c>
      <c r="F162" s="25">
        <v>4.2549000000000001</v>
      </c>
      <c r="G162" s="25">
        <v>0</v>
      </c>
      <c r="H162" s="26">
        <v>0</v>
      </c>
      <c r="I162" s="24" t="s">
        <v>1457</v>
      </c>
      <c r="J162" s="25">
        <v>0</v>
      </c>
      <c r="K162" s="25">
        <v>0.31240000000000001</v>
      </c>
      <c r="L162" s="24" t="s">
        <v>1457</v>
      </c>
      <c r="M162" s="23">
        <v>0</v>
      </c>
      <c r="N162" s="23">
        <v>1</v>
      </c>
    </row>
    <row r="163" spans="1:14" x14ac:dyDescent="0.25">
      <c r="A163" s="22" t="s">
        <v>116</v>
      </c>
      <c r="B163" s="22" t="s">
        <v>294</v>
      </c>
      <c r="C163" s="22" t="s">
        <v>433</v>
      </c>
      <c r="D163" s="22" t="s">
        <v>434</v>
      </c>
      <c r="E163" s="25">
        <v>13.171250000000001</v>
      </c>
      <c r="F163" s="25">
        <v>3.6574</v>
      </c>
      <c r="G163" s="25">
        <v>0</v>
      </c>
      <c r="H163" s="26">
        <v>0</v>
      </c>
      <c r="I163" s="24" t="s">
        <v>1457</v>
      </c>
      <c r="J163" s="25">
        <v>0</v>
      </c>
      <c r="K163" s="25">
        <v>0.29211999999999999</v>
      </c>
      <c r="L163" s="24" t="s">
        <v>1458</v>
      </c>
      <c r="M163" s="23">
        <v>1050</v>
      </c>
      <c r="N163" s="23">
        <v>1.5648464528999999</v>
      </c>
    </row>
    <row r="164" spans="1:14" x14ac:dyDescent="0.25">
      <c r="A164" s="22" t="s">
        <v>116</v>
      </c>
      <c r="B164" s="22" t="s">
        <v>294</v>
      </c>
      <c r="C164" s="22" t="s">
        <v>435</v>
      </c>
      <c r="D164" s="22" t="s">
        <v>436</v>
      </c>
      <c r="E164" s="25">
        <v>14.502700000000001</v>
      </c>
      <c r="F164" s="25">
        <v>3.9416000000000002</v>
      </c>
      <c r="G164" s="25">
        <v>0</v>
      </c>
      <c r="H164" s="26">
        <v>0</v>
      </c>
      <c r="I164" s="24" t="s">
        <v>1457</v>
      </c>
      <c r="J164" s="25">
        <v>0</v>
      </c>
      <c r="K164" s="25">
        <v>0.1027</v>
      </c>
      <c r="L164" s="24" t="s">
        <v>1457</v>
      </c>
      <c r="M164" s="23">
        <v>0</v>
      </c>
      <c r="N164" s="23">
        <v>2.6309707381999998</v>
      </c>
    </row>
    <row r="165" spans="1:14" x14ac:dyDescent="0.25">
      <c r="A165" s="22" t="s">
        <v>116</v>
      </c>
      <c r="B165" s="22" t="s">
        <v>294</v>
      </c>
      <c r="C165" s="22" t="s">
        <v>437</v>
      </c>
      <c r="D165" s="22" t="s">
        <v>438</v>
      </c>
      <c r="E165" s="25">
        <v>10.676500000000001</v>
      </c>
      <c r="F165" s="25">
        <v>4.0454999999999997</v>
      </c>
      <c r="G165" s="25">
        <v>0</v>
      </c>
      <c r="H165" s="26">
        <v>0</v>
      </c>
      <c r="I165" s="24" t="s">
        <v>1457</v>
      </c>
      <c r="J165" s="25">
        <v>0</v>
      </c>
      <c r="K165" s="25">
        <v>8.9300000000000004E-2</v>
      </c>
      <c r="L165" s="24" t="s">
        <v>1458</v>
      </c>
      <c r="M165" s="23">
        <v>300</v>
      </c>
      <c r="N165" s="23">
        <v>1.0745161583</v>
      </c>
    </row>
    <row r="166" spans="1:14" x14ac:dyDescent="0.25">
      <c r="A166" s="22" t="s">
        <v>116</v>
      </c>
      <c r="B166" s="22" t="s">
        <v>294</v>
      </c>
      <c r="C166" s="22" t="s">
        <v>439</v>
      </c>
      <c r="D166" s="22" t="s">
        <v>440</v>
      </c>
      <c r="E166" s="25">
        <v>9.8767899999999997</v>
      </c>
      <c r="F166" s="25">
        <v>3.64581</v>
      </c>
      <c r="G166" s="25">
        <v>0</v>
      </c>
      <c r="H166" s="26">
        <v>0</v>
      </c>
      <c r="I166" s="24" t="s">
        <v>1457</v>
      </c>
      <c r="J166" s="25">
        <v>0</v>
      </c>
      <c r="K166" s="25">
        <v>0.10308</v>
      </c>
      <c r="L166" s="24" t="s">
        <v>1457</v>
      </c>
      <c r="M166" s="23">
        <v>0</v>
      </c>
      <c r="N166" s="23">
        <v>1.2692557790000001</v>
      </c>
    </row>
    <row r="167" spans="1:14" x14ac:dyDescent="0.25">
      <c r="A167" s="22" t="s">
        <v>116</v>
      </c>
      <c r="B167" s="22" t="s">
        <v>294</v>
      </c>
      <c r="C167" s="22" t="s">
        <v>441</v>
      </c>
      <c r="D167" s="22" t="s">
        <v>442</v>
      </c>
      <c r="E167" s="25">
        <v>13.8589</v>
      </c>
      <c r="F167" s="25">
        <v>3.6192000000000002</v>
      </c>
      <c r="G167" s="25">
        <v>0</v>
      </c>
      <c r="H167" s="26">
        <v>0</v>
      </c>
      <c r="I167" s="24" t="s">
        <v>1458</v>
      </c>
      <c r="J167" s="25">
        <v>10.851900000000001</v>
      </c>
      <c r="K167" s="25">
        <v>0.155</v>
      </c>
      <c r="L167" s="24" t="s">
        <v>1457</v>
      </c>
      <c r="M167" s="23">
        <v>0</v>
      </c>
      <c r="N167" s="23">
        <v>1.5615837925</v>
      </c>
    </row>
    <row r="168" spans="1:14" x14ac:dyDescent="0.25">
      <c r="A168" s="22" t="s">
        <v>116</v>
      </c>
      <c r="B168" s="22" t="s">
        <v>294</v>
      </c>
      <c r="C168" s="22" t="s">
        <v>443</v>
      </c>
      <c r="D168" s="22" t="s">
        <v>444</v>
      </c>
      <c r="E168" s="25">
        <v>11.025297999999999</v>
      </c>
      <c r="F168" s="25">
        <v>3.8534106000000001</v>
      </c>
      <c r="G168" s="25">
        <v>0</v>
      </c>
      <c r="H168" s="26">
        <v>0</v>
      </c>
      <c r="I168" s="24" t="s">
        <v>1457</v>
      </c>
      <c r="J168" s="25">
        <v>0</v>
      </c>
      <c r="K168" s="25">
        <v>0.12833720000000001</v>
      </c>
      <c r="L168" s="24" t="s">
        <v>1458</v>
      </c>
      <c r="M168" s="23">
        <v>1000</v>
      </c>
      <c r="N168" s="23">
        <v>1.2801493734</v>
      </c>
    </row>
    <row r="169" spans="1:14" x14ac:dyDescent="0.25">
      <c r="A169" s="22" t="s">
        <v>116</v>
      </c>
      <c r="B169" s="22" t="s">
        <v>294</v>
      </c>
      <c r="C169" s="22" t="s">
        <v>445</v>
      </c>
      <c r="D169" s="22" t="s">
        <v>446</v>
      </c>
      <c r="E169" s="25">
        <v>17.129000000000001</v>
      </c>
      <c r="F169" s="25">
        <v>3.9874999999999998</v>
      </c>
      <c r="G169" s="25">
        <v>0</v>
      </c>
      <c r="H169" s="26">
        <v>0</v>
      </c>
      <c r="I169" s="24" t="s">
        <v>1458</v>
      </c>
      <c r="J169" s="25">
        <v>12.594900000000001</v>
      </c>
      <c r="K169" s="25">
        <v>4.9099999999999998E-2</v>
      </c>
      <c r="L169" s="24" t="s">
        <v>1457</v>
      </c>
      <c r="M169" s="23">
        <v>0</v>
      </c>
      <c r="N169" s="23">
        <v>2.1945907163</v>
      </c>
    </row>
    <row r="170" spans="1:14" x14ac:dyDescent="0.25">
      <c r="A170" s="22" t="s">
        <v>116</v>
      </c>
      <c r="B170" s="22" t="s">
        <v>294</v>
      </c>
      <c r="C170" s="22" t="s">
        <v>447</v>
      </c>
      <c r="D170" s="22" t="s">
        <v>448</v>
      </c>
      <c r="E170" s="25">
        <v>13.8858</v>
      </c>
      <c r="F170" s="25">
        <v>3.8696999999999999</v>
      </c>
      <c r="G170" s="25">
        <v>0</v>
      </c>
      <c r="H170" s="26">
        <v>0</v>
      </c>
      <c r="I170" s="24" t="s">
        <v>1457</v>
      </c>
      <c r="J170" s="25">
        <v>0</v>
      </c>
      <c r="K170" s="25">
        <v>0.33139999999999997</v>
      </c>
      <c r="L170" s="24" t="s">
        <v>1457</v>
      </c>
      <c r="M170" s="23">
        <v>0</v>
      </c>
      <c r="N170" s="23">
        <v>1.4821163637000001</v>
      </c>
    </row>
    <row r="171" spans="1:14" x14ac:dyDescent="0.25">
      <c r="A171" s="22" t="s">
        <v>116</v>
      </c>
      <c r="B171" s="22" t="s">
        <v>294</v>
      </c>
      <c r="C171" s="22" t="s">
        <v>449</v>
      </c>
      <c r="D171" s="22" t="s">
        <v>450</v>
      </c>
      <c r="E171" s="25">
        <v>17.0379</v>
      </c>
      <c r="F171" s="25">
        <v>3.7928199999999999</v>
      </c>
      <c r="G171" s="25">
        <v>0</v>
      </c>
      <c r="H171" s="26">
        <v>500</v>
      </c>
      <c r="I171" s="24" t="s">
        <v>1457</v>
      </c>
      <c r="J171" s="25">
        <v>0</v>
      </c>
      <c r="K171" s="25">
        <v>0.69362000000000001</v>
      </c>
      <c r="L171" s="24" t="s">
        <v>1458</v>
      </c>
      <c r="M171" s="23">
        <v>400</v>
      </c>
      <c r="N171" s="23">
        <v>1.8285678102</v>
      </c>
    </row>
    <row r="172" spans="1:14" x14ac:dyDescent="0.25">
      <c r="A172" s="22" t="s">
        <v>116</v>
      </c>
      <c r="B172" s="22" t="s">
        <v>294</v>
      </c>
      <c r="C172" s="22" t="s">
        <v>451</v>
      </c>
      <c r="D172" s="22" t="s">
        <v>452</v>
      </c>
      <c r="E172" s="25">
        <v>14.7</v>
      </c>
      <c r="F172" s="25">
        <v>3.9</v>
      </c>
      <c r="G172" s="25">
        <v>0</v>
      </c>
      <c r="H172" s="26">
        <v>0</v>
      </c>
      <c r="I172" s="24" t="s">
        <v>1457</v>
      </c>
      <c r="J172" s="25">
        <v>0</v>
      </c>
      <c r="K172" s="25">
        <v>4.8500000000000001E-2</v>
      </c>
      <c r="L172" s="24" t="s">
        <v>1458</v>
      </c>
      <c r="M172" s="23">
        <v>1000</v>
      </c>
      <c r="N172" s="23">
        <v>1.3066666667</v>
      </c>
    </row>
    <row r="173" spans="1:14" x14ac:dyDescent="0.25">
      <c r="A173" s="22" t="s">
        <v>116</v>
      </c>
      <c r="B173" s="22" t="s">
        <v>294</v>
      </c>
      <c r="C173" s="22" t="s">
        <v>453</v>
      </c>
      <c r="D173" s="22" t="s">
        <v>454</v>
      </c>
      <c r="E173" s="25">
        <v>17.98</v>
      </c>
      <c r="F173" s="25">
        <v>4.2590000000000003</v>
      </c>
      <c r="G173" s="25">
        <v>0</v>
      </c>
      <c r="H173" s="26">
        <v>0</v>
      </c>
      <c r="I173" s="24" t="s">
        <v>1457</v>
      </c>
      <c r="J173" s="25">
        <v>0</v>
      </c>
      <c r="K173" s="25">
        <v>0.32417000000000001</v>
      </c>
      <c r="L173" s="24" t="s">
        <v>1457</v>
      </c>
      <c r="M173" s="23">
        <v>0</v>
      </c>
      <c r="N173" s="23">
        <v>1.9504680906</v>
      </c>
    </row>
    <row r="174" spans="1:14" x14ac:dyDescent="0.25">
      <c r="A174" s="22" t="s">
        <v>116</v>
      </c>
      <c r="B174" s="22" t="s">
        <v>294</v>
      </c>
      <c r="C174" s="22" t="s">
        <v>455</v>
      </c>
      <c r="D174" s="22" t="s">
        <v>456</v>
      </c>
      <c r="E174" s="25">
        <v>6.2625000000000002</v>
      </c>
      <c r="F174" s="25">
        <v>3.8315999999999999</v>
      </c>
      <c r="G174" s="25">
        <v>0</v>
      </c>
      <c r="H174" s="26">
        <v>0</v>
      </c>
      <c r="I174" s="24" t="s">
        <v>1457</v>
      </c>
      <c r="J174" s="25">
        <v>0</v>
      </c>
      <c r="K174" s="25">
        <v>0.25940000000000002</v>
      </c>
      <c r="L174" s="24" t="s">
        <v>1457</v>
      </c>
      <c r="M174" s="23">
        <v>0</v>
      </c>
      <c r="N174" s="23">
        <v>0.86540454639999997</v>
      </c>
    </row>
    <row r="175" spans="1:14" x14ac:dyDescent="0.25">
      <c r="A175" s="22" t="s">
        <v>116</v>
      </c>
      <c r="B175" s="22" t="s">
        <v>294</v>
      </c>
      <c r="C175" s="22" t="s">
        <v>457</v>
      </c>
      <c r="D175" s="22" t="s">
        <v>458</v>
      </c>
      <c r="E175" s="25">
        <v>9.1350999999999996</v>
      </c>
      <c r="F175" s="25">
        <v>3.9523000000000001</v>
      </c>
      <c r="G175" s="25">
        <v>0</v>
      </c>
      <c r="H175" s="26">
        <v>0</v>
      </c>
      <c r="I175" s="24" t="s">
        <v>1457</v>
      </c>
      <c r="J175" s="25">
        <v>0</v>
      </c>
      <c r="K175" s="25">
        <v>0.47139999999999999</v>
      </c>
      <c r="L175" s="24" t="s">
        <v>1457</v>
      </c>
      <c r="M175" s="23">
        <v>0</v>
      </c>
      <c r="N175" s="23">
        <v>1.3362833153</v>
      </c>
    </row>
    <row r="176" spans="1:14" x14ac:dyDescent="0.25">
      <c r="A176" s="22" t="s">
        <v>116</v>
      </c>
      <c r="B176" s="22" t="s">
        <v>294</v>
      </c>
      <c r="C176" s="22" t="s">
        <v>459</v>
      </c>
      <c r="D176" s="22" t="s">
        <v>460</v>
      </c>
      <c r="E176" s="25">
        <v>8.1563999999999997</v>
      </c>
      <c r="F176" s="25">
        <v>3.9264999999999999</v>
      </c>
      <c r="G176" s="25">
        <v>0</v>
      </c>
      <c r="H176" s="26">
        <v>0</v>
      </c>
      <c r="I176" s="24" t="s">
        <v>1457</v>
      </c>
      <c r="J176" s="25">
        <v>0</v>
      </c>
      <c r="K176" s="25">
        <v>7.1499999999999994E-2</v>
      </c>
      <c r="L176" s="24" t="s">
        <v>1457</v>
      </c>
      <c r="M176" s="23">
        <v>0</v>
      </c>
      <c r="N176" s="23">
        <v>1.2593255929</v>
      </c>
    </row>
    <row r="177" spans="1:14" x14ac:dyDescent="0.25">
      <c r="A177" s="22" t="s">
        <v>116</v>
      </c>
      <c r="B177" s="22" t="s">
        <v>294</v>
      </c>
      <c r="C177" s="22" t="s">
        <v>461</v>
      </c>
      <c r="D177" s="22" t="s">
        <v>462</v>
      </c>
      <c r="E177" s="25">
        <v>8.34</v>
      </c>
      <c r="F177" s="25">
        <v>3.84</v>
      </c>
      <c r="G177" s="25">
        <v>0</v>
      </c>
      <c r="H177" s="26">
        <v>0</v>
      </c>
      <c r="I177" s="24" t="s">
        <v>1457</v>
      </c>
      <c r="J177" s="25">
        <v>0</v>
      </c>
      <c r="K177" s="25">
        <v>7.4999999999999997E-2</v>
      </c>
      <c r="L177" s="24" t="s">
        <v>1458</v>
      </c>
      <c r="M177" s="23">
        <v>50</v>
      </c>
      <c r="N177" s="23">
        <v>1.2309963100000001</v>
      </c>
    </row>
    <row r="178" spans="1:14" x14ac:dyDescent="0.25">
      <c r="A178" s="22" t="s">
        <v>116</v>
      </c>
      <c r="B178" s="22" t="s">
        <v>294</v>
      </c>
      <c r="C178" s="22" t="s">
        <v>463</v>
      </c>
      <c r="D178" s="22" t="s">
        <v>464</v>
      </c>
      <c r="E178" s="25">
        <v>11.7933</v>
      </c>
      <c r="F178" s="25">
        <v>3.7277999999999998</v>
      </c>
      <c r="G178" s="25">
        <v>0</v>
      </c>
      <c r="H178" s="26">
        <v>0</v>
      </c>
      <c r="I178" s="24" t="s">
        <v>1457</v>
      </c>
      <c r="J178" s="25">
        <v>0</v>
      </c>
      <c r="K178" s="25">
        <v>0.36209999999999998</v>
      </c>
      <c r="L178" s="24" t="s">
        <v>1457</v>
      </c>
      <c r="M178" s="23">
        <v>0</v>
      </c>
      <c r="N178" s="23">
        <v>1.4756750669000001</v>
      </c>
    </row>
    <row r="179" spans="1:14" x14ac:dyDescent="0.25">
      <c r="A179" s="22" t="s">
        <v>116</v>
      </c>
      <c r="B179" s="22" t="s">
        <v>294</v>
      </c>
      <c r="C179" s="22" t="s">
        <v>465</v>
      </c>
      <c r="D179" s="22" t="s">
        <v>466</v>
      </c>
      <c r="E179" s="25">
        <v>27.36</v>
      </c>
      <c r="F179" s="25">
        <v>3.83141</v>
      </c>
      <c r="G179" s="25">
        <v>0</v>
      </c>
      <c r="H179" s="26">
        <v>0</v>
      </c>
      <c r="I179" s="24" t="s">
        <v>1457</v>
      </c>
      <c r="J179" s="25">
        <v>0</v>
      </c>
      <c r="K179" s="25">
        <v>0.122826</v>
      </c>
      <c r="L179" s="24" t="s">
        <v>1458</v>
      </c>
      <c r="M179" s="23">
        <v>500</v>
      </c>
      <c r="N179" s="23">
        <v>1.61</v>
      </c>
    </row>
    <row r="180" spans="1:14" x14ac:dyDescent="0.25">
      <c r="A180" s="22" t="s">
        <v>116</v>
      </c>
      <c r="B180" s="22" t="s">
        <v>294</v>
      </c>
      <c r="C180" s="22" t="s">
        <v>467</v>
      </c>
      <c r="D180" s="22" t="s">
        <v>468</v>
      </c>
      <c r="E180" s="25">
        <v>11.1127</v>
      </c>
      <c r="F180" s="25">
        <v>3.8812000000000002</v>
      </c>
      <c r="G180" s="25">
        <v>0</v>
      </c>
      <c r="H180" s="26">
        <v>0</v>
      </c>
      <c r="I180" s="24" t="s">
        <v>1457</v>
      </c>
      <c r="J180" s="25">
        <v>0</v>
      </c>
      <c r="K180" s="25">
        <v>0.12382</v>
      </c>
      <c r="L180" s="24" t="s">
        <v>1457</v>
      </c>
      <c r="M180" s="23">
        <v>0</v>
      </c>
      <c r="N180" s="23">
        <v>1.7058355796</v>
      </c>
    </row>
    <row r="181" spans="1:14" x14ac:dyDescent="0.25">
      <c r="A181" s="22" t="s">
        <v>116</v>
      </c>
      <c r="B181" s="22" t="s">
        <v>294</v>
      </c>
      <c r="C181" s="22" t="s">
        <v>469</v>
      </c>
      <c r="D181" s="22" t="s">
        <v>470</v>
      </c>
      <c r="E181" s="25">
        <v>12.8476</v>
      </c>
      <c r="F181" s="25">
        <v>3.8593000000000002</v>
      </c>
      <c r="G181" s="25">
        <v>0</v>
      </c>
      <c r="H181" s="26">
        <v>35080</v>
      </c>
      <c r="I181" s="24" t="s">
        <v>1457</v>
      </c>
      <c r="J181" s="25">
        <v>0</v>
      </c>
      <c r="K181" s="25">
        <v>0.1225</v>
      </c>
      <c r="L181" s="24" t="s">
        <v>1457</v>
      </c>
      <c r="M181" s="23">
        <v>0</v>
      </c>
      <c r="N181" s="23">
        <v>1.5695175733</v>
      </c>
    </row>
    <row r="182" spans="1:14" x14ac:dyDescent="0.25">
      <c r="A182" s="22" t="s">
        <v>116</v>
      </c>
      <c r="B182" s="22" t="s">
        <v>294</v>
      </c>
      <c r="C182" s="22" t="s">
        <v>471</v>
      </c>
      <c r="D182" s="22" t="s">
        <v>472</v>
      </c>
      <c r="E182" s="25">
        <v>24.315999999999999</v>
      </c>
      <c r="F182" s="25">
        <v>4.8895999999999997</v>
      </c>
      <c r="G182" s="25">
        <v>0</v>
      </c>
      <c r="H182" s="26">
        <v>0</v>
      </c>
      <c r="I182" s="24" t="s">
        <v>1457</v>
      </c>
      <c r="J182" s="25">
        <v>0</v>
      </c>
      <c r="K182" s="25">
        <v>2.69E-2</v>
      </c>
      <c r="L182" s="24" t="s">
        <v>1457</v>
      </c>
      <c r="M182" s="23">
        <v>0</v>
      </c>
      <c r="N182" s="23">
        <v>1.9022138778</v>
      </c>
    </row>
    <row r="183" spans="1:14" x14ac:dyDescent="0.25">
      <c r="A183" s="22" t="s">
        <v>116</v>
      </c>
      <c r="B183" s="22" t="s">
        <v>294</v>
      </c>
      <c r="C183" s="22" t="s">
        <v>473</v>
      </c>
      <c r="D183" s="22" t="s">
        <v>474</v>
      </c>
      <c r="E183" s="25">
        <v>12.77</v>
      </c>
      <c r="F183" s="25">
        <v>3.7378</v>
      </c>
      <c r="G183" s="25">
        <v>0</v>
      </c>
      <c r="H183" s="26">
        <v>0</v>
      </c>
      <c r="I183" s="24" t="s">
        <v>1457</v>
      </c>
      <c r="J183" s="25">
        <v>0</v>
      </c>
      <c r="K183" s="25">
        <v>3.8399999999999997E-2</v>
      </c>
      <c r="L183" s="24" t="s">
        <v>1458</v>
      </c>
      <c r="M183" s="23">
        <v>425</v>
      </c>
      <c r="N183" s="23">
        <v>1.3057259714</v>
      </c>
    </row>
    <row r="184" spans="1:14" x14ac:dyDescent="0.25">
      <c r="A184" s="22" t="s">
        <v>116</v>
      </c>
      <c r="B184" s="22" t="s">
        <v>294</v>
      </c>
      <c r="C184" s="22" t="s">
        <v>475</v>
      </c>
      <c r="D184" s="22" t="s">
        <v>476</v>
      </c>
      <c r="E184" s="25">
        <v>17.414400000000001</v>
      </c>
      <c r="F184" s="25">
        <v>3.9649000000000001</v>
      </c>
      <c r="G184" s="25">
        <v>0</v>
      </c>
      <c r="H184" s="26">
        <v>0</v>
      </c>
      <c r="I184" s="24" t="s">
        <v>1457</v>
      </c>
      <c r="J184" s="25">
        <v>0</v>
      </c>
      <c r="K184" s="25">
        <v>0.45379999999999998</v>
      </c>
      <c r="L184" s="24" t="s">
        <v>1457</v>
      </c>
      <c r="M184" s="23">
        <v>0</v>
      </c>
      <c r="N184" s="23">
        <v>1.8283794425</v>
      </c>
    </row>
    <row r="185" spans="1:14" x14ac:dyDescent="0.25">
      <c r="A185" s="22" t="s">
        <v>116</v>
      </c>
      <c r="B185" s="22" t="s">
        <v>294</v>
      </c>
      <c r="C185" s="22" t="s">
        <v>477</v>
      </c>
      <c r="D185" s="22" t="s">
        <v>478</v>
      </c>
      <c r="E185" s="25">
        <v>23.817730000000001</v>
      </c>
      <c r="F185" s="25">
        <v>3.8283299999999998</v>
      </c>
      <c r="G185" s="25">
        <v>0</v>
      </c>
      <c r="H185" s="26">
        <v>5000</v>
      </c>
      <c r="I185" s="24" t="s">
        <v>1457</v>
      </c>
      <c r="J185" s="25">
        <v>0</v>
      </c>
      <c r="K185" s="25">
        <v>0</v>
      </c>
      <c r="L185" s="24" t="s">
        <v>1458</v>
      </c>
      <c r="M185" s="23">
        <v>300</v>
      </c>
      <c r="N185" s="23">
        <v>2.0154234357999998</v>
      </c>
    </row>
    <row r="186" spans="1:14" x14ac:dyDescent="0.25">
      <c r="A186" s="22" t="s">
        <v>116</v>
      </c>
      <c r="B186" s="22" t="s">
        <v>294</v>
      </c>
      <c r="C186" s="22" t="s">
        <v>479</v>
      </c>
      <c r="D186" s="22" t="s">
        <v>480</v>
      </c>
      <c r="E186" s="25">
        <v>28.96</v>
      </c>
      <c r="F186" s="25">
        <v>3.9</v>
      </c>
      <c r="G186" s="25">
        <v>0</v>
      </c>
      <c r="H186" s="26">
        <v>0</v>
      </c>
      <c r="I186" s="24" t="s">
        <v>1457</v>
      </c>
      <c r="J186" s="25">
        <v>0</v>
      </c>
      <c r="K186" s="25">
        <v>0</v>
      </c>
      <c r="L186" s="24" t="s">
        <v>1458</v>
      </c>
      <c r="M186" s="23">
        <v>800</v>
      </c>
      <c r="N186" s="23">
        <v>2.0700500357</v>
      </c>
    </row>
    <row r="187" spans="1:14" x14ac:dyDescent="0.25">
      <c r="A187" s="22" t="s">
        <v>116</v>
      </c>
      <c r="B187" s="22" t="s">
        <v>294</v>
      </c>
      <c r="C187" s="22" t="s">
        <v>481</v>
      </c>
      <c r="D187" s="22" t="s">
        <v>482</v>
      </c>
      <c r="E187" s="25">
        <v>8.1799900000000001</v>
      </c>
      <c r="F187" s="25">
        <v>3.77</v>
      </c>
      <c r="G187" s="25">
        <v>0</v>
      </c>
      <c r="H187" s="26">
        <v>0</v>
      </c>
      <c r="I187" s="24" t="s">
        <v>1457</v>
      </c>
      <c r="J187" s="25">
        <v>0</v>
      </c>
      <c r="K187" s="25">
        <v>0.11994</v>
      </c>
      <c r="L187" s="24" t="s">
        <v>1457</v>
      </c>
      <c r="M187" s="23">
        <v>0</v>
      </c>
      <c r="N187" s="23">
        <v>1.0487180112000001</v>
      </c>
    </row>
    <row r="188" spans="1:14" x14ac:dyDescent="0.25">
      <c r="A188" s="22" t="s">
        <v>116</v>
      </c>
      <c r="B188" s="22" t="s">
        <v>294</v>
      </c>
      <c r="C188" s="22" t="s">
        <v>483</v>
      </c>
      <c r="D188" s="22" t="s">
        <v>484</v>
      </c>
      <c r="E188" s="25">
        <v>16.0503</v>
      </c>
      <c r="F188" s="25">
        <v>3.9719000000000002</v>
      </c>
      <c r="G188" s="25">
        <v>0</v>
      </c>
      <c r="H188" s="26">
        <v>0</v>
      </c>
      <c r="I188" s="24" t="s">
        <v>1457</v>
      </c>
      <c r="J188" s="25">
        <v>0</v>
      </c>
      <c r="K188" s="25">
        <v>0.31269999999999998</v>
      </c>
      <c r="L188" s="24" t="s">
        <v>1457</v>
      </c>
      <c r="M188" s="23">
        <v>0</v>
      </c>
      <c r="N188" s="23">
        <v>1.7833666667000001</v>
      </c>
    </row>
    <row r="189" spans="1:14" x14ac:dyDescent="0.25">
      <c r="A189" s="22" t="s">
        <v>116</v>
      </c>
      <c r="B189" s="22" t="s">
        <v>294</v>
      </c>
      <c r="C189" s="22" t="s">
        <v>485</v>
      </c>
      <c r="D189" s="22" t="s">
        <v>486</v>
      </c>
      <c r="E189" s="25">
        <v>17.959900000000001</v>
      </c>
      <c r="F189" s="25">
        <v>3.8978000000000002</v>
      </c>
      <c r="G189" s="25">
        <v>0</v>
      </c>
      <c r="H189" s="26">
        <v>0</v>
      </c>
      <c r="I189" s="24" t="s">
        <v>1457</v>
      </c>
      <c r="J189" s="25">
        <v>0</v>
      </c>
      <c r="K189" s="25">
        <v>0.12496699999999999</v>
      </c>
      <c r="L189" s="24" t="s">
        <v>1458</v>
      </c>
      <c r="M189" s="23">
        <v>500</v>
      </c>
      <c r="N189" s="23">
        <v>2.2734050632999998</v>
      </c>
    </row>
    <row r="190" spans="1:14" x14ac:dyDescent="0.25">
      <c r="A190" s="22" t="s">
        <v>116</v>
      </c>
      <c r="B190" s="22" t="s">
        <v>294</v>
      </c>
      <c r="C190" s="22" t="s">
        <v>487</v>
      </c>
      <c r="D190" s="22" t="s">
        <v>488</v>
      </c>
      <c r="E190" s="25">
        <v>21.5061</v>
      </c>
      <c r="F190" s="25">
        <v>4.0842999999999998</v>
      </c>
      <c r="G190" s="25">
        <v>0</v>
      </c>
      <c r="H190" s="26">
        <v>0</v>
      </c>
      <c r="I190" s="24" t="s">
        <v>1458</v>
      </c>
      <c r="J190" s="25">
        <v>14.610200000000001</v>
      </c>
      <c r="K190" s="25">
        <v>0.30890000000000001</v>
      </c>
      <c r="L190" s="24" t="s">
        <v>1457</v>
      </c>
      <c r="M190" s="23">
        <v>0</v>
      </c>
      <c r="N190" s="23">
        <v>2.3137527031</v>
      </c>
    </row>
    <row r="191" spans="1:14" x14ac:dyDescent="0.25">
      <c r="A191" s="22" t="s">
        <v>116</v>
      </c>
      <c r="B191" s="22" t="s">
        <v>294</v>
      </c>
      <c r="C191" s="22" t="s">
        <v>489</v>
      </c>
      <c r="D191" s="22" t="s">
        <v>490</v>
      </c>
      <c r="E191" s="25">
        <v>8.4651999999999994</v>
      </c>
      <c r="F191" s="25">
        <v>3.7692000000000001</v>
      </c>
      <c r="G191" s="25">
        <v>0</v>
      </c>
      <c r="H191" s="26">
        <v>0</v>
      </c>
      <c r="I191" s="24" t="s">
        <v>1457</v>
      </c>
      <c r="J191" s="25">
        <v>0</v>
      </c>
      <c r="K191" s="25">
        <v>8.09E-2</v>
      </c>
      <c r="L191" s="24" t="s">
        <v>1457</v>
      </c>
      <c r="M191" s="23">
        <v>0</v>
      </c>
      <c r="N191" s="23">
        <v>1</v>
      </c>
    </row>
    <row r="192" spans="1:14" x14ac:dyDescent="0.25">
      <c r="A192" s="22" t="s">
        <v>116</v>
      </c>
      <c r="B192" s="22" t="s">
        <v>294</v>
      </c>
      <c r="C192" s="22" t="s">
        <v>491</v>
      </c>
      <c r="D192" s="22" t="s">
        <v>492</v>
      </c>
      <c r="E192" s="25">
        <v>23.002400000000002</v>
      </c>
      <c r="F192" s="25">
        <v>3.76</v>
      </c>
      <c r="G192" s="25">
        <v>0</v>
      </c>
      <c r="H192" s="26">
        <v>0</v>
      </c>
      <c r="I192" s="24" t="s">
        <v>1457</v>
      </c>
      <c r="J192" s="25">
        <v>0</v>
      </c>
      <c r="K192" s="25">
        <v>0.56530000000000002</v>
      </c>
      <c r="L192" s="24" t="s">
        <v>1458</v>
      </c>
      <c r="M192" s="23">
        <v>1000</v>
      </c>
      <c r="N192" s="23">
        <v>1.9318870887999999</v>
      </c>
    </row>
    <row r="193" spans="1:14" x14ac:dyDescent="0.25">
      <c r="A193" s="22" t="s">
        <v>116</v>
      </c>
      <c r="B193" s="22" t="s">
        <v>294</v>
      </c>
      <c r="C193" s="22" t="s">
        <v>493</v>
      </c>
      <c r="D193" s="22" t="s">
        <v>494</v>
      </c>
      <c r="E193" s="25">
        <v>15.74</v>
      </c>
      <c r="F193" s="25">
        <v>3.8</v>
      </c>
      <c r="G193" s="25">
        <v>0</v>
      </c>
      <c r="H193" s="26">
        <v>0</v>
      </c>
      <c r="I193" s="24" t="s">
        <v>1457</v>
      </c>
      <c r="J193" s="25">
        <v>0</v>
      </c>
      <c r="K193" s="25">
        <v>0.33989999999999998</v>
      </c>
      <c r="L193" s="24" t="s">
        <v>1457</v>
      </c>
      <c r="M193" s="23">
        <v>0</v>
      </c>
      <c r="N193" s="23">
        <v>1.4821092279000001</v>
      </c>
    </row>
    <row r="194" spans="1:14" x14ac:dyDescent="0.25">
      <c r="A194" s="22" t="s">
        <v>116</v>
      </c>
      <c r="B194" s="22" t="s">
        <v>294</v>
      </c>
      <c r="C194" s="22" t="s">
        <v>495</v>
      </c>
      <c r="D194" s="22" t="s">
        <v>496</v>
      </c>
      <c r="E194" s="25">
        <v>10.0261</v>
      </c>
      <c r="F194" s="25">
        <v>3.9384999999999999</v>
      </c>
      <c r="G194" s="25">
        <v>0</v>
      </c>
      <c r="H194" s="26">
        <v>0</v>
      </c>
      <c r="I194" s="24" t="s">
        <v>1457</v>
      </c>
      <c r="J194" s="25">
        <v>0</v>
      </c>
      <c r="K194" s="25">
        <v>0.1497</v>
      </c>
      <c r="L194" s="24" t="s">
        <v>1457</v>
      </c>
      <c r="M194" s="23">
        <v>0</v>
      </c>
      <c r="N194" s="23">
        <v>1.4636856011999999</v>
      </c>
    </row>
    <row r="195" spans="1:14" x14ac:dyDescent="0.25">
      <c r="A195" s="22" t="s">
        <v>116</v>
      </c>
      <c r="B195" s="22" t="s">
        <v>294</v>
      </c>
      <c r="C195" s="22" t="s">
        <v>497</v>
      </c>
      <c r="D195" s="22" t="s">
        <v>498</v>
      </c>
      <c r="E195" s="25">
        <v>16.1996</v>
      </c>
      <c r="F195" s="25">
        <v>3.8374999999999999</v>
      </c>
      <c r="G195" s="25">
        <v>0</v>
      </c>
      <c r="H195" s="26">
        <v>0</v>
      </c>
      <c r="I195" s="24" t="s">
        <v>1457</v>
      </c>
      <c r="J195" s="25">
        <v>0</v>
      </c>
      <c r="K195" s="25">
        <v>0.05</v>
      </c>
      <c r="L195" s="24" t="s">
        <v>1457</v>
      </c>
      <c r="M195" s="23">
        <v>0</v>
      </c>
      <c r="N195" s="23">
        <v>1.6699413444</v>
      </c>
    </row>
    <row r="196" spans="1:14" x14ac:dyDescent="0.25">
      <c r="A196" s="22" t="s">
        <v>116</v>
      </c>
      <c r="B196" s="22" t="s">
        <v>294</v>
      </c>
      <c r="C196" s="22" t="s">
        <v>499</v>
      </c>
      <c r="D196" s="22" t="s">
        <v>500</v>
      </c>
      <c r="E196" s="25">
        <v>17.575399999999998</v>
      </c>
      <c r="F196" s="25">
        <v>4.0841000000000003</v>
      </c>
      <c r="G196" s="25">
        <v>0</v>
      </c>
      <c r="H196" s="26">
        <v>23.25</v>
      </c>
      <c r="I196" s="24" t="s">
        <v>1457</v>
      </c>
      <c r="J196" s="25">
        <v>0</v>
      </c>
      <c r="K196" s="25">
        <v>0.61729999999999996</v>
      </c>
      <c r="L196" s="24" t="s">
        <v>1458</v>
      </c>
      <c r="M196" s="23">
        <v>50</v>
      </c>
      <c r="N196" s="23">
        <v>1.7508168632000001</v>
      </c>
    </row>
    <row r="197" spans="1:14" x14ac:dyDescent="0.25">
      <c r="A197" s="22" t="s">
        <v>116</v>
      </c>
      <c r="B197" s="22" t="s">
        <v>294</v>
      </c>
      <c r="C197" s="22" t="s">
        <v>501</v>
      </c>
      <c r="D197" s="22" t="s">
        <v>502</v>
      </c>
      <c r="E197" s="25">
        <v>10.8451</v>
      </c>
      <c r="F197" s="25">
        <v>3.9045000000000001</v>
      </c>
      <c r="G197" s="25">
        <v>0</v>
      </c>
      <c r="H197" s="26">
        <v>0</v>
      </c>
      <c r="I197" s="24" t="s">
        <v>1457</v>
      </c>
      <c r="J197" s="25">
        <v>0</v>
      </c>
      <c r="K197" s="25">
        <v>0.22520000000000001</v>
      </c>
      <c r="L197" s="24" t="s">
        <v>1458</v>
      </c>
      <c r="M197" s="23">
        <v>369</v>
      </c>
      <c r="N197" s="23">
        <v>1.7410939330999999</v>
      </c>
    </row>
    <row r="198" spans="1:14" x14ac:dyDescent="0.25">
      <c r="A198" s="22" t="s">
        <v>116</v>
      </c>
      <c r="B198" s="22" t="s">
        <v>503</v>
      </c>
      <c r="C198" s="22" t="s">
        <v>504</v>
      </c>
      <c r="D198" s="22" t="s">
        <v>505</v>
      </c>
      <c r="E198" s="25">
        <v>21.934999999999999</v>
      </c>
      <c r="F198" s="25">
        <v>3.9725799999999998</v>
      </c>
      <c r="G198" s="25">
        <v>0</v>
      </c>
      <c r="H198" s="26">
        <v>0</v>
      </c>
      <c r="I198" s="24" t="s">
        <v>1457</v>
      </c>
      <c r="J198" s="25">
        <v>0</v>
      </c>
      <c r="K198" s="25">
        <v>3.9100000000000003E-2</v>
      </c>
      <c r="L198" s="24" t="s">
        <v>1457</v>
      </c>
      <c r="M198" s="23">
        <v>0</v>
      </c>
      <c r="N198" s="23">
        <v>1.6212121211999999</v>
      </c>
    </row>
    <row r="199" spans="1:14" x14ac:dyDescent="0.25">
      <c r="A199" s="22" t="s">
        <v>116</v>
      </c>
      <c r="B199" s="22" t="s">
        <v>503</v>
      </c>
      <c r="C199" s="22" t="s">
        <v>506</v>
      </c>
      <c r="D199" s="22" t="s">
        <v>507</v>
      </c>
      <c r="E199" s="25">
        <v>10.04466</v>
      </c>
      <c r="F199" s="25">
        <v>3.6059749999999999</v>
      </c>
      <c r="G199" s="25">
        <v>0</v>
      </c>
      <c r="H199" s="26">
        <v>0</v>
      </c>
      <c r="I199" s="24" t="s">
        <v>1457</v>
      </c>
      <c r="J199" s="25">
        <v>0</v>
      </c>
      <c r="K199" s="25">
        <v>0</v>
      </c>
      <c r="L199" s="24" t="s">
        <v>1458</v>
      </c>
      <c r="M199" s="23">
        <v>875</v>
      </c>
      <c r="N199" s="23">
        <v>1.9911470742999999</v>
      </c>
    </row>
    <row r="200" spans="1:14" x14ac:dyDescent="0.25">
      <c r="A200" s="22" t="s">
        <v>116</v>
      </c>
      <c r="B200" s="22" t="s">
        <v>503</v>
      </c>
      <c r="C200" s="22" t="s">
        <v>508</v>
      </c>
      <c r="D200" s="22" t="s">
        <v>509</v>
      </c>
      <c r="E200" s="25">
        <v>18.472999999999999</v>
      </c>
      <c r="F200" s="25">
        <v>3.6735000000000002</v>
      </c>
      <c r="G200" s="25">
        <v>0</v>
      </c>
      <c r="H200" s="26">
        <v>0</v>
      </c>
      <c r="I200" s="24" t="s">
        <v>1457</v>
      </c>
      <c r="J200" s="25">
        <v>0</v>
      </c>
      <c r="K200" s="25">
        <v>0.06</v>
      </c>
      <c r="L200" s="24" t="s">
        <v>1457</v>
      </c>
      <c r="M200" s="23">
        <v>0</v>
      </c>
      <c r="N200" s="23">
        <v>1.6410962554999999</v>
      </c>
    </row>
    <row r="201" spans="1:14" x14ac:dyDescent="0.25">
      <c r="A201" s="22" t="s">
        <v>116</v>
      </c>
      <c r="B201" s="22" t="s">
        <v>503</v>
      </c>
      <c r="C201" s="22" t="s">
        <v>510</v>
      </c>
      <c r="D201" s="22" t="s">
        <v>511</v>
      </c>
      <c r="E201" s="25">
        <v>23.058945999999999</v>
      </c>
      <c r="F201" s="25">
        <v>4.2650100000000002</v>
      </c>
      <c r="G201" s="25">
        <v>0</v>
      </c>
      <c r="H201" s="26">
        <v>0</v>
      </c>
      <c r="I201" s="24" t="s">
        <v>1457</v>
      </c>
      <c r="J201" s="25">
        <v>0</v>
      </c>
      <c r="K201" s="25">
        <v>0.129494</v>
      </c>
      <c r="L201" s="24" t="s">
        <v>1458</v>
      </c>
      <c r="M201" s="23">
        <v>850</v>
      </c>
      <c r="N201" s="23">
        <v>1.0811845917</v>
      </c>
    </row>
    <row r="202" spans="1:14" x14ac:dyDescent="0.25">
      <c r="A202" s="22" t="s">
        <v>116</v>
      </c>
      <c r="B202" s="22" t="s">
        <v>503</v>
      </c>
      <c r="C202" s="22" t="s">
        <v>512</v>
      </c>
      <c r="D202" s="22" t="s">
        <v>513</v>
      </c>
      <c r="E202" s="25">
        <v>14.2</v>
      </c>
      <c r="F202" s="25">
        <v>1.6659999999999999</v>
      </c>
      <c r="G202" s="25">
        <v>0</v>
      </c>
      <c r="H202" s="26">
        <v>0</v>
      </c>
      <c r="I202" s="24" t="s">
        <v>1457</v>
      </c>
      <c r="J202" s="25">
        <v>0</v>
      </c>
      <c r="K202" s="25">
        <v>0.20599999999999999</v>
      </c>
      <c r="L202" s="24" t="s">
        <v>1458</v>
      </c>
      <c r="M202" s="23">
        <v>550</v>
      </c>
      <c r="N202" s="23">
        <v>1</v>
      </c>
    </row>
    <row r="203" spans="1:14" x14ac:dyDescent="0.25">
      <c r="A203" s="22" t="s">
        <v>116</v>
      </c>
      <c r="B203" s="22" t="s">
        <v>503</v>
      </c>
      <c r="C203" s="22" t="s">
        <v>1790</v>
      </c>
      <c r="D203" s="22" t="s">
        <v>1791</v>
      </c>
      <c r="E203" s="25">
        <v>12.42098</v>
      </c>
      <c r="F203" s="25">
        <v>4.1534240000000002</v>
      </c>
      <c r="G203" s="25">
        <v>0</v>
      </c>
      <c r="H203" s="26">
        <v>0</v>
      </c>
      <c r="I203" s="24" t="s">
        <v>1457</v>
      </c>
      <c r="J203" s="25">
        <v>0</v>
      </c>
      <c r="K203" s="25">
        <v>0.38435999999999998</v>
      </c>
      <c r="L203" s="24" t="s">
        <v>1458</v>
      </c>
      <c r="M203" s="23">
        <v>525</v>
      </c>
      <c r="N203" s="23">
        <v>0.91131719700000002</v>
      </c>
    </row>
    <row r="204" spans="1:14" x14ac:dyDescent="0.25">
      <c r="A204" s="22" t="s">
        <v>116</v>
      </c>
      <c r="B204" s="22" t="s">
        <v>503</v>
      </c>
      <c r="C204" s="22" t="s">
        <v>1792</v>
      </c>
      <c r="D204" s="22" t="s">
        <v>1793</v>
      </c>
      <c r="E204" s="25">
        <v>13.864000000000001</v>
      </c>
      <c r="F204" s="25">
        <v>3.8029999999999999</v>
      </c>
      <c r="G204" s="25">
        <v>0</v>
      </c>
      <c r="H204" s="26">
        <v>4024.56</v>
      </c>
      <c r="I204" s="24" t="s">
        <v>1457</v>
      </c>
      <c r="J204" s="25">
        <v>0</v>
      </c>
      <c r="K204" s="25">
        <v>0.31900000000000001</v>
      </c>
      <c r="L204" s="24" t="s">
        <v>1458</v>
      </c>
      <c r="M204" s="23">
        <v>230</v>
      </c>
      <c r="N204" s="23">
        <v>1</v>
      </c>
    </row>
    <row r="205" spans="1:14" x14ac:dyDescent="0.25">
      <c r="A205" s="22" t="s">
        <v>116</v>
      </c>
      <c r="B205" s="22" t="s">
        <v>503</v>
      </c>
      <c r="C205" s="22" t="s">
        <v>514</v>
      </c>
      <c r="D205" s="22" t="s">
        <v>515</v>
      </c>
      <c r="E205" s="25">
        <v>8.0819200000000002</v>
      </c>
      <c r="F205" s="25">
        <v>3.2321200000000001</v>
      </c>
      <c r="G205" s="25">
        <v>0</v>
      </c>
      <c r="H205" s="26">
        <v>0</v>
      </c>
      <c r="I205" s="24" t="s">
        <v>1457</v>
      </c>
      <c r="J205" s="25">
        <v>0</v>
      </c>
      <c r="K205" s="25">
        <v>0.12174</v>
      </c>
      <c r="L205" s="24" t="s">
        <v>1458</v>
      </c>
      <c r="M205" s="23">
        <v>1000</v>
      </c>
      <c r="N205" s="23">
        <v>1.4280776774999999</v>
      </c>
    </row>
    <row r="206" spans="1:14" x14ac:dyDescent="0.25">
      <c r="A206" s="22" t="s">
        <v>116</v>
      </c>
      <c r="B206" s="22" t="s">
        <v>503</v>
      </c>
      <c r="C206" s="22" t="s">
        <v>516</v>
      </c>
      <c r="D206" s="22" t="s">
        <v>517</v>
      </c>
      <c r="E206" s="25">
        <v>10.6305</v>
      </c>
      <c r="F206" s="25">
        <v>3.9085999999999999</v>
      </c>
      <c r="G206" s="25">
        <v>0</v>
      </c>
      <c r="H206" s="26">
        <v>500</v>
      </c>
      <c r="I206" s="24" t="s">
        <v>1457</v>
      </c>
      <c r="J206" s="25">
        <v>0</v>
      </c>
      <c r="K206" s="25">
        <v>0.14599999999999999</v>
      </c>
      <c r="L206" s="24" t="s">
        <v>1458</v>
      </c>
      <c r="M206" s="23">
        <v>500</v>
      </c>
      <c r="N206" s="23">
        <v>1</v>
      </c>
    </row>
    <row r="207" spans="1:14" x14ac:dyDescent="0.25">
      <c r="A207" s="22" t="s">
        <v>116</v>
      </c>
      <c r="B207" s="22" t="s">
        <v>503</v>
      </c>
      <c r="C207" s="22" t="s">
        <v>518</v>
      </c>
      <c r="D207" s="22" t="s">
        <v>519</v>
      </c>
      <c r="E207" s="25">
        <v>8.74</v>
      </c>
      <c r="F207" s="25">
        <v>3.76</v>
      </c>
      <c r="G207" s="25">
        <v>0</v>
      </c>
      <c r="H207" s="26">
        <v>0</v>
      </c>
      <c r="I207" s="24" t="s">
        <v>1457</v>
      </c>
      <c r="J207" s="25">
        <v>0</v>
      </c>
      <c r="K207" s="25">
        <v>0</v>
      </c>
      <c r="L207" s="24" t="s">
        <v>1458</v>
      </c>
      <c r="M207" s="23">
        <v>400</v>
      </c>
      <c r="N207" s="23">
        <v>1</v>
      </c>
    </row>
    <row r="208" spans="1:14" x14ac:dyDescent="0.25">
      <c r="A208" s="22" t="s">
        <v>116</v>
      </c>
      <c r="B208" s="22" t="s">
        <v>503</v>
      </c>
      <c r="C208" s="22" t="s">
        <v>520</v>
      </c>
      <c r="D208" s="22" t="s">
        <v>521</v>
      </c>
      <c r="E208" s="25">
        <v>11.116849999999999</v>
      </c>
      <c r="F208" s="25">
        <v>3.9407999999999999</v>
      </c>
      <c r="G208" s="25">
        <v>0</v>
      </c>
      <c r="H208" s="26">
        <v>0</v>
      </c>
      <c r="I208" s="24" t="s">
        <v>1457</v>
      </c>
      <c r="J208" s="25">
        <v>0</v>
      </c>
      <c r="K208" s="25">
        <v>5.3460000000000001E-2</v>
      </c>
      <c r="L208" s="24" t="s">
        <v>1458</v>
      </c>
      <c r="M208" s="23">
        <v>878</v>
      </c>
      <c r="N208" s="23">
        <v>1.0395554454</v>
      </c>
    </row>
    <row r="209" spans="1:14" x14ac:dyDescent="0.25">
      <c r="A209" s="22" t="s">
        <v>116</v>
      </c>
      <c r="B209" s="22" t="s">
        <v>503</v>
      </c>
      <c r="C209" s="22" t="s">
        <v>522</v>
      </c>
      <c r="D209" s="22" t="s">
        <v>523</v>
      </c>
      <c r="E209" s="25">
        <v>28.5</v>
      </c>
      <c r="F209" s="25">
        <v>3.8999988974000002</v>
      </c>
      <c r="G209" s="25">
        <v>0</v>
      </c>
      <c r="H209" s="26">
        <v>0</v>
      </c>
      <c r="I209" s="24" t="s">
        <v>1457</v>
      </c>
      <c r="J209" s="25">
        <v>0</v>
      </c>
      <c r="K209" s="25">
        <v>0.25836999999999999</v>
      </c>
      <c r="L209" s="24" t="s">
        <v>1458</v>
      </c>
      <c r="M209" s="23">
        <v>500</v>
      </c>
      <c r="N209" s="23">
        <v>2.3690773066999999</v>
      </c>
    </row>
    <row r="210" spans="1:14" x14ac:dyDescent="0.25">
      <c r="A210" s="22" t="s">
        <v>116</v>
      </c>
      <c r="B210" s="22" t="s">
        <v>503</v>
      </c>
      <c r="C210" s="22" t="s">
        <v>1794</v>
      </c>
      <c r="D210" s="22" t="s">
        <v>1795</v>
      </c>
      <c r="E210" s="25">
        <v>11.1214</v>
      </c>
      <c r="F210" s="25">
        <v>3.5428000000000002</v>
      </c>
      <c r="G210" s="25">
        <v>0</v>
      </c>
      <c r="H210" s="26">
        <v>0</v>
      </c>
      <c r="I210" s="24" t="s">
        <v>1457</v>
      </c>
      <c r="J210" s="25">
        <v>0</v>
      </c>
      <c r="K210" s="25">
        <v>0.51890000000000003</v>
      </c>
      <c r="L210" s="24" t="s">
        <v>1458</v>
      </c>
      <c r="M210" s="23">
        <v>600</v>
      </c>
      <c r="N210" s="23">
        <v>1.1327561622</v>
      </c>
    </row>
    <row r="211" spans="1:14" x14ac:dyDescent="0.25">
      <c r="A211" s="22" t="s">
        <v>116</v>
      </c>
      <c r="B211" s="22" t="s">
        <v>503</v>
      </c>
      <c r="C211" s="22" t="s">
        <v>524</v>
      </c>
      <c r="D211" s="22" t="s">
        <v>525</v>
      </c>
      <c r="E211" s="25">
        <v>8.1929999999999996</v>
      </c>
      <c r="F211" s="25">
        <v>3.7989999999999999</v>
      </c>
      <c r="G211" s="25">
        <v>0</v>
      </c>
      <c r="H211" s="26">
        <v>0</v>
      </c>
      <c r="I211" s="24" t="s">
        <v>1457</v>
      </c>
      <c r="J211" s="25">
        <v>0</v>
      </c>
      <c r="K211" s="25">
        <v>0</v>
      </c>
      <c r="L211" s="24" t="s">
        <v>1457</v>
      </c>
      <c r="M211" s="23">
        <v>0</v>
      </c>
      <c r="N211" s="23">
        <v>1.1080605897</v>
      </c>
    </row>
    <row r="212" spans="1:14" x14ac:dyDescent="0.25">
      <c r="A212" s="22" t="s">
        <v>116</v>
      </c>
      <c r="B212" s="22" t="s">
        <v>503</v>
      </c>
      <c r="C212" s="22" t="s">
        <v>526</v>
      </c>
      <c r="D212" s="22" t="s">
        <v>527</v>
      </c>
      <c r="E212" s="25">
        <v>17.812100000000001</v>
      </c>
      <c r="F212" s="25">
        <v>3.8780000000000001</v>
      </c>
      <c r="G212" s="25">
        <v>0</v>
      </c>
      <c r="H212" s="26">
        <v>0</v>
      </c>
      <c r="I212" s="24" t="s">
        <v>1457</v>
      </c>
      <c r="J212" s="25">
        <v>0</v>
      </c>
      <c r="K212" s="25">
        <v>0.1166</v>
      </c>
      <c r="L212" s="24" t="s">
        <v>1458</v>
      </c>
      <c r="M212" s="23">
        <v>500</v>
      </c>
      <c r="N212" s="23">
        <v>1.7982030185</v>
      </c>
    </row>
    <row r="213" spans="1:14" x14ac:dyDescent="0.25">
      <c r="A213" s="22" t="s">
        <v>116</v>
      </c>
      <c r="B213" s="22" t="s">
        <v>503</v>
      </c>
      <c r="C213" s="22" t="s">
        <v>528</v>
      </c>
      <c r="D213" s="22" t="s">
        <v>529</v>
      </c>
      <c r="E213" s="25">
        <v>14.96</v>
      </c>
      <c r="F213" s="25">
        <v>4.08</v>
      </c>
      <c r="G213" s="25">
        <v>0</v>
      </c>
      <c r="H213" s="26">
        <v>0</v>
      </c>
      <c r="I213" s="24" t="s">
        <v>1457</v>
      </c>
      <c r="J213" s="25">
        <v>0</v>
      </c>
      <c r="K213" s="25">
        <v>0.23499999999999999</v>
      </c>
      <c r="L213" s="24" t="s">
        <v>1458</v>
      </c>
      <c r="M213" s="23">
        <v>625</v>
      </c>
      <c r="N213" s="23">
        <v>1.4440154439999999</v>
      </c>
    </row>
    <row r="214" spans="1:14" x14ac:dyDescent="0.25">
      <c r="A214" s="22" t="s">
        <v>116</v>
      </c>
      <c r="B214" s="22" t="s">
        <v>503</v>
      </c>
      <c r="C214" s="22" t="s">
        <v>530</v>
      </c>
      <c r="D214" s="22" t="s">
        <v>531</v>
      </c>
      <c r="E214" s="25">
        <v>13.928000000000001</v>
      </c>
      <c r="F214" s="25">
        <v>3.9</v>
      </c>
      <c r="G214" s="25">
        <v>0</v>
      </c>
      <c r="H214" s="26">
        <v>0</v>
      </c>
      <c r="I214" s="24" t="s">
        <v>1457</v>
      </c>
      <c r="J214" s="25">
        <v>0</v>
      </c>
      <c r="K214" s="25">
        <v>3.8100000000000002E-2</v>
      </c>
      <c r="L214" s="24" t="s">
        <v>1458</v>
      </c>
      <c r="M214" s="23">
        <v>70</v>
      </c>
      <c r="N214" s="23">
        <v>1.2359899544999999</v>
      </c>
    </row>
    <row r="215" spans="1:14" x14ac:dyDescent="0.25">
      <c r="A215" s="22" t="s">
        <v>116</v>
      </c>
      <c r="B215" s="22" t="s">
        <v>503</v>
      </c>
      <c r="C215" s="22" t="s">
        <v>532</v>
      </c>
      <c r="D215" s="22" t="s">
        <v>533</v>
      </c>
      <c r="E215" s="25">
        <v>8.7279999999999998</v>
      </c>
      <c r="F215" s="25">
        <v>3.9</v>
      </c>
      <c r="G215" s="25">
        <v>0</v>
      </c>
      <c r="H215" s="26">
        <v>0</v>
      </c>
      <c r="I215" s="24" t="s">
        <v>1457</v>
      </c>
      <c r="J215" s="25">
        <v>0</v>
      </c>
      <c r="K215" s="25">
        <v>0.33700000000000002</v>
      </c>
      <c r="L215" s="24" t="s">
        <v>1458</v>
      </c>
      <c r="M215" s="23">
        <v>750</v>
      </c>
      <c r="N215" s="23">
        <v>0.79722323709999998</v>
      </c>
    </row>
    <row r="216" spans="1:14" x14ac:dyDescent="0.25">
      <c r="A216" s="22" t="s">
        <v>116</v>
      </c>
      <c r="B216" s="22" t="s">
        <v>503</v>
      </c>
      <c r="C216" s="22" t="s">
        <v>534</v>
      </c>
      <c r="D216" s="22" t="s">
        <v>535</v>
      </c>
      <c r="E216" s="25">
        <v>16.173200000000001</v>
      </c>
      <c r="F216" s="25">
        <v>4.2183000000000002</v>
      </c>
      <c r="G216" s="25">
        <v>0</v>
      </c>
      <c r="H216" s="26">
        <v>0</v>
      </c>
      <c r="I216" s="24" t="s">
        <v>1457</v>
      </c>
      <c r="J216" s="25">
        <v>0</v>
      </c>
      <c r="K216" s="25">
        <v>0.29909999999999998</v>
      </c>
      <c r="L216" s="24" t="s">
        <v>1458</v>
      </c>
      <c r="M216" s="23">
        <v>300</v>
      </c>
      <c r="N216" s="23">
        <v>1.1412643865000001</v>
      </c>
    </row>
    <row r="217" spans="1:14" x14ac:dyDescent="0.25">
      <c r="A217" s="22" t="s">
        <v>116</v>
      </c>
      <c r="B217" s="22" t="s">
        <v>503</v>
      </c>
      <c r="C217" s="22" t="s">
        <v>536</v>
      </c>
      <c r="D217" s="22" t="s">
        <v>537</v>
      </c>
      <c r="E217" s="25">
        <v>10.025980000000001</v>
      </c>
      <c r="F217" s="25">
        <v>3.6019999999999999</v>
      </c>
      <c r="G217" s="25">
        <v>0</v>
      </c>
      <c r="H217" s="26">
        <v>0</v>
      </c>
      <c r="I217" s="24" t="s">
        <v>1457</v>
      </c>
      <c r="J217" s="25">
        <v>0</v>
      </c>
      <c r="K217" s="25">
        <v>0.3725</v>
      </c>
      <c r="L217" s="24" t="s">
        <v>1458</v>
      </c>
      <c r="M217" s="23">
        <v>1200</v>
      </c>
      <c r="N217" s="23">
        <v>0.83297961490000005</v>
      </c>
    </row>
    <row r="218" spans="1:14" x14ac:dyDescent="0.25">
      <c r="A218" s="22" t="s">
        <v>116</v>
      </c>
      <c r="B218" s="22" t="s">
        <v>503</v>
      </c>
      <c r="C218" s="22" t="s">
        <v>538</v>
      </c>
      <c r="D218" s="22" t="s">
        <v>539</v>
      </c>
      <c r="E218" s="25">
        <v>20.891639999999999</v>
      </c>
      <c r="F218" s="25">
        <v>4.0625299999999998</v>
      </c>
      <c r="G218" s="25">
        <v>0</v>
      </c>
      <c r="H218" s="26">
        <v>0</v>
      </c>
      <c r="I218" s="24" t="s">
        <v>1457</v>
      </c>
      <c r="J218" s="25">
        <v>0</v>
      </c>
      <c r="K218" s="25">
        <v>0.14768000000000001</v>
      </c>
      <c r="L218" s="24" t="s">
        <v>1458</v>
      </c>
      <c r="M218" s="23">
        <v>600</v>
      </c>
      <c r="N218" s="23">
        <v>1.5837030119</v>
      </c>
    </row>
    <row r="219" spans="1:14" x14ac:dyDescent="0.25">
      <c r="A219" s="22" t="s">
        <v>116</v>
      </c>
      <c r="B219" s="22" t="s">
        <v>503</v>
      </c>
      <c r="C219" s="22" t="s">
        <v>540</v>
      </c>
      <c r="D219" s="22" t="s">
        <v>541</v>
      </c>
      <c r="E219" s="25">
        <v>20.845300000000002</v>
      </c>
      <c r="F219" s="25">
        <v>4.1740000000000004</v>
      </c>
      <c r="G219" s="25">
        <v>0.44919999999999999</v>
      </c>
      <c r="H219" s="26">
        <v>0</v>
      </c>
      <c r="I219" s="24" t="s">
        <v>1457</v>
      </c>
      <c r="J219" s="25">
        <v>0</v>
      </c>
      <c r="K219" s="25">
        <v>0.45900000000000002</v>
      </c>
      <c r="L219" s="24" t="s">
        <v>1458</v>
      </c>
      <c r="M219" s="23">
        <v>500</v>
      </c>
      <c r="N219" s="23">
        <v>1.9674657857</v>
      </c>
    </row>
    <row r="220" spans="1:14" x14ac:dyDescent="0.25">
      <c r="A220" s="22" t="s">
        <v>116</v>
      </c>
      <c r="B220" s="22" t="s">
        <v>503</v>
      </c>
      <c r="C220" s="22" t="s">
        <v>542</v>
      </c>
      <c r="D220" s="22" t="s">
        <v>543</v>
      </c>
      <c r="E220" s="25">
        <v>9.0985493999999996</v>
      </c>
      <c r="F220" s="25">
        <v>3.8445090999999998</v>
      </c>
      <c r="G220" s="25">
        <v>0</v>
      </c>
      <c r="H220" s="26">
        <v>0</v>
      </c>
      <c r="I220" s="24" t="s">
        <v>1457</v>
      </c>
      <c r="J220" s="25">
        <v>0</v>
      </c>
      <c r="K220" s="25">
        <v>6.3255800000000001E-2</v>
      </c>
      <c r="L220" s="24" t="s">
        <v>1457</v>
      </c>
      <c r="M220" s="23">
        <v>0</v>
      </c>
      <c r="N220" s="23">
        <v>1.0000000440000001</v>
      </c>
    </row>
    <row r="221" spans="1:14" x14ac:dyDescent="0.25">
      <c r="A221" s="22" t="s">
        <v>116</v>
      </c>
      <c r="B221" s="22" t="s">
        <v>503</v>
      </c>
      <c r="C221" s="22" t="s">
        <v>544</v>
      </c>
      <c r="D221" s="22" t="s">
        <v>545</v>
      </c>
      <c r="E221" s="25">
        <v>19.25</v>
      </c>
      <c r="F221" s="25">
        <v>2.44</v>
      </c>
      <c r="G221" s="25">
        <v>0</v>
      </c>
      <c r="H221" s="26">
        <v>0</v>
      </c>
      <c r="I221" s="24" t="s">
        <v>1457</v>
      </c>
      <c r="J221" s="25">
        <v>0</v>
      </c>
      <c r="K221" s="25">
        <v>0.56899999999999995</v>
      </c>
      <c r="L221" s="24" t="s">
        <v>1458</v>
      </c>
      <c r="M221" s="23">
        <v>800</v>
      </c>
      <c r="N221" s="23">
        <v>1.8780487804999999</v>
      </c>
    </row>
    <row r="222" spans="1:14" x14ac:dyDescent="0.25">
      <c r="A222" s="22" t="s">
        <v>116</v>
      </c>
      <c r="B222" s="22" t="s">
        <v>503</v>
      </c>
      <c r="C222" s="22" t="s">
        <v>546</v>
      </c>
      <c r="D222" s="22" t="s">
        <v>547</v>
      </c>
      <c r="E222" s="25">
        <v>24.234500000000001</v>
      </c>
      <c r="F222" s="25">
        <v>3.8357999999999999</v>
      </c>
      <c r="G222" s="25">
        <v>0</v>
      </c>
      <c r="H222" s="26">
        <v>0</v>
      </c>
      <c r="I222" s="24" t="s">
        <v>1457</v>
      </c>
      <c r="J222" s="25">
        <v>0</v>
      </c>
      <c r="K222" s="25">
        <v>1.4593</v>
      </c>
      <c r="L222" s="24" t="s">
        <v>1458</v>
      </c>
      <c r="M222" s="23">
        <v>700</v>
      </c>
      <c r="N222" s="23">
        <v>2.0650660476999998</v>
      </c>
    </row>
    <row r="223" spans="1:14" x14ac:dyDescent="0.25">
      <c r="A223" s="22" t="s">
        <v>116</v>
      </c>
      <c r="B223" s="22" t="s">
        <v>503</v>
      </c>
      <c r="C223" s="22" t="s">
        <v>548</v>
      </c>
      <c r="D223" s="22" t="s">
        <v>549</v>
      </c>
      <c r="E223" s="25">
        <v>19.206299999999999</v>
      </c>
      <c r="F223" s="25">
        <v>3.8336999999999999</v>
      </c>
      <c r="G223" s="25">
        <v>0</v>
      </c>
      <c r="H223" s="26">
        <v>0</v>
      </c>
      <c r="I223" s="24" t="s">
        <v>1457</v>
      </c>
      <c r="J223" s="25">
        <v>0</v>
      </c>
      <c r="K223" s="25">
        <v>0.30020000000000002</v>
      </c>
      <c r="L223" s="24" t="s">
        <v>1458</v>
      </c>
      <c r="M223" s="23">
        <v>300</v>
      </c>
      <c r="N223" s="23">
        <v>2.5470181812999999</v>
      </c>
    </row>
    <row r="224" spans="1:14" x14ac:dyDescent="0.25">
      <c r="A224" s="22" t="s">
        <v>116</v>
      </c>
      <c r="B224" s="22" t="s">
        <v>503</v>
      </c>
      <c r="C224" s="22" t="s">
        <v>550</v>
      </c>
      <c r="D224" s="22" t="s">
        <v>551</v>
      </c>
      <c r="E224" s="25">
        <v>10.401999999999999</v>
      </c>
      <c r="F224" s="25">
        <v>3.6349999999999998</v>
      </c>
      <c r="G224" s="25">
        <v>0</v>
      </c>
      <c r="H224" s="26">
        <v>0</v>
      </c>
      <c r="I224" s="24" t="s">
        <v>1457</v>
      </c>
      <c r="J224" s="25">
        <v>0</v>
      </c>
      <c r="K224" s="25">
        <v>0.221</v>
      </c>
      <c r="L224" s="24" t="s">
        <v>1457</v>
      </c>
      <c r="M224" s="23">
        <v>0</v>
      </c>
      <c r="N224" s="23">
        <v>1</v>
      </c>
    </row>
    <row r="225" spans="1:14" x14ac:dyDescent="0.25">
      <c r="A225" s="22" t="s">
        <v>116</v>
      </c>
      <c r="B225" s="22" t="s">
        <v>503</v>
      </c>
      <c r="C225" s="22" t="s">
        <v>552</v>
      </c>
      <c r="D225" s="22" t="s">
        <v>553</v>
      </c>
      <c r="E225" s="25">
        <v>13.63</v>
      </c>
      <c r="F225" s="25">
        <v>3.5</v>
      </c>
      <c r="G225" s="25">
        <v>0</v>
      </c>
      <c r="H225" s="26">
        <v>0</v>
      </c>
      <c r="I225" s="24" t="s">
        <v>1457</v>
      </c>
      <c r="J225" s="25">
        <v>0</v>
      </c>
      <c r="K225" s="25">
        <v>0.372</v>
      </c>
      <c r="L225" s="24" t="s">
        <v>1457</v>
      </c>
      <c r="M225" s="23">
        <v>0</v>
      </c>
      <c r="N225" s="23">
        <v>1.5515082526999999</v>
      </c>
    </row>
    <row r="226" spans="1:14" x14ac:dyDescent="0.25">
      <c r="A226" s="22" t="s">
        <v>116</v>
      </c>
      <c r="B226" s="22" t="s">
        <v>503</v>
      </c>
      <c r="C226" s="22" t="s">
        <v>554</v>
      </c>
      <c r="D226" s="22" t="s">
        <v>555</v>
      </c>
      <c r="E226" s="25">
        <v>10</v>
      </c>
      <c r="F226" s="25">
        <v>3.9340000000000002</v>
      </c>
      <c r="G226" s="25">
        <v>0</v>
      </c>
      <c r="H226" s="26">
        <v>0</v>
      </c>
      <c r="I226" s="24" t="s">
        <v>1457</v>
      </c>
      <c r="J226" s="25">
        <v>0</v>
      </c>
      <c r="K226" s="25">
        <v>0.20200000000000001</v>
      </c>
      <c r="L226" s="24" t="s">
        <v>1458</v>
      </c>
      <c r="M226" s="23">
        <v>450</v>
      </c>
      <c r="N226" s="23">
        <v>1</v>
      </c>
    </row>
    <row r="227" spans="1:14" x14ac:dyDescent="0.25">
      <c r="A227" s="22" t="s">
        <v>116</v>
      </c>
      <c r="B227" s="22" t="s">
        <v>503</v>
      </c>
      <c r="C227" s="22" t="s">
        <v>556</v>
      </c>
      <c r="D227" s="22" t="s">
        <v>557</v>
      </c>
      <c r="E227" s="25">
        <v>19.0608</v>
      </c>
      <c r="F227" s="25">
        <v>3.8275000000000001</v>
      </c>
      <c r="G227" s="25">
        <v>0</v>
      </c>
      <c r="H227" s="26">
        <v>0</v>
      </c>
      <c r="I227" s="24" t="s">
        <v>1457</v>
      </c>
      <c r="J227" s="25">
        <v>0</v>
      </c>
      <c r="K227" s="25">
        <v>2.0400000000000001E-2</v>
      </c>
      <c r="L227" s="24" t="s">
        <v>1458</v>
      </c>
      <c r="M227" s="23">
        <v>600</v>
      </c>
      <c r="N227" s="23">
        <v>2.5522957647000002</v>
      </c>
    </row>
    <row r="228" spans="1:14" x14ac:dyDescent="0.25">
      <c r="A228" s="22" t="s">
        <v>116</v>
      </c>
      <c r="B228" s="22" t="s">
        <v>503</v>
      </c>
      <c r="C228" s="22" t="s">
        <v>1796</v>
      </c>
      <c r="D228" s="22" t="s">
        <v>1797</v>
      </c>
      <c r="E228" s="25">
        <v>25.165800000000001</v>
      </c>
      <c r="F228" s="25">
        <v>3.8679000000000001</v>
      </c>
      <c r="G228" s="25">
        <v>0</v>
      </c>
      <c r="H228" s="26">
        <v>0</v>
      </c>
      <c r="I228" s="24" t="s">
        <v>1457</v>
      </c>
      <c r="J228" s="25">
        <v>0</v>
      </c>
      <c r="K228" s="25">
        <v>0.83330000000000004</v>
      </c>
      <c r="L228" s="24" t="s">
        <v>1458</v>
      </c>
      <c r="M228" s="23">
        <v>700</v>
      </c>
      <c r="N228" s="23">
        <v>2.1855557291999999</v>
      </c>
    </row>
    <row r="229" spans="1:14" x14ac:dyDescent="0.25">
      <c r="A229" s="22" t="s">
        <v>116</v>
      </c>
      <c r="B229" s="22" t="s">
        <v>503</v>
      </c>
      <c r="C229" s="22" t="s">
        <v>558</v>
      </c>
      <c r="D229" s="22" t="s">
        <v>559</v>
      </c>
      <c r="E229" s="25">
        <v>21.551030000000001</v>
      </c>
      <c r="F229" s="25">
        <v>3.61083</v>
      </c>
      <c r="G229" s="25">
        <v>0</v>
      </c>
      <c r="H229" s="26">
        <v>0</v>
      </c>
      <c r="I229" s="24" t="s">
        <v>1457</v>
      </c>
      <c r="J229" s="25">
        <v>0</v>
      </c>
      <c r="K229" s="25">
        <v>0.48039999999999999</v>
      </c>
      <c r="L229" s="24" t="s">
        <v>1458</v>
      </c>
      <c r="M229" s="23">
        <v>700</v>
      </c>
      <c r="N229" s="23">
        <v>1.8268631842</v>
      </c>
    </row>
    <row r="230" spans="1:14" x14ac:dyDescent="0.25">
      <c r="A230" s="22" t="s">
        <v>116</v>
      </c>
      <c r="B230" s="22" t="s">
        <v>503</v>
      </c>
      <c r="C230" s="22" t="s">
        <v>560</v>
      </c>
      <c r="D230" s="22" t="s">
        <v>561</v>
      </c>
      <c r="E230" s="25">
        <v>15.1447</v>
      </c>
      <c r="F230" s="25">
        <v>4.1948800000000004</v>
      </c>
      <c r="G230" s="25">
        <v>0</v>
      </c>
      <c r="H230" s="26">
        <v>0</v>
      </c>
      <c r="I230" s="24" t="s">
        <v>1457</v>
      </c>
      <c r="J230" s="25">
        <v>0</v>
      </c>
      <c r="K230" s="25">
        <v>0.33300000000000002</v>
      </c>
      <c r="L230" s="24" t="s">
        <v>1458</v>
      </c>
      <c r="M230" s="23">
        <v>1400</v>
      </c>
      <c r="N230" s="23">
        <v>1.5509800708999999</v>
      </c>
    </row>
    <row r="231" spans="1:14" x14ac:dyDescent="0.25">
      <c r="A231" s="22" t="s">
        <v>116</v>
      </c>
      <c r="B231" s="22" t="s">
        <v>503</v>
      </c>
      <c r="C231" s="22" t="s">
        <v>562</v>
      </c>
      <c r="D231" s="22" t="s">
        <v>563</v>
      </c>
      <c r="E231" s="25">
        <v>10.0837</v>
      </c>
      <c r="F231" s="25">
        <v>3.7886000000000002</v>
      </c>
      <c r="G231" s="25">
        <v>0</v>
      </c>
      <c r="H231" s="26">
        <v>0</v>
      </c>
      <c r="I231" s="24" t="s">
        <v>1457</v>
      </c>
      <c r="J231" s="25">
        <v>0</v>
      </c>
      <c r="K231" s="25">
        <v>0.1014</v>
      </c>
      <c r="L231" s="24" t="s">
        <v>1457</v>
      </c>
      <c r="M231" s="23">
        <v>0</v>
      </c>
      <c r="N231" s="23">
        <v>1.2435042113000001</v>
      </c>
    </row>
    <row r="232" spans="1:14" x14ac:dyDescent="0.25">
      <c r="A232" s="22" t="s">
        <v>116</v>
      </c>
      <c r="B232" s="22" t="s">
        <v>503</v>
      </c>
      <c r="C232" s="22" t="s">
        <v>564</v>
      </c>
      <c r="D232" s="22" t="s">
        <v>565</v>
      </c>
      <c r="E232" s="25">
        <v>20.013000000000002</v>
      </c>
      <c r="F232" s="25">
        <v>3.76</v>
      </c>
      <c r="G232" s="25">
        <v>0</v>
      </c>
      <c r="H232" s="26">
        <v>0</v>
      </c>
      <c r="I232" s="24" t="s">
        <v>1457</v>
      </c>
      <c r="J232" s="25">
        <v>0</v>
      </c>
      <c r="K232" s="25">
        <v>0</v>
      </c>
      <c r="L232" s="24" t="s">
        <v>1458</v>
      </c>
      <c r="M232" s="23">
        <v>575</v>
      </c>
      <c r="N232" s="23">
        <v>2.7373820270999998</v>
      </c>
    </row>
    <row r="233" spans="1:14" x14ac:dyDescent="0.25">
      <c r="A233" s="22" t="s">
        <v>116</v>
      </c>
      <c r="B233" s="22" t="s">
        <v>503</v>
      </c>
      <c r="C233" s="22" t="s">
        <v>566</v>
      </c>
      <c r="D233" s="22" t="s">
        <v>567</v>
      </c>
      <c r="E233" s="25">
        <v>12.23</v>
      </c>
      <c r="F233" s="25">
        <v>3.7454999999999998</v>
      </c>
      <c r="G233" s="25">
        <v>0</v>
      </c>
      <c r="H233" s="26">
        <v>0</v>
      </c>
      <c r="I233" s="24" t="s">
        <v>1457</v>
      </c>
      <c r="J233" s="25">
        <v>0</v>
      </c>
      <c r="K233" s="25">
        <v>0.14871000000000001</v>
      </c>
      <c r="L233" s="24" t="s">
        <v>1458</v>
      </c>
      <c r="M233" s="23">
        <v>650</v>
      </c>
      <c r="N233" s="23">
        <v>1</v>
      </c>
    </row>
    <row r="234" spans="1:14" x14ac:dyDescent="0.25">
      <c r="A234" s="22" t="s">
        <v>116</v>
      </c>
      <c r="B234" s="22" t="s">
        <v>503</v>
      </c>
      <c r="C234" s="22" t="s">
        <v>568</v>
      </c>
      <c r="D234" s="22" t="s">
        <v>569</v>
      </c>
      <c r="E234" s="25">
        <v>12.5731</v>
      </c>
      <c r="F234" s="25">
        <v>3.9020000000000001</v>
      </c>
      <c r="G234" s="25">
        <v>0</v>
      </c>
      <c r="H234" s="26">
        <v>0</v>
      </c>
      <c r="I234" s="24" t="s">
        <v>1457</v>
      </c>
      <c r="J234" s="25">
        <v>0</v>
      </c>
      <c r="K234" s="25">
        <v>0</v>
      </c>
      <c r="L234" s="24" t="s">
        <v>1457</v>
      </c>
      <c r="M234" s="23">
        <v>0</v>
      </c>
      <c r="N234" s="23">
        <v>1</v>
      </c>
    </row>
    <row r="235" spans="1:14" x14ac:dyDescent="0.25">
      <c r="A235" s="22" t="s">
        <v>116</v>
      </c>
      <c r="B235" s="22" t="s">
        <v>503</v>
      </c>
      <c r="C235" s="22" t="s">
        <v>570</v>
      </c>
      <c r="D235" s="22" t="s">
        <v>571</v>
      </c>
      <c r="E235" s="25">
        <v>18.37</v>
      </c>
      <c r="F235" s="25">
        <v>3.1539999999999999</v>
      </c>
      <c r="G235" s="25">
        <v>0</v>
      </c>
      <c r="H235" s="26">
        <v>0</v>
      </c>
      <c r="I235" s="24" t="s">
        <v>1457</v>
      </c>
      <c r="J235" s="25">
        <v>0</v>
      </c>
      <c r="K235" s="25">
        <v>0.438</v>
      </c>
      <c r="L235" s="24" t="s">
        <v>1458</v>
      </c>
      <c r="M235" s="23">
        <v>220</v>
      </c>
      <c r="N235" s="23">
        <v>1.0182926829000001</v>
      </c>
    </row>
    <row r="236" spans="1:14" x14ac:dyDescent="0.25">
      <c r="A236" s="22" t="s">
        <v>116</v>
      </c>
      <c r="B236" s="22" t="s">
        <v>503</v>
      </c>
      <c r="C236" s="22" t="s">
        <v>572</v>
      </c>
      <c r="D236" s="22" t="s">
        <v>573</v>
      </c>
      <c r="E236" s="25">
        <v>12.772270000000001</v>
      </c>
      <c r="F236" s="25">
        <v>3.681</v>
      </c>
      <c r="G236" s="25">
        <v>0</v>
      </c>
      <c r="H236" s="26">
        <v>0</v>
      </c>
      <c r="I236" s="24" t="s">
        <v>1457</v>
      </c>
      <c r="J236" s="25">
        <v>0</v>
      </c>
      <c r="K236" s="25">
        <v>0.1041</v>
      </c>
      <c r="L236" s="24" t="s">
        <v>1457</v>
      </c>
      <c r="M236" s="23">
        <v>0</v>
      </c>
      <c r="N236" s="23">
        <v>1</v>
      </c>
    </row>
    <row r="237" spans="1:14" x14ac:dyDescent="0.25">
      <c r="A237" s="22" t="s">
        <v>116</v>
      </c>
      <c r="B237" s="22" t="s">
        <v>503</v>
      </c>
      <c r="C237" s="22" t="s">
        <v>574</v>
      </c>
      <c r="D237" s="22" t="s">
        <v>575</v>
      </c>
      <c r="E237" s="25">
        <v>19.279209999999999</v>
      </c>
      <c r="F237" s="25">
        <v>3.9686499999999998</v>
      </c>
      <c r="G237" s="25">
        <v>0</v>
      </c>
      <c r="H237" s="26">
        <v>7402</v>
      </c>
      <c r="I237" s="24" t="s">
        <v>1457</v>
      </c>
      <c r="J237" s="25">
        <v>0</v>
      </c>
      <c r="K237" s="25">
        <v>0.13194</v>
      </c>
      <c r="L237" s="24" t="s">
        <v>1458</v>
      </c>
      <c r="M237" s="23">
        <v>850</v>
      </c>
      <c r="N237" s="23">
        <v>1.8396754480999999</v>
      </c>
    </row>
    <row r="238" spans="1:14" x14ac:dyDescent="0.25">
      <c r="A238" s="22" t="s">
        <v>116</v>
      </c>
      <c r="B238" s="22" t="s">
        <v>503</v>
      </c>
      <c r="C238" s="22" t="s">
        <v>576</v>
      </c>
      <c r="D238" s="22" t="s">
        <v>577</v>
      </c>
      <c r="E238" s="25">
        <v>17.632000000000001</v>
      </c>
      <c r="F238" s="25">
        <v>3.8570000000000002</v>
      </c>
      <c r="G238" s="25">
        <v>0</v>
      </c>
      <c r="H238" s="26">
        <v>0</v>
      </c>
      <c r="I238" s="24" t="s">
        <v>1457</v>
      </c>
      <c r="J238" s="25">
        <v>0</v>
      </c>
      <c r="K238" s="25">
        <v>0.30959999999999999</v>
      </c>
      <c r="L238" s="24" t="s">
        <v>1458</v>
      </c>
      <c r="M238" s="23">
        <v>500</v>
      </c>
      <c r="N238" s="23">
        <v>1</v>
      </c>
    </row>
    <row r="239" spans="1:14" x14ac:dyDescent="0.25">
      <c r="A239" s="22" t="s">
        <v>116</v>
      </c>
      <c r="B239" s="22" t="s">
        <v>503</v>
      </c>
      <c r="C239" s="22" t="s">
        <v>578</v>
      </c>
      <c r="D239" s="22" t="s">
        <v>579</v>
      </c>
      <c r="E239" s="25">
        <v>21.5</v>
      </c>
      <c r="F239" s="25">
        <v>3.8647999999999998</v>
      </c>
      <c r="G239" s="25">
        <v>0</v>
      </c>
      <c r="H239" s="26">
        <v>0</v>
      </c>
      <c r="I239" s="24" t="s">
        <v>1457</v>
      </c>
      <c r="J239" s="25">
        <v>0</v>
      </c>
      <c r="K239" s="25">
        <v>7.5050000000000006E-2</v>
      </c>
      <c r="L239" s="24" t="s">
        <v>1457</v>
      </c>
      <c r="M239" s="23">
        <v>0</v>
      </c>
      <c r="N239" s="23">
        <v>3.0281690140999999</v>
      </c>
    </row>
    <row r="240" spans="1:14" x14ac:dyDescent="0.25">
      <c r="A240" s="22" t="s">
        <v>116</v>
      </c>
      <c r="B240" s="22" t="s">
        <v>503</v>
      </c>
      <c r="C240" s="22" t="s">
        <v>580</v>
      </c>
      <c r="D240" s="22" t="s">
        <v>581</v>
      </c>
      <c r="E240" s="25">
        <v>16.574680000000001</v>
      </c>
      <c r="F240" s="25">
        <v>5.7204699999999997</v>
      </c>
      <c r="G240" s="25">
        <v>0</v>
      </c>
      <c r="H240" s="26">
        <v>0</v>
      </c>
      <c r="I240" s="24" t="s">
        <v>1457</v>
      </c>
      <c r="J240" s="25">
        <v>0</v>
      </c>
      <c r="K240" s="25">
        <v>0.22114</v>
      </c>
      <c r="L240" s="24" t="s">
        <v>1458</v>
      </c>
      <c r="M240" s="23">
        <v>150</v>
      </c>
      <c r="N240" s="23">
        <v>2.1874557056000001</v>
      </c>
    </row>
    <row r="241" spans="1:14" x14ac:dyDescent="0.25">
      <c r="A241" s="22" t="s">
        <v>116</v>
      </c>
      <c r="B241" s="22" t="s">
        <v>503</v>
      </c>
      <c r="C241" s="22" t="s">
        <v>582</v>
      </c>
      <c r="D241" s="22" t="s">
        <v>583</v>
      </c>
      <c r="E241" s="25">
        <v>12.607200000000001</v>
      </c>
      <c r="F241" s="25">
        <v>4.32</v>
      </c>
      <c r="G241" s="25">
        <v>0</v>
      </c>
      <c r="H241" s="26">
        <v>9648</v>
      </c>
      <c r="I241" s="24" t="s">
        <v>1458</v>
      </c>
      <c r="J241" s="25">
        <v>12.2</v>
      </c>
      <c r="K241" s="25">
        <v>0.55084999999999995</v>
      </c>
      <c r="L241" s="24" t="s">
        <v>1458</v>
      </c>
      <c r="M241" s="23">
        <v>475</v>
      </c>
      <c r="N241" s="23">
        <v>1.086153422</v>
      </c>
    </row>
    <row r="242" spans="1:14" x14ac:dyDescent="0.25">
      <c r="A242" s="22" t="s">
        <v>116</v>
      </c>
      <c r="B242" s="22" t="s">
        <v>503</v>
      </c>
      <c r="C242" s="22" t="s">
        <v>584</v>
      </c>
      <c r="D242" s="22" t="s">
        <v>585</v>
      </c>
      <c r="E242" s="25">
        <v>8.8369</v>
      </c>
      <c r="F242" s="25">
        <v>3.76</v>
      </c>
      <c r="G242" s="25">
        <v>0</v>
      </c>
      <c r="H242" s="26">
        <v>0</v>
      </c>
      <c r="I242" s="24" t="s">
        <v>1457</v>
      </c>
      <c r="J242" s="25">
        <v>0</v>
      </c>
      <c r="K242" s="25">
        <v>0</v>
      </c>
      <c r="L242" s="24" t="s">
        <v>1457</v>
      </c>
      <c r="M242" s="23">
        <v>0</v>
      </c>
      <c r="N242" s="23">
        <v>1.1349001477</v>
      </c>
    </row>
    <row r="243" spans="1:14" x14ac:dyDescent="0.25">
      <c r="A243" s="22" t="s">
        <v>116</v>
      </c>
      <c r="B243" s="22" t="s">
        <v>503</v>
      </c>
      <c r="C243" s="22" t="s">
        <v>586</v>
      </c>
      <c r="D243" s="22" t="s">
        <v>587</v>
      </c>
      <c r="E243" s="25">
        <v>36.926099999999998</v>
      </c>
      <c r="F243" s="25">
        <v>4.6421510000000001</v>
      </c>
      <c r="G243" s="25">
        <v>0</v>
      </c>
      <c r="H243" s="26">
        <v>0</v>
      </c>
      <c r="I243" s="24" t="s">
        <v>1457</v>
      </c>
      <c r="J243" s="25">
        <v>0</v>
      </c>
      <c r="K243" s="25">
        <v>0.13492000000000001</v>
      </c>
      <c r="L243" s="24" t="s">
        <v>1458</v>
      </c>
      <c r="M243" s="23">
        <v>800</v>
      </c>
      <c r="N243" s="23">
        <v>2.212468544</v>
      </c>
    </row>
    <row r="244" spans="1:14" x14ac:dyDescent="0.25">
      <c r="A244" s="22" t="s">
        <v>116</v>
      </c>
      <c r="B244" s="22" t="s">
        <v>503</v>
      </c>
      <c r="C244" s="22" t="s">
        <v>588</v>
      </c>
      <c r="D244" s="22" t="s">
        <v>589</v>
      </c>
      <c r="E244" s="25">
        <v>13.707689999999999</v>
      </c>
      <c r="F244" s="25">
        <v>3.73034</v>
      </c>
      <c r="G244" s="25">
        <v>0</v>
      </c>
      <c r="H244" s="26">
        <v>0</v>
      </c>
      <c r="I244" s="24" t="s">
        <v>1457</v>
      </c>
      <c r="J244" s="25">
        <v>0</v>
      </c>
      <c r="K244" s="25">
        <v>0.19825999999999999</v>
      </c>
      <c r="L244" s="24" t="s">
        <v>1458</v>
      </c>
      <c r="M244" s="23">
        <v>400</v>
      </c>
      <c r="N244" s="23">
        <v>1.5572054188</v>
      </c>
    </row>
    <row r="245" spans="1:14" x14ac:dyDescent="0.25">
      <c r="A245" s="22" t="s">
        <v>116</v>
      </c>
      <c r="B245" s="22" t="s">
        <v>503</v>
      </c>
      <c r="C245" s="22" t="s">
        <v>590</v>
      </c>
      <c r="D245" s="22" t="s">
        <v>591</v>
      </c>
      <c r="E245" s="25">
        <v>36.72</v>
      </c>
      <c r="F245" s="25">
        <v>3.9</v>
      </c>
      <c r="G245" s="25">
        <v>0</v>
      </c>
      <c r="H245" s="26">
        <v>0</v>
      </c>
      <c r="I245" s="24" t="s">
        <v>1457</v>
      </c>
      <c r="J245" s="25">
        <v>0</v>
      </c>
      <c r="K245" s="25">
        <v>0.50460000000000005</v>
      </c>
      <c r="L245" s="24" t="s">
        <v>1458</v>
      </c>
      <c r="M245" s="23">
        <v>250</v>
      </c>
      <c r="N245" s="23">
        <v>2.146113384</v>
      </c>
    </row>
    <row r="246" spans="1:14" x14ac:dyDescent="0.25">
      <c r="A246" s="22" t="s">
        <v>116</v>
      </c>
      <c r="B246" s="22" t="s">
        <v>503</v>
      </c>
      <c r="C246" s="22" t="s">
        <v>592</v>
      </c>
      <c r="D246" s="22" t="s">
        <v>593</v>
      </c>
      <c r="E246" s="25">
        <v>15.8682</v>
      </c>
      <c r="F246" s="25">
        <v>3.3166000000000002</v>
      </c>
      <c r="G246" s="25">
        <v>0</v>
      </c>
      <c r="H246" s="26">
        <v>0</v>
      </c>
      <c r="I246" s="24" t="s">
        <v>1457</v>
      </c>
      <c r="J246" s="25">
        <v>0</v>
      </c>
      <c r="K246" s="25">
        <v>0.6704</v>
      </c>
      <c r="L246" s="24" t="s">
        <v>1458</v>
      </c>
      <c r="M246" s="23">
        <v>500</v>
      </c>
      <c r="N246" s="23">
        <v>1.0098578911</v>
      </c>
    </row>
    <row r="247" spans="1:14" x14ac:dyDescent="0.25">
      <c r="A247" s="22" t="s">
        <v>116</v>
      </c>
      <c r="B247" s="22" t="s">
        <v>503</v>
      </c>
      <c r="C247" s="22" t="s">
        <v>594</v>
      </c>
      <c r="D247" s="22" t="s">
        <v>595</v>
      </c>
      <c r="E247" s="25">
        <v>15.962</v>
      </c>
      <c r="F247" s="25">
        <v>2.75285</v>
      </c>
      <c r="G247" s="25">
        <v>0</v>
      </c>
      <c r="H247" s="26">
        <v>0</v>
      </c>
      <c r="I247" s="24" t="s">
        <v>1457</v>
      </c>
      <c r="J247" s="25">
        <v>0</v>
      </c>
      <c r="K247" s="25">
        <v>0.21049999999999999</v>
      </c>
      <c r="L247" s="24" t="s">
        <v>1458</v>
      </c>
      <c r="M247" s="23">
        <v>650</v>
      </c>
      <c r="N247" s="23">
        <v>1</v>
      </c>
    </row>
    <row r="248" spans="1:14" x14ac:dyDescent="0.25">
      <c r="A248" s="22" t="s">
        <v>116</v>
      </c>
      <c r="B248" s="22" t="s">
        <v>503</v>
      </c>
      <c r="C248" s="22" t="s">
        <v>596</v>
      </c>
      <c r="D248" s="22" t="s">
        <v>597</v>
      </c>
      <c r="E248" s="25">
        <v>11.211399999999999</v>
      </c>
      <c r="F248" s="25">
        <v>3.7646000000000002</v>
      </c>
      <c r="G248" s="25">
        <v>0</v>
      </c>
      <c r="H248" s="26">
        <v>0</v>
      </c>
      <c r="I248" s="24" t="s">
        <v>1457</v>
      </c>
      <c r="J248" s="25">
        <v>0</v>
      </c>
      <c r="K248" s="25">
        <v>8.6499999999999994E-2</v>
      </c>
      <c r="L248" s="24" t="s">
        <v>1457</v>
      </c>
      <c r="M248" s="23">
        <v>0</v>
      </c>
      <c r="N248" s="23">
        <v>0.9364762485</v>
      </c>
    </row>
    <row r="249" spans="1:14" x14ac:dyDescent="0.25">
      <c r="A249" s="22" t="s">
        <v>116</v>
      </c>
      <c r="B249" s="22" t="s">
        <v>503</v>
      </c>
      <c r="C249" s="22" t="s">
        <v>598</v>
      </c>
      <c r="D249" s="22" t="s">
        <v>599</v>
      </c>
      <c r="E249" s="25">
        <v>25.872955000000001</v>
      </c>
      <c r="F249" s="25">
        <v>3.9840499999999999</v>
      </c>
      <c r="G249" s="25">
        <v>0</v>
      </c>
      <c r="H249" s="26">
        <v>0</v>
      </c>
      <c r="I249" s="24" t="s">
        <v>1457</v>
      </c>
      <c r="J249" s="25">
        <v>0</v>
      </c>
      <c r="K249" s="25">
        <v>0.29336499999999999</v>
      </c>
      <c r="L249" s="24" t="s">
        <v>1458</v>
      </c>
      <c r="M249" s="23">
        <v>750</v>
      </c>
      <c r="N249" s="23">
        <v>1.5322680894</v>
      </c>
    </row>
    <row r="250" spans="1:14" x14ac:dyDescent="0.25">
      <c r="A250" s="22" t="s">
        <v>116</v>
      </c>
      <c r="B250" s="22" t="s">
        <v>503</v>
      </c>
      <c r="C250" s="22" t="s">
        <v>600</v>
      </c>
      <c r="D250" s="22" t="s">
        <v>601</v>
      </c>
      <c r="E250" s="25">
        <v>18.236499999999999</v>
      </c>
      <c r="F250" s="25">
        <v>4.3190999999999997</v>
      </c>
      <c r="G250" s="25">
        <v>0</v>
      </c>
      <c r="H250" s="26">
        <v>5000</v>
      </c>
      <c r="I250" s="24" t="s">
        <v>1457</v>
      </c>
      <c r="J250" s="25">
        <v>0</v>
      </c>
      <c r="K250" s="25">
        <v>0.1547</v>
      </c>
      <c r="L250" s="24" t="s">
        <v>1458</v>
      </c>
      <c r="M250" s="23">
        <v>985</v>
      </c>
      <c r="N250" s="23">
        <v>1.9771564248</v>
      </c>
    </row>
    <row r="251" spans="1:14" x14ac:dyDescent="0.25">
      <c r="A251" s="22" t="s">
        <v>116</v>
      </c>
      <c r="B251" s="22" t="s">
        <v>503</v>
      </c>
      <c r="C251" s="22" t="s">
        <v>602</v>
      </c>
      <c r="D251" s="22" t="s">
        <v>603</v>
      </c>
      <c r="E251" s="25">
        <v>16.483000000000001</v>
      </c>
      <c r="F251" s="25">
        <v>3.8180000000000001</v>
      </c>
      <c r="G251" s="25">
        <v>0</v>
      </c>
      <c r="H251" s="26">
        <v>0</v>
      </c>
      <c r="I251" s="24" t="s">
        <v>1457</v>
      </c>
      <c r="J251" s="25">
        <v>0</v>
      </c>
      <c r="K251" s="25">
        <v>0</v>
      </c>
      <c r="L251" s="24" t="s">
        <v>1458</v>
      </c>
      <c r="M251" s="23">
        <v>550</v>
      </c>
      <c r="N251" s="23">
        <v>1.850982594</v>
      </c>
    </row>
    <row r="252" spans="1:14" x14ac:dyDescent="0.25">
      <c r="A252" s="22" t="s">
        <v>116</v>
      </c>
      <c r="B252" s="22" t="s">
        <v>503</v>
      </c>
      <c r="C252" s="22" t="s">
        <v>604</v>
      </c>
      <c r="D252" s="22" t="s">
        <v>605</v>
      </c>
      <c r="E252" s="25">
        <v>30.74634</v>
      </c>
      <c r="F252" s="25">
        <v>3.8395999999999999</v>
      </c>
      <c r="G252" s="25">
        <v>0</v>
      </c>
      <c r="H252" s="26">
        <v>0</v>
      </c>
      <c r="I252" s="24" t="s">
        <v>1457</v>
      </c>
      <c r="J252" s="25">
        <v>0</v>
      </c>
      <c r="K252" s="25">
        <v>3.9167E-2</v>
      </c>
      <c r="L252" s="24" t="s">
        <v>1457</v>
      </c>
      <c r="M252" s="23">
        <v>0</v>
      </c>
      <c r="N252" s="23">
        <v>2.7042920243999999</v>
      </c>
    </row>
    <row r="253" spans="1:14" x14ac:dyDescent="0.25">
      <c r="A253" s="22" t="s">
        <v>116</v>
      </c>
      <c r="B253" s="22" t="s">
        <v>503</v>
      </c>
      <c r="C253" s="22" t="s">
        <v>606</v>
      </c>
      <c r="D253" s="22" t="s">
        <v>607</v>
      </c>
      <c r="E253" s="25">
        <v>24.651299999999999</v>
      </c>
      <c r="F253" s="25">
        <v>4.2022000000000004</v>
      </c>
      <c r="G253" s="25">
        <v>0</v>
      </c>
      <c r="H253" s="26">
        <v>9000</v>
      </c>
      <c r="I253" s="24" t="s">
        <v>1457</v>
      </c>
      <c r="J253" s="25">
        <v>0</v>
      </c>
      <c r="K253" s="25">
        <v>0.35010000000000002</v>
      </c>
      <c r="L253" s="24" t="s">
        <v>1457</v>
      </c>
      <c r="M253" s="23">
        <v>0</v>
      </c>
      <c r="N253" s="23">
        <v>2.2764992705</v>
      </c>
    </row>
    <row r="254" spans="1:14" x14ac:dyDescent="0.25">
      <c r="A254" s="22" t="s">
        <v>116</v>
      </c>
      <c r="B254" s="22" t="s">
        <v>503</v>
      </c>
      <c r="C254" s="22" t="s">
        <v>608</v>
      </c>
      <c r="D254" s="22" t="s">
        <v>609</v>
      </c>
      <c r="E254" s="25">
        <v>8.9938400000000005</v>
      </c>
      <c r="F254" s="25">
        <v>3.5528200000000001</v>
      </c>
      <c r="G254" s="25">
        <v>0</v>
      </c>
      <c r="H254" s="26">
        <v>0</v>
      </c>
      <c r="I254" s="24" t="s">
        <v>1457</v>
      </c>
      <c r="J254" s="25">
        <v>0</v>
      </c>
      <c r="K254" s="25">
        <v>0.11683</v>
      </c>
      <c r="L254" s="24" t="s">
        <v>1457</v>
      </c>
      <c r="M254" s="23">
        <v>0</v>
      </c>
      <c r="N254" s="23">
        <v>1.4784451228</v>
      </c>
    </row>
    <row r="255" spans="1:14" x14ac:dyDescent="0.25">
      <c r="A255" s="22" t="s">
        <v>116</v>
      </c>
      <c r="B255" s="22" t="s">
        <v>503</v>
      </c>
      <c r="C255" s="22" t="s">
        <v>610</v>
      </c>
      <c r="D255" s="22" t="s">
        <v>611</v>
      </c>
      <c r="E255" s="25">
        <v>21</v>
      </c>
      <c r="F255" s="25">
        <v>4.1231900000000001</v>
      </c>
      <c r="G255" s="25">
        <v>0</v>
      </c>
      <c r="H255" s="26">
        <v>0</v>
      </c>
      <c r="I255" s="24" t="s">
        <v>1457</v>
      </c>
      <c r="J255" s="25">
        <v>0</v>
      </c>
      <c r="K255" s="25">
        <v>0.13147</v>
      </c>
      <c r="L255" s="24" t="s">
        <v>1458</v>
      </c>
      <c r="M255" s="23">
        <v>975</v>
      </c>
      <c r="N255" s="23">
        <v>1.7948717948999999</v>
      </c>
    </row>
    <row r="256" spans="1:14" x14ac:dyDescent="0.25">
      <c r="A256" s="22" t="s">
        <v>116</v>
      </c>
      <c r="B256" s="22" t="s">
        <v>503</v>
      </c>
      <c r="C256" s="22" t="s">
        <v>612</v>
      </c>
      <c r="D256" s="22" t="s">
        <v>613</v>
      </c>
      <c r="E256" s="25">
        <v>23.6327</v>
      </c>
      <c r="F256" s="25">
        <v>3.6211000000000002</v>
      </c>
      <c r="G256" s="25">
        <v>0</v>
      </c>
      <c r="H256" s="26">
        <v>0</v>
      </c>
      <c r="I256" s="24" t="s">
        <v>1457</v>
      </c>
      <c r="J256" s="25">
        <v>0</v>
      </c>
      <c r="K256" s="25">
        <v>0.29430000000000001</v>
      </c>
      <c r="L256" s="24" t="s">
        <v>1458</v>
      </c>
      <c r="M256" s="23">
        <v>1100</v>
      </c>
      <c r="N256" s="23">
        <v>1.7601009913000001</v>
      </c>
    </row>
    <row r="257" spans="1:14" x14ac:dyDescent="0.25">
      <c r="A257" s="22" t="s">
        <v>116</v>
      </c>
      <c r="B257" s="22" t="s">
        <v>503</v>
      </c>
      <c r="C257" s="22" t="s">
        <v>614</v>
      </c>
      <c r="D257" s="22" t="s">
        <v>615</v>
      </c>
      <c r="E257" s="25">
        <v>14.661099999999999</v>
      </c>
      <c r="F257" s="25">
        <v>3.7706</v>
      </c>
      <c r="G257" s="25">
        <v>0</v>
      </c>
      <c r="H257" s="26">
        <v>0</v>
      </c>
      <c r="I257" s="24" t="s">
        <v>1457</v>
      </c>
      <c r="J257" s="25">
        <v>0</v>
      </c>
      <c r="K257" s="25">
        <v>0</v>
      </c>
      <c r="L257" s="24" t="s">
        <v>1458</v>
      </c>
      <c r="M257" s="23">
        <v>950</v>
      </c>
      <c r="N257" s="23">
        <v>1.3962952381</v>
      </c>
    </row>
    <row r="258" spans="1:14" x14ac:dyDescent="0.25">
      <c r="A258" s="22" t="s">
        <v>116</v>
      </c>
      <c r="B258" s="22" t="s">
        <v>503</v>
      </c>
      <c r="C258" s="22" t="s">
        <v>616</v>
      </c>
      <c r="D258" s="22" t="s">
        <v>617</v>
      </c>
      <c r="E258" s="25">
        <v>19.858000000000001</v>
      </c>
      <c r="F258" s="25">
        <v>3.2010000000000001</v>
      </c>
      <c r="G258" s="25">
        <v>0</v>
      </c>
      <c r="H258" s="26">
        <v>0</v>
      </c>
      <c r="I258" s="24" t="s">
        <v>1457</v>
      </c>
      <c r="J258" s="25">
        <v>0</v>
      </c>
      <c r="K258" s="25">
        <v>0.33460000000000001</v>
      </c>
      <c r="L258" s="24" t="s">
        <v>1458</v>
      </c>
      <c r="M258" s="23">
        <v>500</v>
      </c>
      <c r="N258" s="23">
        <v>1.428324822</v>
      </c>
    </row>
    <row r="259" spans="1:14" x14ac:dyDescent="0.25">
      <c r="A259" s="22" t="s">
        <v>116</v>
      </c>
      <c r="B259" s="22" t="s">
        <v>503</v>
      </c>
      <c r="C259" s="22" t="s">
        <v>618</v>
      </c>
      <c r="D259" s="22" t="s">
        <v>619</v>
      </c>
      <c r="E259" s="25">
        <v>13.18</v>
      </c>
      <c r="F259" s="25">
        <v>3.7738999999999998</v>
      </c>
      <c r="G259" s="25">
        <v>0</v>
      </c>
      <c r="H259" s="26">
        <v>0</v>
      </c>
      <c r="I259" s="24" t="s">
        <v>1457</v>
      </c>
      <c r="J259" s="25">
        <v>0</v>
      </c>
      <c r="K259" s="25">
        <v>0.61499999999999999</v>
      </c>
      <c r="L259" s="24" t="s">
        <v>1458</v>
      </c>
      <c r="M259" s="23">
        <v>750</v>
      </c>
      <c r="N259" s="23">
        <v>1</v>
      </c>
    </row>
    <row r="260" spans="1:14" x14ac:dyDescent="0.25">
      <c r="A260" s="22" t="s">
        <v>116</v>
      </c>
      <c r="B260" s="22" t="s">
        <v>503</v>
      </c>
      <c r="C260" s="22" t="s">
        <v>620</v>
      </c>
      <c r="D260" s="22" t="s">
        <v>621</v>
      </c>
      <c r="E260" s="25">
        <v>23.25</v>
      </c>
      <c r="F260" s="25">
        <v>3.6760000000000002</v>
      </c>
      <c r="G260" s="25">
        <v>0</v>
      </c>
      <c r="H260" s="26">
        <v>3200</v>
      </c>
      <c r="I260" s="24" t="s">
        <v>1457</v>
      </c>
      <c r="J260" s="25">
        <v>0</v>
      </c>
      <c r="K260" s="25">
        <v>0</v>
      </c>
      <c r="L260" s="24" t="s">
        <v>1458</v>
      </c>
      <c r="M260" s="23">
        <v>1000</v>
      </c>
      <c r="N260" s="23">
        <v>2.6378488768000001</v>
      </c>
    </row>
    <row r="261" spans="1:14" x14ac:dyDescent="0.25">
      <c r="A261" s="22" t="s">
        <v>116</v>
      </c>
      <c r="B261" s="22" t="s">
        <v>503</v>
      </c>
      <c r="C261" s="22" t="s">
        <v>622</v>
      </c>
      <c r="D261" s="22" t="s">
        <v>623</v>
      </c>
      <c r="E261" s="25">
        <v>14.999000000000001</v>
      </c>
      <c r="F261" s="25">
        <v>4.8349000000000002</v>
      </c>
      <c r="G261" s="25">
        <v>0</v>
      </c>
      <c r="H261" s="26">
        <v>0</v>
      </c>
      <c r="I261" s="24" t="s">
        <v>1457</v>
      </c>
      <c r="J261" s="25">
        <v>0</v>
      </c>
      <c r="K261" s="25">
        <v>1.421</v>
      </c>
      <c r="L261" s="24" t="s">
        <v>1458</v>
      </c>
      <c r="M261" s="23">
        <v>500</v>
      </c>
      <c r="N261" s="23">
        <v>0.94751670899999996</v>
      </c>
    </row>
    <row r="262" spans="1:14" x14ac:dyDescent="0.25">
      <c r="A262" s="22" t="s">
        <v>116</v>
      </c>
      <c r="B262" s="22" t="s">
        <v>503</v>
      </c>
      <c r="C262" s="22" t="s">
        <v>624</v>
      </c>
      <c r="D262" s="22" t="s">
        <v>625</v>
      </c>
      <c r="E262" s="25">
        <v>15.95</v>
      </c>
      <c r="F262" s="25">
        <v>3.9</v>
      </c>
      <c r="G262" s="25">
        <v>0</v>
      </c>
      <c r="H262" s="26">
        <v>0</v>
      </c>
      <c r="I262" s="24" t="s">
        <v>1457</v>
      </c>
      <c r="J262" s="25">
        <v>0</v>
      </c>
      <c r="K262" s="25">
        <v>0.51400000000000001</v>
      </c>
      <c r="L262" s="24" t="s">
        <v>1457</v>
      </c>
      <c r="M262" s="23">
        <v>0</v>
      </c>
      <c r="N262" s="23">
        <v>3.0438931297999998</v>
      </c>
    </row>
    <row r="263" spans="1:14" x14ac:dyDescent="0.25">
      <c r="A263" s="22" t="s">
        <v>116</v>
      </c>
      <c r="B263" s="22" t="s">
        <v>503</v>
      </c>
      <c r="C263" s="22" t="s">
        <v>626</v>
      </c>
      <c r="D263" s="22" t="s">
        <v>627</v>
      </c>
      <c r="E263" s="25">
        <v>13.387</v>
      </c>
      <c r="F263" s="25">
        <v>3.9</v>
      </c>
      <c r="G263" s="25">
        <v>0</v>
      </c>
      <c r="H263" s="26">
        <v>0</v>
      </c>
      <c r="I263" s="24" t="s">
        <v>1457</v>
      </c>
      <c r="J263" s="25">
        <v>0</v>
      </c>
      <c r="K263" s="25">
        <v>0</v>
      </c>
      <c r="L263" s="24" t="s">
        <v>1458</v>
      </c>
      <c r="M263" s="23">
        <v>650</v>
      </c>
      <c r="N263" s="23">
        <v>1.0196511538999999</v>
      </c>
    </row>
    <row r="264" spans="1:14" x14ac:dyDescent="0.25">
      <c r="A264" s="22" t="s">
        <v>116</v>
      </c>
      <c r="B264" s="22" t="s">
        <v>503</v>
      </c>
      <c r="C264" s="22" t="s">
        <v>628</v>
      </c>
      <c r="D264" s="22" t="s">
        <v>629</v>
      </c>
      <c r="E264" s="25">
        <v>11.585800000000001</v>
      </c>
      <c r="F264" s="25">
        <v>3.76</v>
      </c>
      <c r="G264" s="25">
        <v>0</v>
      </c>
      <c r="H264" s="26">
        <v>0</v>
      </c>
      <c r="I264" s="24" t="s">
        <v>1457</v>
      </c>
      <c r="J264" s="25">
        <v>0</v>
      </c>
      <c r="K264" s="25">
        <v>7.3069999999999996E-2</v>
      </c>
      <c r="L264" s="24" t="s">
        <v>1457</v>
      </c>
      <c r="M264" s="23">
        <v>0</v>
      </c>
      <c r="N264" s="23">
        <v>1</v>
      </c>
    </row>
    <row r="265" spans="1:14" x14ac:dyDescent="0.25">
      <c r="A265" s="22" t="s">
        <v>116</v>
      </c>
      <c r="B265" s="22" t="s">
        <v>503</v>
      </c>
      <c r="C265" s="22" t="s">
        <v>630</v>
      </c>
      <c r="D265" s="22" t="s">
        <v>631</v>
      </c>
      <c r="E265" s="25">
        <v>20.8993</v>
      </c>
      <c r="F265" s="25">
        <v>4.1452</v>
      </c>
      <c r="G265" s="25">
        <v>0</v>
      </c>
      <c r="H265" s="26">
        <v>0</v>
      </c>
      <c r="I265" s="24" t="s">
        <v>1457</v>
      </c>
      <c r="J265" s="25">
        <v>0</v>
      </c>
      <c r="K265" s="25">
        <v>0</v>
      </c>
      <c r="L265" s="24" t="s">
        <v>1458</v>
      </c>
      <c r="M265" s="23">
        <v>500</v>
      </c>
      <c r="N265" s="23">
        <v>2.5801604937999998</v>
      </c>
    </row>
    <row r="266" spans="1:14" x14ac:dyDescent="0.25">
      <c r="A266" s="22" t="s">
        <v>116</v>
      </c>
      <c r="B266" s="22" t="s">
        <v>503</v>
      </c>
      <c r="C266" s="22" t="s">
        <v>632</v>
      </c>
      <c r="D266" s="22" t="s">
        <v>633</v>
      </c>
      <c r="E266" s="25">
        <v>12.405200000000001</v>
      </c>
      <c r="F266" s="25">
        <v>3.8264</v>
      </c>
      <c r="G266" s="25">
        <v>0</v>
      </c>
      <c r="H266" s="26">
        <v>0</v>
      </c>
      <c r="I266" s="24" t="s">
        <v>1457</v>
      </c>
      <c r="J266" s="25">
        <v>0</v>
      </c>
      <c r="K266" s="25">
        <v>0.1084</v>
      </c>
      <c r="L266" s="24" t="s">
        <v>1458</v>
      </c>
      <c r="M266" s="23">
        <v>100</v>
      </c>
      <c r="N266" s="23">
        <v>1.2060745119</v>
      </c>
    </row>
    <row r="267" spans="1:14" x14ac:dyDescent="0.25">
      <c r="A267" s="22" t="s">
        <v>116</v>
      </c>
      <c r="B267" s="22" t="s">
        <v>503</v>
      </c>
      <c r="C267" s="22" t="s">
        <v>634</v>
      </c>
      <c r="D267" s="22" t="s">
        <v>635</v>
      </c>
      <c r="E267" s="25">
        <v>20.91</v>
      </c>
      <c r="F267" s="25">
        <v>3.8149999999999999</v>
      </c>
      <c r="G267" s="25">
        <v>0</v>
      </c>
      <c r="H267" s="26">
        <v>0</v>
      </c>
      <c r="I267" s="24" t="s">
        <v>1457</v>
      </c>
      <c r="J267" s="25">
        <v>0</v>
      </c>
      <c r="K267" s="25">
        <v>4.5629999999999997E-2</v>
      </c>
      <c r="L267" s="24" t="s">
        <v>1458</v>
      </c>
      <c r="M267" s="23">
        <v>750</v>
      </c>
      <c r="N267" s="23">
        <v>2.0824619061999998</v>
      </c>
    </row>
    <row r="268" spans="1:14" x14ac:dyDescent="0.25">
      <c r="A268" s="22" t="s">
        <v>116</v>
      </c>
      <c r="B268" s="22" t="s">
        <v>503</v>
      </c>
      <c r="C268" s="22" t="s">
        <v>636</v>
      </c>
      <c r="D268" s="22" t="s">
        <v>637</v>
      </c>
      <c r="E268" s="25">
        <v>21.499300000000002</v>
      </c>
      <c r="F268" s="25">
        <v>3.7261000000000002</v>
      </c>
      <c r="G268" s="25">
        <v>0</v>
      </c>
      <c r="H268" s="26">
        <v>0</v>
      </c>
      <c r="I268" s="24" t="s">
        <v>1457</v>
      </c>
      <c r="J268" s="25">
        <v>0</v>
      </c>
      <c r="K268" s="25">
        <v>0.65710000000000002</v>
      </c>
      <c r="L268" s="24" t="s">
        <v>1458</v>
      </c>
      <c r="M268" s="23">
        <v>250</v>
      </c>
      <c r="N268" s="23">
        <v>2.16</v>
      </c>
    </row>
    <row r="269" spans="1:14" x14ac:dyDescent="0.25">
      <c r="A269" s="22" t="s">
        <v>116</v>
      </c>
      <c r="B269" s="22" t="s">
        <v>503</v>
      </c>
      <c r="C269" s="22" t="s">
        <v>638</v>
      </c>
      <c r="D269" s="22" t="s">
        <v>639</v>
      </c>
      <c r="E269" s="25">
        <v>5.9928999999999997</v>
      </c>
      <c r="F269" s="25">
        <v>3.5343</v>
      </c>
      <c r="G269" s="25">
        <v>0</v>
      </c>
      <c r="H269" s="26">
        <v>0</v>
      </c>
      <c r="I269" s="24" t="s">
        <v>1457</v>
      </c>
      <c r="J269" s="25">
        <v>0</v>
      </c>
      <c r="K269" s="25">
        <v>0</v>
      </c>
      <c r="L269" s="24" t="s">
        <v>1458</v>
      </c>
      <c r="M269" s="23">
        <v>1000</v>
      </c>
      <c r="N269" s="23">
        <v>1.2002844039</v>
      </c>
    </row>
    <row r="270" spans="1:14" x14ac:dyDescent="0.25">
      <c r="A270" s="22" t="s">
        <v>116</v>
      </c>
      <c r="B270" s="22" t="s">
        <v>503</v>
      </c>
      <c r="C270" s="22" t="s">
        <v>640</v>
      </c>
      <c r="D270" s="22" t="s">
        <v>641</v>
      </c>
      <c r="E270" s="25">
        <v>11.964</v>
      </c>
      <c r="F270" s="25">
        <v>4.1475999999999997</v>
      </c>
      <c r="G270" s="25">
        <v>0</v>
      </c>
      <c r="H270" s="26">
        <v>0</v>
      </c>
      <c r="I270" s="24" t="s">
        <v>1457</v>
      </c>
      <c r="J270" s="25">
        <v>0</v>
      </c>
      <c r="K270" s="25">
        <v>8.7900000000000006E-2</v>
      </c>
      <c r="L270" s="24" t="s">
        <v>1457</v>
      </c>
      <c r="M270" s="23">
        <v>0</v>
      </c>
      <c r="N270" s="23">
        <v>1.2016029407</v>
      </c>
    </row>
    <row r="271" spans="1:14" x14ac:dyDescent="0.25">
      <c r="A271" s="22" t="s">
        <v>116</v>
      </c>
      <c r="B271" s="22" t="s">
        <v>503</v>
      </c>
      <c r="C271" s="22" t="s">
        <v>642</v>
      </c>
      <c r="D271" s="22" t="s">
        <v>643</v>
      </c>
      <c r="E271" s="25">
        <v>8.5670800000000007</v>
      </c>
      <c r="F271" s="25">
        <v>3.2598799999999999</v>
      </c>
      <c r="G271" s="25">
        <v>7.6600000000000001E-2</v>
      </c>
      <c r="H271" s="26">
        <v>0</v>
      </c>
      <c r="I271" s="24" t="s">
        <v>1457</v>
      </c>
      <c r="J271" s="25">
        <v>0</v>
      </c>
      <c r="K271" s="25">
        <v>0.30762</v>
      </c>
      <c r="L271" s="24" t="s">
        <v>1458</v>
      </c>
      <c r="M271" s="23">
        <v>0</v>
      </c>
      <c r="N271" s="23">
        <v>1</v>
      </c>
    </row>
    <row r="272" spans="1:14" x14ac:dyDescent="0.25">
      <c r="A272" s="22" t="s">
        <v>116</v>
      </c>
      <c r="B272" s="22" t="s">
        <v>503</v>
      </c>
      <c r="C272" s="22" t="s">
        <v>644</v>
      </c>
      <c r="D272" s="22" t="s">
        <v>645</v>
      </c>
      <c r="E272" s="25">
        <v>26.975999999999999</v>
      </c>
      <c r="F272" s="25">
        <v>3.85</v>
      </c>
      <c r="G272" s="25">
        <v>0</v>
      </c>
      <c r="H272" s="26">
        <v>0</v>
      </c>
      <c r="I272" s="24" t="s">
        <v>1457</v>
      </c>
      <c r="J272" s="25">
        <v>0</v>
      </c>
      <c r="K272" s="25">
        <v>0.46329999999999999</v>
      </c>
      <c r="L272" s="24" t="s">
        <v>1457</v>
      </c>
      <c r="M272" s="23">
        <v>0</v>
      </c>
      <c r="N272" s="23">
        <v>2.0642791551999999</v>
      </c>
    </row>
    <row r="273" spans="1:14" x14ac:dyDescent="0.25">
      <c r="A273" s="22" t="s">
        <v>116</v>
      </c>
      <c r="B273" s="22" t="s">
        <v>503</v>
      </c>
      <c r="C273" s="22" t="s">
        <v>646</v>
      </c>
      <c r="D273" s="22" t="s">
        <v>647</v>
      </c>
      <c r="E273" s="25">
        <v>31.488800000000001</v>
      </c>
      <c r="F273" s="25">
        <v>4.0557999999999996</v>
      </c>
      <c r="G273" s="25">
        <v>0.64700000000000002</v>
      </c>
      <c r="H273" s="26">
        <v>8009</v>
      </c>
      <c r="I273" s="24" t="s">
        <v>1458</v>
      </c>
      <c r="J273" s="25">
        <v>41.5</v>
      </c>
      <c r="K273" s="25">
        <v>0.74199999999999999</v>
      </c>
      <c r="L273" s="24" t="s">
        <v>1458</v>
      </c>
      <c r="M273" s="23">
        <v>425</v>
      </c>
      <c r="N273" s="23">
        <v>1.9847341716</v>
      </c>
    </row>
    <row r="274" spans="1:14" x14ac:dyDescent="0.25">
      <c r="A274" s="22" t="s">
        <v>116</v>
      </c>
      <c r="B274" s="22" t="s">
        <v>503</v>
      </c>
      <c r="C274" s="22" t="s">
        <v>648</v>
      </c>
      <c r="D274" s="22" t="s">
        <v>649</v>
      </c>
      <c r="E274" s="25">
        <v>19.600000000000001</v>
      </c>
      <c r="F274" s="25">
        <v>3.75</v>
      </c>
      <c r="G274" s="25">
        <v>0</v>
      </c>
      <c r="H274" s="26">
        <v>0</v>
      </c>
      <c r="I274" s="24" t="s">
        <v>1457</v>
      </c>
      <c r="J274" s="25">
        <v>0</v>
      </c>
      <c r="K274" s="25">
        <v>0.03</v>
      </c>
      <c r="L274" s="24" t="s">
        <v>1457</v>
      </c>
      <c r="M274" s="23">
        <v>586.5</v>
      </c>
      <c r="N274" s="23">
        <v>1.82</v>
      </c>
    </row>
    <row r="275" spans="1:14" x14ac:dyDescent="0.25">
      <c r="A275" s="22" t="s">
        <v>116</v>
      </c>
      <c r="B275" s="22" t="s">
        <v>503</v>
      </c>
      <c r="C275" s="22" t="s">
        <v>650</v>
      </c>
      <c r="D275" s="22" t="s">
        <v>651</v>
      </c>
      <c r="E275" s="25">
        <v>18.5</v>
      </c>
      <c r="F275" s="25">
        <v>3.7086999999999999</v>
      </c>
      <c r="G275" s="25">
        <v>0</v>
      </c>
      <c r="H275" s="26">
        <v>0</v>
      </c>
      <c r="I275" s="24" t="s">
        <v>1457</v>
      </c>
      <c r="J275" s="25">
        <v>0</v>
      </c>
      <c r="K275" s="25">
        <v>0.31083</v>
      </c>
      <c r="L275" s="24" t="s">
        <v>1458</v>
      </c>
      <c r="M275" s="23">
        <v>300</v>
      </c>
      <c r="N275" s="23">
        <v>1.3074204947000001</v>
      </c>
    </row>
    <row r="276" spans="1:14" x14ac:dyDescent="0.25">
      <c r="A276" s="22" t="s">
        <v>116</v>
      </c>
      <c r="B276" s="22" t="s">
        <v>503</v>
      </c>
      <c r="C276" s="22" t="s">
        <v>652</v>
      </c>
      <c r="D276" s="22" t="s">
        <v>653</v>
      </c>
      <c r="E276" s="25">
        <v>16.876000000000001</v>
      </c>
      <c r="F276" s="25">
        <v>4.024</v>
      </c>
      <c r="G276" s="25">
        <v>0</v>
      </c>
      <c r="H276" s="26">
        <v>0</v>
      </c>
      <c r="I276" s="24" t="s">
        <v>1457</v>
      </c>
      <c r="J276" s="25">
        <v>0</v>
      </c>
      <c r="K276" s="25">
        <v>0.747</v>
      </c>
      <c r="L276" s="24" t="s">
        <v>1458</v>
      </c>
      <c r="M276" s="23">
        <v>500</v>
      </c>
      <c r="N276" s="23">
        <v>1.9726475745000001</v>
      </c>
    </row>
    <row r="277" spans="1:14" x14ac:dyDescent="0.25">
      <c r="A277" s="22" t="s">
        <v>116</v>
      </c>
      <c r="B277" s="22" t="s">
        <v>503</v>
      </c>
      <c r="C277" s="22" t="s">
        <v>654</v>
      </c>
      <c r="D277" s="22" t="s">
        <v>655</v>
      </c>
      <c r="E277" s="25">
        <v>11.98</v>
      </c>
      <c r="F277" s="25">
        <v>3.6</v>
      </c>
      <c r="G277" s="25">
        <v>0</v>
      </c>
      <c r="H277" s="26">
        <v>0</v>
      </c>
      <c r="I277" s="24" t="s">
        <v>1457</v>
      </c>
      <c r="J277" s="25">
        <v>0</v>
      </c>
      <c r="K277" s="25">
        <v>0.47</v>
      </c>
      <c r="L277" s="24" t="s">
        <v>1458</v>
      </c>
      <c r="M277" s="23">
        <v>400</v>
      </c>
      <c r="N277" s="23">
        <v>1</v>
      </c>
    </row>
    <row r="278" spans="1:14" x14ac:dyDescent="0.25">
      <c r="A278" s="22" t="s">
        <v>116</v>
      </c>
      <c r="B278" s="22" t="s">
        <v>656</v>
      </c>
      <c r="C278" s="22" t="s">
        <v>657</v>
      </c>
      <c r="D278" s="22" t="s">
        <v>658</v>
      </c>
      <c r="E278" s="25">
        <v>3.2126999999999999</v>
      </c>
      <c r="F278" s="25">
        <v>3.8155399999999999</v>
      </c>
      <c r="G278" s="25">
        <v>0</v>
      </c>
      <c r="H278" s="26">
        <v>0</v>
      </c>
      <c r="I278" s="24" t="s">
        <v>1457</v>
      </c>
      <c r="J278" s="25">
        <v>0</v>
      </c>
      <c r="K278" s="25">
        <v>0</v>
      </c>
      <c r="L278" s="24" t="s">
        <v>1457</v>
      </c>
      <c r="M278" s="23">
        <v>0</v>
      </c>
      <c r="N278" s="23">
        <v>1</v>
      </c>
    </row>
    <row r="279" spans="1:14" x14ac:dyDescent="0.25">
      <c r="A279" s="22" t="s">
        <v>116</v>
      </c>
      <c r="B279" s="22" t="s">
        <v>656</v>
      </c>
      <c r="C279" s="22" t="s">
        <v>659</v>
      </c>
      <c r="D279" s="22" t="s">
        <v>660</v>
      </c>
      <c r="E279" s="25">
        <v>3.0815999999999999</v>
      </c>
      <c r="F279" s="25">
        <v>3.8569</v>
      </c>
      <c r="G279" s="25">
        <v>0</v>
      </c>
      <c r="H279" s="26">
        <v>0</v>
      </c>
      <c r="I279" s="24" t="s">
        <v>1457</v>
      </c>
      <c r="J279" s="25">
        <v>0</v>
      </c>
      <c r="K279" s="25">
        <v>0</v>
      </c>
      <c r="L279" s="24" t="s">
        <v>1457</v>
      </c>
      <c r="M279" s="23">
        <v>0</v>
      </c>
      <c r="N279" s="23">
        <v>1</v>
      </c>
    </row>
    <row r="280" spans="1:14" x14ac:dyDescent="0.25">
      <c r="A280" s="22" t="s">
        <v>116</v>
      </c>
      <c r="B280" s="22" t="s">
        <v>656</v>
      </c>
      <c r="C280" s="22" t="s">
        <v>661</v>
      </c>
      <c r="D280" s="22" t="s">
        <v>662</v>
      </c>
      <c r="E280" s="25">
        <v>3.8690000000000002</v>
      </c>
      <c r="F280" s="25">
        <v>3.8690000000000002</v>
      </c>
      <c r="G280" s="25">
        <v>0</v>
      </c>
      <c r="H280" s="26">
        <v>0</v>
      </c>
      <c r="I280" s="24" t="s">
        <v>1457</v>
      </c>
      <c r="J280" s="25">
        <v>0</v>
      </c>
      <c r="K280" s="25">
        <v>0.2152</v>
      </c>
      <c r="L280" s="24" t="s">
        <v>1458</v>
      </c>
      <c r="M280" s="23">
        <v>1000</v>
      </c>
      <c r="N280" s="23">
        <v>1.063204177</v>
      </c>
    </row>
    <row r="281" spans="1:14" x14ac:dyDescent="0.25">
      <c r="A281" s="22" t="s">
        <v>116</v>
      </c>
      <c r="B281" s="22" t="s">
        <v>656</v>
      </c>
      <c r="C281" s="22" t="s">
        <v>663</v>
      </c>
      <c r="D281" s="22" t="s">
        <v>664</v>
      </c>
      <c r="E281" s="25">
        <v>1.9205000000000001</v>
      </c>
      <c r="F281" s="25">
        <v>3.7492000000000001</v>
      </c>
      <c r="G281" s="25">
        <v>0</v>
      </c>
      <c r="H281" s="26">
        <v>0</v>
      </c>
      <c r="I281" s="24" t="s">
        <v>1457</v>
      </c>
      <c r="J281" s="25">
        <v>0</v>
      </c>
      <c r="K281" s="25">
        <v>0</v>
      </c>
      <c r="L281" s="24" t="s">
        <v>1457</v>
      </c>
      <c r="M281" s="23">
        <v>0</v>
      </c>
      <c r="N281" s="23">
        <v>1</v>
      </c>
    </row>
    <row r="282" spans="1:14" x14ac:dyDescent="0.25">
      <c r="A282" s="22" t="s">
        <v>116</v>
      </c>
      <c r="B282" s="22" t="s">
        <v>656</v>
      </c>
      <c r="C282" s="22" t="s">
        <v>665</v>
      </c>
      <c r="D282" s="22" t="s">
        <v>666</v>
      </c>
      <c r="E282" s="25">
        <v>2.1539000000000001</v>
      </c>
      <c r="F282" s="25">
        <v>2.4866000000000001</v>
      </c>
      <c r="G282" s="25">
        <v>0</v>
      </c>
      <c r="H282" s="26">
        <v>0</v>
      </c>
      <c r="I282" s="24" t="s">
        <v>1457</v>
      </c>
      <c r="J282" s="25">
        <v>0</v>
      </c>
      <c r="K282" s="25">
        <v>9.7799999999999998E-2</v>
      </c>
      <c r="L282" s="24" t="s">
        <v>1458</v>
      </c>
      <c r="M282" s="23">
        <v>550</v>
      </c>
      <c r="N282" s="23">
        <v>1</v>
      </c>
    </row>
    <row r="283" spans="1:14" x14ac:dyDescent="0.25">
      <c r="A283" s="22" t="s">
        <v>116</v>
      </c>
      <c r="B283" s="22" t="s">
        <v>656</v>
      </c>
      <c r="C283" s="22" t="s">
        <v>667</v>
      </c>
      <c r="D283" s="22" t="s">
        <v>668</v>
      </c>
      <c r="E283" s="25">
        <v>2.8</v>
      </c>
      <c r="F283" s="25">
        <v>3.9</v>
      </c>
      <c r="G283" s="25">
        <v>0</v>
      </c>
      <c r="H283" s="26">
        <v>1500</v>
      </c>
      <c r="I283" s="24" t="s">
        <v>1457</v>
      </c>
      <c r="J283" s="25">
        <v>0</v>
      </c>
      <c r="K283" s="25">
        <v>6.7500000000000004E-2</v>
      </c>
      <c r="L283" s="24" t="s">
        <v>1458</v>
      </c>
      <c r="M283" s="23">
        <v>200</v>
      </c>
      <c r="N283" s="23">
        <v>1</v>
      </c>
    </row>
    <row r="284" spans="1:14" x14ac:dyDescent="0.25">
      <c r="A284" s="22" t="s">
        <v>116</v>
      </c>
      <c r="B284" s="22" t="s">
        <v>656</v>
      </c>
      <c r="C284" s="22" t="s">
        <v>669</v>
      </c>
      <c r="D284" s="22" t="s">
        <v>670</v>
      </c>
      <c r="E284" s="25">
        <v>3.3010000000000002</v>
      </c>
      <c r="F284" s="25">
        <v>3.8530000000000002</v>
      </c>
      <c r="G284" s="25">
        <v>0</v>
      </c>
      <c r="H284" s="26">
        <v>0</v>
      </c>
      <c r="I284" s="24" t="s">
        <v>1457</v>
      </c>
      <c r="J284" s="25">
        <v>0</v>
      </c>
      <c r="K284" s="25">
        <v>0</v>
      </c>
      <c r="L284" s="24" t="s">
        <v>1457</v>
      </c>
      <c r="M284" s="23">
        <v>0</v>
      </c>
      <c r="N284" s="23">
        <v>1</v>
      </c>
    </row>
    <row r="285" spans="1:14" x14ac:dyDescent="0.25">
      <c r="A285" s="22" t="s">
        <v>116</v>
      </c>
      <c r="B285" s="22" t="s">
        <v>656</v>
      </c>
      <c r="C285" s="22" t="s">
        <v>671</v>
      </c>
      <c r="D285" s="22" t="s">
        <v>672</v>
      </c>
      <c r="E285" s="25">
        <v>4.3</v>
      </c>
      <c r="F285" s="25">
        <v>3.9</v>
      </c>
      <c r="G285" s="25">
        <v>0</v>
      </c>
      <c r="H285" s="26">
        <v>0</v>
      </c>
      <c r="I285" s="24" t="s">
        <v>1457</v>
      </c>
      <c r="J285" s="25">
        <v>0</v>
      </c>
      <c r="K285" s="25">
        <v>0.214</v>
      </c>
      <c r="L285" s="24" t="s">
        <v>1457</v>
      </c>
      <c r="M285" s="23">
        <v>0</v>
      </c>
      <c r="N285" s="23">
        <v>1</v>
      </c>
    </row>
    <row r="286" spans="1:14" x14ac:dyDescent="0.25">
      <c r="A286" s="22" t="s">
        <v>116</v>
      </c>
      <c r="B286" s="22" t="s">
        <v>656</v>
      </c>
      <c r="C286" s="22" t="s">
        <v>673</v>
      </c>
      <c r="D286" s="22" t="s">
        <v>674</v>
      </c>
      <c r="E286" s="25">
        <v>3.2025600000000001</v>
      </c>
      <c r="F286" s="25">
        <v>3.8563000000000001</v>
      </c>
      <c r="G286" s="25">
        <v>0</v>
      </c>
      <c r="H286" s="26">
        <v>0</v>
      </c>
      <c r="I286" s="24" t="s">
        <v>1457</v>
      </c>
      <c r="J286" s="25">
        <v>0</v>
      </c>
      <c r="K286" s="25">
        <v>0</v>
      </c>
      <c r="L286" s="24" t="s">
        <v>1458</v>
      </c>
      <c r="M286" s="23">
        <v>800</v>
      </c>
      <c r="N286" s="23">
        <v>1</v>
      </c>
    </row>
    <row r="287" spans="1:14" x14ac:dyDescent="0.25">
      <c r="A287" s="22" t="s">
        <v>116</v>
      </c>
      <c r="B287" s="22" t="s">
        <v>656</v>
      </c>
      <c r="C287" s="22" t="s">
        <v>675</v>
      </c>
      <c r="D287" s="22" t="s">
        <v>676</v>
      </c>
      <c r="E287" s="25">
        <v>2.54</v>
      </c>
      <c r="F287" s="25">
        <v>3.89</v>
      </c>
      <c r="G287" s="25">
        <v>0</v>
      </c>
      <c r="H287" s="26">
        <v>0</v>
      </c>
      <c r="I287" s="24" t="s">
        <v>1457</v>
      </c>
      <c r="J287" s="25">
        <v>0</v>
      </c>
      <c r="K287" s="25">
        <v>0</v>
      </c>
      <c r="L287" s="24" t="s">
        <v>1457</v>
      </c>
      <c r="M287" s="23">
        <v>0</v>
      </c>
      <c r="N287" s="23">
        <v>1</v>
      </c>
    </row>
    <row r="288" spans="1:14" x14ac:dyDescent="0.25">
      <c r="A288" s="22" t="s">
        <v>116</v>
      </c>
      <c r="B288" s="22" t="s">
        <v>656</v>
      </c>
      <c r="C288" s="22" t="s">
        <v>677</v>
      </c>
      <c r="D288" s="22" t="s">
        <v>678</v>
      </c>
      <c r="E288" s="25">
        <v>3.8312499999999998</v>
      </c>
      <c r="F288" s="25">
        <v>3.83412</v>
      </c>
      <c r="G288" s="25">
        <v>0</v>
      </c>
      <c r="H288" s="26">
        <v>0</v>
      </c>
      <c r="I288" s="24" t="s">
        <v>1457</v>
      </c>
      <c r="J288" s="25">
        <v>0</v>
      </c>
      <c r="K288" s="25"/>
      <c r="L288" s="24" t="s">
        <v>1457</v>
      </c>
      <c r="M288" s="23">
        <v>0</v>
      </c>
      <c r="N288" s="23">
        <v>1</v>
      </c>
    </row>
    <row r="289" spans="1:14" x14ac:dyDescent="0.25">
      <c r="A289" s="22" t="s">
        <v>116</v>
      </c>
      <c r="B289" s="22" t="s">
        <v>656</v>
      </c>
      <c r="C289" s="22" t="s">
        <v>679</v>
      </c>
      <c r="D289" s="22" t="s">
        <v>680</v>
      </c>
      <c r="E289" s="25">
        <v>2.2513999999999998</v>
      </c>
      <c r="F289" s="25">
        <v>3.8353999999999999</v>
      </c>
      <c r="G289" s="25">
        <v>0</v>
      </c>
      <c r="H289" s="26">
        <v>0</v>
      </c>
      <c r="I289" s="24" t="s">
        <v>1457</v>
      </c>
      <c r="J289" s="25">
        <v>0</v>
      </c>
      <c r="K289" s="25">
        <v>0</v>
      </c>
      <c r="L289" s="24" t="s">
        <v>1458</v>
      </c>
      <c r="M289" s="23">
        <v>500</v>
      </c>
      <c r="N289" s="23">
        <v>1</v>
      </c>
    </row>
    <row r="290" spans="1:14" x14ac:dyDescent="0.25">
      <c r="A290" s="22" t="s">
        <v>116</v>
      </c>
      <c r="B290" s="22" t="s">
        <v>656</v>
      </c>
      <c r="C290" s="22" t="s">
        <v>681</v>
      </c>
      <c r="D290" s="22" t="s">
        <v>682</v>
      </c>
      <c r="E290" s="25">
        <v>5.3865999999999996</v>
      </c>
      <c r="F290" s="25">
        <v>3.7974000000000001</v>
      </c>
      <c r="G290" s="25">
        <v>0</v>
      </c>
      <c r="H290" s="26">
        <v>0</v>
      </c>
      <c r="I290" s="24" t="s">
        <v>1457</v>
      </c>
      <c r="J290" s="25">
        <v>0</v>
      </c>
      <c r="K290" s="25">
        <v>0</v>
      </c>
      <c r="L290" s="24" t="s">
        <v>1458</v>
      </c>
      <c r="M290" s="23">
        <v>775</v>
      </c>
      <c r="N290" s="23">
        <v>1.6708334626000001</v>
      </c>
    </row>
    <row r="291" spans="1:14" x14ac:dyDescent="0.25">
      <c r="A291" s="22" t="s">
        <v>116</v>
      </c>
      <c r="B291" s="22" t="s">
        <v>656</v>
      </c>
      <c r="C291" s="22" t="s">
        <v>683</v>
      </c>
      <c r="D291" s="22" t="s">
        <v>684</v>
      </c>
      <c r="E291" s="25">
        <v>3.5103</v>
      </c>
      <c r="F291" s="25">
        <v>3.851</v>
      </c>
      <c r="G291" s="25">
        <v>0</v>
      </c>
      <c r="H291" s="26">
        <v>0</v>
      </c>
      <c r="I291" s="24" t="s">
        <v>1457</v>
      </c>
      <c r="J291" s="25">
        <v>0</v>
      </c>
      <c r="K291" s="25">
        <v>0</v>
      </c>
      <c r="L291" s="24" t="s">
        <v>1457</v>
      </c>
      <c r="M291" s="23">
        <v>0</v>
      </c>
      <c r="N291" s="23">
        <v>1</v>
      </c>
    </row>
    <row r="292" spans="1:14" x14ac:dyDescent="0.25">
      <c r="A292" s="22" t="s">
        <v>116</v>
      </c>
      <c r="B292" s="22" t="s">
        <v>656</v>
      </c>
      <c r="C292" s="22" t="s">
        <v>685</v>
      </c>
      <c r="D292" s="22" t="s">
        <v>686</v>
      </c>
      <c r="E292" s="25">
        <v>3.92</v>
      </c>
      <c r="F292" s="25">
        <v>3.7631999999999999</v>
      </c>
      <c r="G292" s="25">
        <v>0</v>
      </c>
      <c r="H292" s="26">
        <v>0</v>
      </c>
      <c r="I292" s="24" t="s">
        <v>1457</v>
      </c>
      <c r="J292" s="25">
        <v>0</v>
      </c>
      <c r="K292" s="25">
        <v>0</v>
      </c>
      <c r="L292" s="24" t="s">
        <v>1458</v>
      </c>
      <c r="M292" s="23">
        <v>485</v>
      </c>
      <c r="N292" s="23">
        <v>1</v>
      </c>
    </row>
    <row r="293" spans="1:14" x14ac:dyDescent="0.25">
      <c r="A293" s="22" t="s">
        <v>116</v>
      </c>
      <c r="B293" s="22" t="s">
        <v>656</v>
      </c>
      <c r="C293" s="22" t="s">
        <v>687</v>
      </c>
      <c r="D293" s="22" t="s">
        <v>688</v>
      </c>
      <c r="E293" s="25">
        <v>9</v>
      </c>
      <c r="F293" s="25">
        <v>3.7889761000000002</v>
      </c>
      <c r="G293" s="25">
        <v>0</v>
      </c>
      <c r="H293" s="26">
        <v>0</v>
      </c>
      <c r="I293" s="24" t="s">
        <v>1457</v>
      </c>
      <c r="J293" s="25">
        <v>0</v>
      </c>
      <c r="K293" s="25">
        <v>9.8669999999999994E-2</v>
      </c>
      <c r="L293" s="24" t="s">
        <v>1458</v>
      </c>
      <c r="M293" s="23">
        <v>705</v>
      </c>
      <c r="N293" s="23">
        <v>4.4306766583000003</v>
      </c>
    </row>
    <row r="294" spans="1:14" x14ac:dyDescent="0.25">
      <c r="A294" s="22" t="s">
        <v>116</v>
      </c>
      <c r="B294" s="22" t="s">
        <v>656</v>
      </c>
      <c r="C294" s="22" t="s">
        <v>689</v>
      </c>
      <c r="D294" s="22" t="s">
        <v>690</v>
      </c>
      <c r="E294" s="25">
        <v>2.5617999999999999</v>
      </c>
      <c r="F294" s="25">
        <v>3.8331</v>
      </c>
      <c r="G294" s="25">
        <v>0</v>
      </c>
      <c r="H294" s="26">
        <v>0</v>
      </c>
      <c r="I294" s="24" t="s">
        <v>1457</v>
      </c>
      <c r="J294" s="25">
        <v>0</v>
      </c>
      <c r="K294" s="25">
        <v>0.20200000000000001</v>
      </c>
      <c r="L294" s="24" t="s">
        <v>1458</v>
      </c>
      <c r="M294" s="23">
        <v>500</v>
      </c>
      <c r="N294" s="23">
        <v>1</v>
      </c>
    </row>
    <row r="295" spans="1:14" x14ac:dyDescent="0.25">
      <c r="A295" s="22" t="s">
        <v>116</v>
      </c>
      <c r="B295" s="22" t="s">
        <v>656</v>
      </c>
      <c r="C295" s="22" t="s">
        <v>691</v>
      </c>
      <c r="D295" s="22" t="s">
        <v>692</v>
      </c>
      <c r="E295" s="25">
        <v>4.2376763999999998</v>
      </c>
      <c r="F295" s="25">
        <v>3.8692218999999999</v>
      </c>
      <c r="G295" s="25">
        <v>0</v>
      </c>
      <c r="H295" s="26">
        <v>0</v>
      </c>
      <c r="I295" s="24" t="s">
        <v>1457</v>
      </c>
      <c r="J295" s="25">
        <v>0</v>
      </c>
      <c r="K295" s="25">
        <v>0</v>
      </c>
      <c r="L295" s="24" t="s">
        <v>1457</v>
      </c>
      <c r="M295" s="23">
        <v>0</v>
      </c>
      <c r="N295" s="23">
        <v>1</v>
      </c>
    </row>
    <row r="296" spans="1:14" x14ac:dyDescent="0.25">
      <c r="A296" s="22" t="s">
        <v>116</v>
      </c>
      <c r="B296" s="22" t="s">
        <v>656</v>
      </c>
      <c r="C296" s="22" t="s">
        <v>693</v>
      </c>
      <c r="D296" s="22" t="s">
        <v>694</v>
      </c>
      <c r="E296" s="25">
        <v>2.3879999999999999</v>
      </c>
      <c r="F296" s="25">
        <v>3.8454999999999999</v>
      </c>
      <c r="G296" s="25">
        <v>0</v>
      </c>
      <c r="H296" s="26">
        <v>0</v>
      </c>
      <c r="I296" s="24" t="s">
        <v>1457</v>
      </c>
      <c r="J296" s="25">
        <v>0</v>
      </c>
      <c r="K296" s="25">
        <v>0</v>
      </c>
      <c r="L296" s="24" t="s">
        <v>1457</v>
      </c>
      <c r="M296" s="23">
        <v>0</v>
      </c>
      <c r="N296" s="23">
        <v>1</v>
      </c>
    </row>
    <row r="297" spans="1:14" x14ac:dyDescent="0.25">
      <c r="A297" s="22" t="s">
        <v>116</v>
      </c>
      <c r="B297" s="22" t="s">
        <v>656</v>
      </c>
      <c r="C297" s="22" t="s">
        <v>695</v>
      </c>
      <c r="D297" s="22" t="s">
        <v>696</v>
      </c>
      <c r="E297" s="25">
        <v>11</v>
      </c>
      <c r="F297" s="25">
        <v>3.8031999999999999</v>
      </c>
      <c r="G297" s="25">
        <v>0</v>
      </c>
      <c r="H297" s="26">
        <v>0</v>
      </c>
      <c r="I297" s="24" t="s">
        <v>1457</v>
      </c>
      <c r="J297" s="25">
        <v>0</v>
      </c>
      <c r="K297" s="25">
        <v>0</v>
      </c>
      <c r="L297" s="24" t="s">
        <v>1457</v>
      </c>
      <c r="M297" s="23">
        <v>0</v>
      </c>
      <c r="N297" s="23">
        <v>3.8050434120999999</v>
      </c>
    </row>
    <row r="298" spans="1:14" x14ac:dyDescent="0.25">
      <c r="A298" s="22" t="s">
        <v>116</v>
      </c>
      <c r="B298" s="22" t="s">
        <v>656</v>
      </c>
      <c r="C298" s="22" t="s">
        <v>697</v>
      </c>
      <c r="D298" s="22" t="s">
        <v>698</v>
      </c>
      <c r="E298" s="25">
        <v>3.6597</v>
      </c>
      <c r="F298" s="25">
        <v>3.6922999999999999</v>
      </c>
      <c r="G298" s="25">
        <v>0</v>
      </c>
      <c r="H298" s="26">
        <v>0</v>
      </c>
      <c r="I298" s="24" t="s">
        <v>1457</v>
      </c>
      <c r="J298" s="25">
        <v>0</v>
      </c>
      <c r="K298" s="25">
        <v>0</v>
      </c>
      <c r="L298" s="24" t="s">
        <v>1458</v>
      </c>
      <c r="M298" s="23">
        <v>1000</v>
      </c>
      <c r="N298" s="23">
        <v>1</v>
      </c>
    </row>
    <row r="299" spans="1:14" x14ac:dyDescent="0.25">
      <c r="A299" s="22" t="s">
        <v>116</v>
      </c>
      <c r="B299" s="22" t="s">
        <v>656</v>
      </c>
      <c r="C299" s="22" t="s">
        <v>699</v>
      </c>
      <c r="D299" s="22" t="s">
        <v>700</v>
      </c>
      <c r="E299" s="25">
        <v>2.7084999999999999</v>
      </c>
      <c r="F299" s="25">
        <v>3.7871999999999999</v>
      </c>
      <c r="G299" s="25">
        <v>0</v>
      </c>
      <c r="H299" s="26">
        <v>0</v>
      </c>
      <c r="I299" s="24" t="s">
        <v>1457</v>
      </c>
      <c r="J299" s="25">
        <v>0</v>
      </c>
      <c r="K299" s="25">
        <v>0</v>
      </c>
      <c r="L299" s="24" t="s">
        <v>1458</v>
      </c>
      <c r="M299" s="23">
        <v>400</v>
      </c>
      <c r="N299" s="23">
        <v>1</v>
      </c>
    </row>
    <row r="300" spans="1:14" x14ac:dyDescent="0.25">
      <c r="A300" s="22" t="s">
        <v>116</v>
      </c>
      <c r="B300" s="22" t="s">
        <v>656</v>
      </c>
      <c r="C300" s="22" t="s">
        <v>701</v>
      </c>
      <c r="D300" s="22" t="s">
        <v>702</v>
      </c>
      <c r="E300" s="25">
        <v>4.6127200000000004</v>
      </c>
      <c r="F300" s="25">
        <v>3.7806000000000002</v>
      </c>
      <c r="G300" s="25">
        <v>0</v>
      </c>
      <c r="H300" s="26">
        <v>0</v>
      </c>
      <c r="I300" s="24" t="s">
        <v>1457</v>
      </c>
      <c r="J300" s="25">
        <v>0</v>
      </c>
      <c r="K300" s="25">
        <v>0</v>
      </c>
      <c r="L300" s="24" t="s">
        <v>1458</v>
      </c>
      <c r="M300" s="23">
        <v>800</v>
      </c>
      <c r="N300" s="23">
        <v>1</v>
      </c>
    </row>
    <row r="301" spans="1:14" x14ac:dyDescent="0.25">
      <c r="A301" s="22" t="s">
        <v>116</v>
      </c>
      <c r="B301" s="22" t="s">
        <v>656</v>
      </c>
      <c r="C301" s="22" t="s">
        <v>703</v>
      </c>
      <c r="D301" s="22" t="s">
        <v>704</v>
      </c>
      <c r="E301" s="25">
        <v>2.1328999999999998</v>
      </c>
      <c r="F301" s="25">
        <v>3.8426999999999998</v>
      </c>
      <c r="G301" s="25">
        <v>0</v>
      </c>
      <c r="H301" s="26">
        <v>0</v>
      </c>
      <c r="I301" s="24" t="s">
        <v>1457</v>
      </c>
      <c r="J301" s="25">
        <v>0</v>
      </c>
      <c r="K301" s="25">
        <v>0.17199999999999999</v>
      </c>
      <c r="L301" s="24" t="s">
        <v>1457</v>
      </c>
      <c r="M301" s="23">
        <v>0</v>
      </c>
      <c r="N301" s="23">
        <v>1</v>
      </c>
    </row>
    <row r="302" spans="1:14" x14ac:dyDescent="0.25">
      <c r="A302" s="22" t="s">
        <v>116</v>
      </c>
      <c r="B302" s="22" t="s">
        <v>656</v>
      </c>
      <c r="C302" s="22" t="s">
        <v>705</v>
      </c>
      <c r="D302" s="22" t="s">
        <v>706</v>
      </c>
      <c r="E302" s="25">
        <v>19.75</v>
      </c>
      <c r="F302" s="25">
        <v>3.86348</v>
      </c>
      <c r="G302" s="25">
        <v>0</v>
      </c>
      <c r="H302" s="26">
        <v>0</v>
      </c>
      <c r="I302" s="24" t="s">
        <v>1457</v>
      </c>
      <c r="J302" s="25">
        <v>0</v>
      </c>
      <c r="K302" s="25">
        <v>0.20646300000000001</v>
      </c>
      <c r="L302" s="24" t="s">
        <v>1458</v>
      </c>
      <c r="M302" s="23">
        <v>800</v>
      </c>
      <c r="N302" s="23">
        <v>4.0234297658999996</v>
      </c>
    </row>
    <row r="303" spans="1:14" x14ac:dyDescent="0.25">
      <c r="A303" s="22" t="s">
        <v>116</v>
      </c>
      <c r="B303" s="22" t="s">
        <v>656</v>
      </c>
      <c r="C303" s="22" t="s">
        <v>707</v>
      </c>
      <c r="D303" s="22" t="s">
        <v>708</v>
      </c>
      <c r="E303" s="25">
        <v>2.1194999999999999</v>
      </c>
      <c r="F303" s="25">
        <v>3.8092000000000001</v>
      </c>
      <c r="G303" s="25">
        <v>0</v>
      </c>
      <c r="H303" s="26">
        <v>0</v>
      </c>
      <c r="I303" s="24" t="s">
        <v>1457</v>
      </c>
      <c r="J303" s="25">
        <v>0</v>
      </c>
      <c r="K303" s="25">
        <v>0</v>
      </c>
      <c r="L303" s="24" t="s">
        <v>1457</v>
      </c>
      <c r="M303" s="23">
        <v>0</v>
      </c>
      <c r="N303" s="23">
        <v>1</v>
      </c>
    </row>
    <row r="304" spans="1:14" x14ac:dyDescent="0.25">
      <c r="A304" s="22" t="s">
        <v>116</v>
      </c>
      <c r="B304" s="22" t="s">
        <v>656</v>
      </c>
      <c r="C304" s="22" t="s">
        <v>709</v>
      </c>
      <c r="D304" s="22" t="s">
        <v>710</v>
      </c>
      <c r="E304" s="25">
        <v>4.7125000000000004</v>
      </c>
      <c r="F304" s="25">
        <v>3.7873000000000001</v>
      </c>
      <c r="G304" s="25">
        <v>0</v>
      </c>
      <c r="H304" s="26">
        <v>0</v>
      </c>
      <c r="I304" s="24" t="s">
        <v>1457</v>
      </c>
      <c r="J304" s="25">
        <v>0</v>
      </c>
      <c r="K304" s="25">
        <v>0</v>
      </c>
      <c r="L304" s="24" t="s">
        <v>1458</v>
      </c>
      <c r="M304" s="23">
        <v>1100</v>
      </c>
      <c r="N304" s="23">
        <v>1</v>
      </c>
    </row>
    <row r="305" spans="1:14" x14ac:dyDescent="0.25">
      <c r="A305" s="22" t="s">
        <v>116</v>
      </c>
      <c r="B305" s="22" t="s">
        <v>656</v>
      </c>
      <c r="C305" s="22" t="s">
        <v>711</v>
      </c>
      <c r="D305" s="22" t="s">
        <v>712</v>
      </c>
      <c r="E305" s="25">
        <v>6.4000899999999996</v>
      </c>
      <c r="F305" s="25">
        <v>3.7250800000000002</v>
      </c>
      <c r="G305" s="25">
        <v>0</v>
      </c>
      <c r="H305" s="26">
        <v>0</v>
      </c>
      <c r="I305" s="24" t="s">
        <v>1457</v>
      </c>
      <c r="J305" s="25">
        <v>0</v>
      </c>
      <c r="K305" s="25">
        <v>0</v>
      </c>
      <c r="L305" s="24" t="s">
        <v>1458</v>
      </c>
      <c r="M305" s="23">
        <v>800</v>
      </c>
      <c r="N305" s="23">
        <v>1.9475537243000001</v>
      </c>
    </row>
    <row r="306" spans="1:14" x14ac:dyDescent="0.25">
      <c r="A306" s="22" t="s">
        <v>116</v>
      </c>
      <c r="B306" s="22" t="s">
        <v>656</v>
      </c>
      <c r="C306" s="22" t="s">
        <v>713</v>
      </c>
      <c r="D306" s="22" t="s">
        <v>714</v>
      </c>
      <c r="E306" s="25">
        <v>2.6991000000000001</v>
      </c>
      <c r="F306" s="25">
        <v>2.6065</v>
      </c>
      <c r="G306" s="25">
        <v>0</v>
      </c>
      <c r="H306" s="26">
        <v>0</v>
      </c>
      <c r="I306" s="24" t="s">
        <v>1457</v>
      </c>
      <c r="J306" s="25">
        <v>0</v>
      </c>
      <c r="K306" s="25">
        <v>6.5229999999999996E-2</v>
      </c>
      <c r="L306" s="24" t="s">
        <v>1457</v>
      </c>
      <c r="M306" s="23">
        <v>0</v>
      </c>
      <c r="N306" s="23">
        <v>1</v>
      </c>
    </row>
    <row r="307" spans="1:14" x14ac:dyDescent="0.25">
      <c r="A307" s="22" t="s">
        <v>116</v>
      </c>
      <c r="B307" s="22" t="s">
        <v>656</v>
      </c>
      <c r="C307" s="22" t="s">
        <v>715</v>
      </c>
      <c r="D307" s="22" t="s">
        <v>716</v>
      </c>
      <c r="E307" s="25">
        <v>8.1934799999999992</v>
      </c>
      <c r="F307" s="25">
        <v>3.8841000000000001</v>
      </c>
      <c r="G307" s="25">
        <v>0</v>
      </c>
      <c r="H307" s="26">
        <v>0</v>
      </c>
      <c r="I307" s="24" t="s">
        <v>1457</v>
      </c>
      <c r="J307" s="25">
        <v>0</v>
      </c>
      <c r="K307" s="25">
        <v>0</v>
      </c>
      <c r="L307" s="24" t="s">
        <v>1457</v>
      </c>
      <c r="M307" s="23">
        <v>0</v>
      </c>
      <c r="N307" s="23">
        <v>6.3089373301</v>
      </c>
    </row>
    <row r="308" spans="1:14" x14ac:dyDescent="0.25">
      <c r="A308" s="22" t="s">
        <v>116</v>
      </c>
      <c r="B308" s="22" t="s">
        <v>656</v>
      </c>
      <c r="C308" s="22" t="s">
        <v>717</v>
      </c>
      <c r="D308" s="22" t="s">
        <v>718</v>
      </c>
      <c r="E308" s="25">
        <v>2.9784000000000002</v>
      </c>
      <c r="F308" s="25">
        <v>3.8651</v>
      </c>
      <c r="G308" s="25">
        <v>0</v>
      </c>
      <c r="H308" s="26">
        <v>0</v>
      </c>
      <c r="I308" s="24" t="s">
        <v>1457</v>
      </c>
      <c r="J308" s="25">
        <v>0</v>
      </c>
      <c r="K308" s="25">
        <v>0</v>
      </c>
      <c r="L308" s="24" t="s">
        <v>1458</v>
      </c>
      <c r="M308" s="23">
        <v>600</v>
      </c>
      <c r="N308" s="23">
        <v>1</v>
      </c>
    </row>
    <row r="309" spans="1:14" x14ac:dyDescent="0.25">
      <c r="A309" s="22" t="s">
        <v>116</v>
      </c>
      <c r="B309" s="22" t="s">
        <v>656</v>
      </c>
      <c r="C309" s="22" t="s">
        <v>719</v>
      </c>
      <c r="D309" s="22" t="s">
        <v>720</v>
      </c>
      <c r="E309" s="25">
        <v>7.21</v>
      </c>
      <c r="F309" s="25">
        <v>3.85</v>
      </c>
      <c r="G309" s="25">
        <v>0</v>
      </c>
      <c r="H309" s="26">
        <v>0</v>
      </c>
      <c r="I309" s="24" t="s">
        <v>1457</v>
      </c>
      <c r="J309" s="25">
        <v>0</v>
      </c>
      <c r="K309" s="25">
        <v>0.46694999999999998</v>
      </c>
      <c r="L309" s="24" t="s">
        <v>1457</v>
      </c>
      <c r="M309" s="23">
        <v>0</v>
      </c>
      <c r="N309" s="23">
        <v>1.7766497461999999</v>
      </c>
    </row>
    <row r="310" spans="1:14" x14ac:dyDescent="0.25">
      <c r="A310" s="22" t="s">
        <v>116</v>
      </c>
      <c r="B310" s="22" t="s">
        <v>656</v>
      </c>
      <c r="C310" s="22" t="s">
        <v>721</v>
      </c>
      <c r="D310" s="22" t="s">
        <v>722</v>
      </c>
      <c r="E310" s="25">
        <v>3.1335440000000001</v>
      </c>
      <c r="F310" s="25">
        <v>5.3731000000000001E-2</v>
      </c>
      <c r="G310" s="25">
        <v>0</v>
      </c>
      <c r="H310" s="26">
        <v>0</v>
      </c>
      <c r="I310" s="24" t="s">
        <v>1457</v>
      </c>
      <c r="J310" s="25">
        <v>0</v>
      </c>
      <c r="K310" s="25">
        <v>0.226359</v>
      </c>
      <c r="L310" s="24" t="s">
        <v>1458</v>
      </c>
      <c r="M310" s="23">
        <v>1350</v>
      </c>
      <c r="N310" s="23">
        <v>1.007724979</v>
      </c>
    </row>
    <row r="311" spans="1:14" x14ac:dyDescent="0.25">
      <c r="A311" s="22" t="s">
        <v>116</v>
      </c>
      <c r="B311" s="22" t="s">
        <v>656</v>
      </c>
      <c r="C311" s="22" t="s">
        <v>723</v>
      </c>
      <c r="D311" s="22" t="s">
        <v>724</v>
      </c>
      <c r="E311" s="25">
        <v>15.448700000000001</v>
      </c>
      <c r="F311" s="25">
        <v>3.9668999999999999</v>
      </c>
      <c r="G311" s="25">
        <v>0</v>
      </c>
      <c r="H311" s="26">
        <v>0</v>
      </c>
      <c r="I311" s="24" t="s">
        <v>1457</v>
      </c>
      <c r="J311" s="25">
        <v>0</v>
      </c>
      <c r="K311" s="25">
        <v>0.21629999999999999</v>
      </c>
      <c r="L311" s="24" t="s">
        <v>1458</v>
      </c>
      <c r="M311" s="23">
        <v>625</v>
      </c>
      <c r="N311" s="23">
        <v>1.9090145195999999</v>
      </c>
    </row>
    <row r="312" spans="1:14" x14ac:dyDescent="0.25">
      <c r="A312" s="22" t="s">
        <v>116</v>
      </c>
      <c r="B312" s="22" t="s">
        <v>656</v>
      </c>
      <c r="C312" s="22" t="s">
        <v>725</v>
      </c>
      <c r="D312" s="22" t="s">
        <v>726</v>
      </c>
      <c r="E312" s="25">
        <v>5.76</v>
      </c>
      <c r="F312" s="25">
        <v>3.9009999999999998</v>
      </c>
      <c r="G312" s="25">
        <v>0.13500000000000001</v>
      </c>
      <c r="H312" s="26">
        <v>0</v>
      </c>
      <c r="I312" s="24" t="s">
        <v>1457</v>
      </c>
      <c r="J312" s="25">
        <v>0</v>
      </c>
      <c r="K312" s="25">
        <v>0</v>
      </c>
      <c r="L312" s="24" t="s">
        <v>1458</v>
      </c>
      <c r="M312" s="23">
        <v>550</v>
      </c>
      <c r="N312" s="23">
        <v>2.1176470587999998</v>
      </c>
    </row>
    <row r="313" spans="1:14" x14ac:dyDescent="0.25">
      <c r="A313" s="22" t="s">
        <v>116</v>
      </c>
      <c r="B313" s="22" t="s">
        <v>656</v>
      </c>
      <c r="C313" s="22" t="s">
        <v>727</v>
      </c>
      <c r="D313" s="22" t="s">
        <v>728</v>
      </c>
      <c r="E313" s="25">
        <v>2.3278425999999999</v>
      </c>
      <c r="F313" s="25">
        <v>3.8983924000000001</v>
      </c>
      <c r="G313" s="25">
        <v>0</v>
      </c>
      <c r="H313" s="26">
        <v>0</v>
      </c>
      <c r="I313" s="24" t="s">
        <v>1457</v>
      </c>
      <c r="J313" s="25">
        <v>0</v>
      </c>
      <c r="K313" s="25">
        <v>0</v>
      </c>
      <c r="L313" s="24" t="s">
        <v>1457</v>
      </c>
      <c r="M313" s="23">
        <v>0</v>
      </c>
      <c r="N313" s="23">
        <v>1</v>
      </c>
    </row>
    <row r="314" spans="1:14" x14ac:dyDescent="0.25">
      <c r="A314" s="22" t="s">
        <v>116</v>
      </c>
      <c r="B314" s="22" t="s">
        <v>656</v>
      </c>
      <c r="C314" s="22" t="s">
        <v>729</v>
      </c>
      <c r="D314" s="22" t="s">
        <v>730</v>
      </c>
      <c r="E314" s="25">
        <v>17.251999999999999</v>
      </c>
      <c r="F314" s="25">
        <v>3.8102399999999998</v>
      </c>
      <c r="G314" s="25">
        <v>0</v>
      </c>
      <c r="H314" s="26">
        <v>0</v>
      </c>
      <c r="I314" s="24" t="s">
        <v>1457</v>
      </c>
      <c r="J314" s="25">
        <v>0</v>
      </c>
      <c r="K314" s="25">
        <v>0.21525158999999999</v>
      </c>
      <c r="L314" s="24" t="s">
        <v>1458</v>
      </c>
      <c r="M314" s="23">
        <v>1000</v>
      </c>
      <c r="N314" s="23">
        <v>3.5744177109000002</v>
      </c>
    </row>
    <row r="315" spans="1:14" x14ac:dyDescent="0.25">
      <c r="A315" s="22" t="s">
        <v>116</v>
      </c>
      <c r="B315" s="22" t="s">
        <v>656</v>
      </c>
      <c r="C315" s="22" t="s">
        <v>731</v>
      </c>
      <c r="D315" s="22" t="s">
        <v>732</v>
      </c>
      <c r="E315" s="25">
        <v>2.5</v>
      </c>
      <c r="F315" s="25">
        <v>2.4567000000000001</v>
      </c>
      <c r="G315" s="25">
        <v>0</v>
      </c>
      <c r="H315" s="26">
        <v>0</v>
      </c>
      <c r="I315" s="24" t="s">
        <v>1457</v>
      </c>
      <c r="J315" s="25">
        <v>0</v>
      </c>
      <c r="K315" s="25">
        <v>0.1143</v>
      </c>
      <c r="L315" s="24" t="s">
        <v>1458</v>
      </c>
      <c r="M315" s="23">
        <v>350</v>
      </c>
      <c r="N315" s="23">
        <v>1</v>
      </c>
    </row>
    <row r="316" spans="1:14" x14ac:dyDescent="0.25">
      <c r="A316" s="22" t="s">
        <v>116</v>
      </c>
      <c r="B316" s="22" t="s">
        <v>656</v>
      </c>
      <c r="C316" s="22" t="s">
        <v>733</v>
      </c>
      <c r="D316" s="22" t="s">
        <v>734</v>
      </c>
      <c r="E316" s="25">
        <v>19.670000000000002</v>
      </c>
      <c r="F316" s="25">
        <v>3.8498789000000002</v>
      </c>
      <c r="G316" s="25">
        <v>0</v>
      </c>
      <c r="H316" s="26">
        <v>0</v>
      </c>
      <c r="I316" s="24" t="s">
        <v>1457</v>
      </c>
      <c r="J316" s="25">
        <v>0</v>
      </c>
      <c r="K316" s="25">
        <v>0.2181825</v>
      </c>
      <c r="L316" s="24" t="s">
        <v>1458</v>
      </c>
      <c r="M316" s="23">
        <v>1075</v>
      </c>
      <c r="N316" s="23">
        <v>2.2711643448999999</v>
      </c>
    </row>
    <row r="317" spans="1:14" x14ac:dyDescent="0.25">
      <c r="A317" s="22" t="s">
        <v>116</v>
      </c>
      <c r="B317" s="22" t="s">
        <v>656</v>
      </c>
      <c r="C317" s="22" t="s">
        <v>735</v>
      </c>
      <c r="D317" s="22" t="s">
        <v>736</v>
      </c>
      <c r="E317" s="25">
        <v>2.4390999999999998</v>
      </c>
      <c r="F317" s="25">
        <v>3.8555999999999999</v>
      </c>
      <c r="G317" s="25">
        <v>0</v>
      </c>
      <c r="H317" s="26">
        <v>0</v>
      </c>
      <c r="I317" s="24" t="s">
        <v>1457</v>
      </c>
      <c r="J317" s="25">
        <v>0</v>
      </c>
      <c r="K317" s="25">
        <v>0</v>
      </c>
      <c r="L317" s="24" t="s">
        <v>1457</v>
      </c>
      <c r="M317" s="23">
        <v>0</v>
      </c>
      <c r="N317" s="23">
        <v>1</v>
      </c>
    </row>
    <row r="318" spans="1:14" x14ac:dyDescent="0.25">
      <c r="A318" s="22" t="s">
        <v>116</v>
      </c>
      <c r="B318" s="22" t="s">
        <v>656</v>
      </c>
      <c r="C318" s="22" t="s">
        <v>737</v>
      </c>
      <c r="D318" s="22" t="s">
        <v>738</v>
      </c>
      <c r="E318" s="25">
        <v>3.5964686000000001</v>
      </c>
      <c r="F318" s="25">
        <v>3.7910981000000001</v>
      </c>
      <c r="G318" s="25">
        <v>0</v>
      </c>
      <c r="H318" s="26">
        <v>0</v>
      </c>
      <c r="I318" s="24" t="s">
        <v>1457</v>
      </c>
      <c r="J318" s="25">
        <v>0</v>
      </c>
      <c r="K318" s="25">
        <v>0</v>
      </c>
      <c r="L318" s="24" t="s">
        <v>1457</v>
      </c>
      <c r="M318" s="23">
        <v>0</v>
      </c>
      <c r="N318" s="23">
        <v>1</v>
      </c>
    </row>
    <row r="319" spans="1:14" x14ac:dyDescent="0.25">
      <c r="A319" s="22" t="s">
        <v>116</v>
      </c>
      <c r="B319" s="22" t="s">
        <v>656</v>
      </c>
      <c r="C319" s="22" t="s">
        <v>739</v>
      </c>
      <c r="D319" s="22" t="s">
        <v>740</v>
      </c>
      <c r="E319" s="25">
        <v>28</v>
      </c>
      <c r="F319" s="25">
        <v>3.7701799999999999</v>
      </c>
      <c r="G319" s="25">
        <v>0</v>
      </c>
      <c r="H319" s="26">
        <v>0</v>
      </c>
      <c r="I319" s="24" t="s">
        <v>1457</v>
      </c>
      <c r="J319" s="25">
        <v>0</v>
      </c>
      <c r="K319" s="25">
        <v>0.20463999999999999</v>
      </c>
      <c r="L319" s="24" t="s">
        <v>1458</v>
      </c>
      <c r="M319" s="23">
        <v>960</v>
      </c>
      <c r="N319" s="23">
        <v>3.8678389382999998</v>
      </c>
    </row>
    <row r="320" spans="1:14" x14ac:dyDescent="0.25">
      <c r="A320" s="22" t="s">
        <v>116</v>
      </c>
      <c r="B320" s="22" t="s">
        <v>656</v>
      </c>
      <c r="C320" s="22" t="s">
        <v>741</v>
      </c>
      <c r="D320" s="22" t="s">
        <v>742</v>
      </c>
      <c r="E320" s="25">
        <v>2.7521</v>
      </c>
      <c r="F320" s="25">
        <v>3.8488000000000002</v>
      </c>
      <c r="G320" s="25">
        <v>0</v>
      </c>
      <c r="H320" s="26">
        <v>0</v>
      </c>
      <c r="I320" s="24" t="s">
        <v>1457</v>
      </c>
      <c r="J320" s="25">
        <v>0</v>
      </c>
      <c r="K320" s="25">
        <v>0.16739999999999999</v>
      </c>
      <c r="L320" s="24" t="s">
        <v>1458</v>
      </c>
      <c r="M320" s="23">
        <v>550</v>
      </c>
      <c r="N320" s="23">
        <v>1</v>
      </c>
    </row>
    <row r="321" spans="1:14" x14ac:dyDescent="0.25">
      <c r="A321" s="22" t="s">
        <v>116</v>
      </c>
      <c r="B321" s="22" t="s">
        <v>656</v>
      </c>
      <c r="C321" s="22" t="s">
        <v>743</v>
      </c>
      <c r="D321" s="22" t="s">
        <v>744</v>
      </c>
      <c r="E321" s="25">
        <v>5.7252999999999998</v>
      </c>
      <c r="F321" s="25">
        <v>2.2490000000000001</v>
      </c>
      <c r="G321" s="25">
        <v>0</v>
      </c>
      <c r="H321" s="26">
        <v>0</v>
      </c>
      <c r="I321" s="24" t="s">
        <v>1457</v>
      </c>
      <c r="J321" s="25">
        <v>0</v>
      </c>
      <c r="K321" s="25">
        <v>0.27622999999999998</v>
      </c>
      <c r="L321" s="24" t="s">
        <v>1458</v>
      </c>
      <c r="M321" s="23">
        <v>1260</v>
      </c>
      <c r="N321" s="23">
        <v>1</v>
      </c>
    </row>
    <row r="322" spans="1:14" x14ac:dyDescent="0.25">
      <c r="A322" s="22" t="s">
        <v>116</v>
      </c>
      <c r="B322" s="22" t="s">
        <v>656</v>
      </c>
      <c r="C322" s="22" t="s">
        <v>745</v>
      </c>
      <c r="D322" s="22" t="s">
        <v>746</v>
      </c>
      <c r="E322" s="25">
        <v>6.3343999999999996</v>
      </c>
      <c r="F322" s="25">
        <v>3.8203999999999998</v>
      </c>
      <c r="G322" s="25">
        <v>0</v>
      </c>
      <c r="H322" s="26">
        <v>0</v>
      </c>
      <c r="I322" s="24" t="s">
        <v>1457</v>
      </c>
      <c r="J322" s="25">
        <v>0</v>
      </c>
      <c r="K322" s="25">
        <v>0.21210000000000001</v>
      </c>
      <c r="L322" s="24" t="s">
        <v>1458</v>
      </c>
      <c r="M322" s="23">
        <v>1175</v>
      </c>
      <c r="N322" s="23">
        <v>1</v>
      </c>
    </row>
    <row r="323" spans="1:14" x14ac:dyDescent="0.25">
      <c r="A323" s="22" t="s">
        <v>116</v>
      </c>
      <c r="B323" s="22" t="s">
        <v>656</v>
      </c>
      <c r="C323" s="22" t="s">
        <v>747</v>
      </c>
      <c r="D323" s="22" t="s">
        <v>748</v>
      </c>
      <c r="E323" s="25">
        <v>2.95</v>
      </c>
      <c r="F323" s="25">
        <v>3.9</v>
      </c>
      <c r="G323" s="25">
        <v>0</v>
      </c>
      <c r="H323" s="26">
        <v>0</v>
      </c>
      <c r="I323" s="24" t="s">
        <v>1457</v>
      </c>
      <c r="J323" s="25">
        <v>0</v>
      </c>
      <c r="K323" s="25">
        <v>0</v>
      </c>
      <c r="L323" s="24" t="s">
        <v>1457</v>
      </c>
      <c r="M323" s="23">
        <v>0</v>
      </c>
      <c r="N323" s="23">
        <v>1</v>
      </c>
    </row>
    <row r="324" spans="1:14" x14ac:dyDescent="0.25">
      <c r="A324" s="22" t="s">
        <v>116</v>
      </c>
      <c r="B324" s="22" t="s">
        <v>656</v>
      </c>
      <c r="C324" s="22" t="s">
        <v>749</v>
      </c>
      <c r="D324" s="22" t="s">
        <v>750</v>
      </c>
      <c r="E324" s="25">
        <v>2.2090000000000001</v>
      </c>
      <c r="F324" s="25">
        <v>3.84</v>
      </c>
      <c r="G324" s="25">
        <v>0</v>
      </c>
      <c r="H324" s="26">
        <v>0</v>
      </c>
      <c r="I324" s="24" t="s">
        <v>1457</v>
      </c>
      <c r="J324" s="25">
        <v>0</v>
      </c>
      <c r="K324" s="25">
        <v>0.10100000000000001</v>
      </c>
      <c r="L324" s="24" t="s">
        <v>1457</v>
      </c>
      <c r="M324" s="23">
        <v>0</v>
      </c>
      <c r="N324" s="23">
        <v>1</v>
      </c>
    </row>
    <row r="325" spans="1:14" x14ac:dyDescent="0.25">
      <c r="A325" s="22" t="s">
        <v>116</v>
      </c>
      <c r="B325" s="22" t="s">
        <v>656</v>
      </c>
      <c r="C325" s="22" t="s">
        <v>751</v>
      </c>
      <c r="D325" s="22" t="s">
        <v>752</v>
      </c>
      <c r="E325" s="25">
        <v>11.5632284</v>
      </c>
      <c r="F325" s="25">
        <v>3.8632373000000002</v>
      </c>
      <c r="G325" s="25">
        <v>0</v>
      </c>
      <c r="H325" s="26">
        <v>0</v>
      </c>
      <c r="I325" s="24" t="s">
        <v>1457</v>
      </c>
      <c r="J325" s="25">
        <v>0</v>
      </c>
      <c r="K325" s="25">
        <v>0.22778950000000001</v>
      </c>
      <c r="L325" s="24" t="s">
        <v>1458</v>
      </c>
      <c r="M325" s="23">
        <v>905</v>
      </c>
      <c r="N325" s="23">
        <v>2.5340016730000001</v>
      </c>
    </row>
    <row r="326" spans="1:14" x14ac:dyDescent="0.25">
      <c r="A326" s="22" t="s">
        <v>116</v>
      </c>
      <c r="B326" s="22" t="s">
        <v>656</v>
      </c>
      <c r="C326" s="22" t="s">
        <v>753</v>
      </c>
      <c r="D326" s="22" t="s">
        <v>754</v>
      </c>
      <c r="E326" s="25">
        <v>3.8475999999999999</v>
      </c>
      <c r="F326" s="25">
        <v>3.9676999999999998</v>
      </c>
      <c r="G326" s="25">
        <v>0</v>
      </c>
      <c r="H326" s="26">
        <v>0</v>
      </c>
      <c r="I326" s="24" t="s">
        <v>1457</v>
      </c>
      <c r="J326" s="25">
        <v>0</v>
      </c>
      <c r="K326" s="25">
        <v>0.1043</v>
      </c>
      <c r="L326" s="24" t="s">
        <v>1458</v>
      </c>
      <c r="M326" s="23">
        <v>400</v>
      </c>
      <c r="N326" s="23">
        <v>1</v>
      </c>
    </row>
    <row r="327" spans="1:14" x14ac:dyDescent="0.25">
      <c r="A327" s="22" t="s">
        <v>116</v>
      </c>
      <c r="B327" s="22" t="s">
        <v>656</v>
      </c>
      <c r="C327" s="22" t="s">
        <v>755</v>
      </c>
      <c r="D327" s="22" t="s">
        <v>756</v>
      </c>
      <c r="E327" s="25">
        <v>5.78</v>
      </c>
      <c r="F327" s="25">
        <v>3.19</v>
      </c>
      <c r="G327" s="25">
        <v>0</v>
      </c>
      <c r="H327" s="26">
        <v>0</v>
      </c>
      <c r="I327" s="24" t="s">
        <v>1457</v>
      </c>
      <c r="J327" s="25">
        <v>0</v>
      </c>
      <c r="K327" s="25">
        <v>0.47</v>
      </c>
      <c r="L327" s="24" t="s">
        <v>1458</v>
      </c>
      <c r="M327" s="23">
        <v>750</v>
      </c>
      <c r="N327" s="23">
        <v>2</v>
      </c>
    </row>
    <row r="328" spans="1:14" x14ac:dyDescent="0.25">
      <c r="A328" s="22" t="s">
        <v>116</v>
      </c>
      <c r="B328" s="22" t="s">
        <v>656</v>
      </c>
      <c r="C328" s="22" t="s">
        <v>757</v>
      </c>
      <c r="D328" s="22" t="s">
        <v>758</v>
      </c>
      <c r="E328" s="25">
        <v>17.08653</v>
      </c>
      <c r="F328" s="25">
        <v>3.8626200000000002</v>
      </c>
      <c r="G328" s="25">
        <v>0</v>
      </c>
      <c r="H328" s="26">
        <v>0</v>
      </c>
      <c r="I328" s="24" t="s">
        <v>1457</v>
      </c>
      <c r="J328" s="25">
        <v>0</v>
      </c>
      <c r="K328" s="25">
        <v>0.21548</v>
      </c>
      <c r="L328" s="24" t="s">
        <v>1457</v>
      </c>
      <c r="M328" s="23">
        <v>0</v>
      </c>
      <c r="N328" s="23">
        <v>3.1804810220999999</v>
      </c>
    </row>
    <row r="329" spans="1:14" x14ac:dyDescent="0.25">
      <c r="A329" s="22" t="s">
        <v>116</v>
      </c>
      <c r="B329" s="22" t="s">
        <v>759</v>
      </c>
      <c r="C329" s="22" t="s">
        <v>760</v>
      </c>
      <c r="D329" s="22" t="s">
        <v>761</v>
      </c>
      <c r="E329" s="25">
        <v>7.2571000000000003</v>
      </c>
      <c r="F329" s="25">
        <v>3.8719999999999999</v>
      </c>
      <c r="G329" s="25">
        <v>0</v>
      </c>
      <c r="H329" s="26">
        <v>0</v>
      </c>
      <c r="I329" s="24" t="s">
        <v>1457</v>
      </c>
      <c r="J329" s="25">
        <v>0</v>
      </c>
      <c r="K329" s="25">
        <v>0</v>
      </c>
      <c r="L329" s="24" t="s">
        <v>1457</v>
      </c>
      <c r="M329" s="23">
        <v>0</v>
      </c>
      <c r="N329" s="23">
        <v>4.9945629731999999</v>
      </c>
    </row>
    <row r="330" spans="1:14" x14ac:dyDescent="0.25">
      <c r="A330" s="22" t="s">
        <v>116</v>
      </c>
      <c r="B330" s="22" t="s">
        <v>759</v>
      </c>
      <c r="C330" s="22" t="s">
        <v>762</v>
      </c>
      <c r="D330" s="22" t="s">
        <v>763</v>
      </c>
      <c r="E330" s="25">
        <v>3.50251</v>
      </c>
      <c r="F330" s="25">
        <v>4.6590999999999996</v>
      </c>
      <c r="G330" s="25">
        <v>0</v>
      </c>
      <c r="H330" s="26">
        <v>0</v>
      </c>
      <c r="I330" s="24" t="s">
        <v>1457</v>
      </c>
      <c r="J330" s="25">
        <v>0</v>
      </c>
      <c r="K330" s="25">
        <v>0.15417</v>
      </c>
      <c r="L330" s="24" t="s">
        <v>1457</v>
      </c>
      <c r="M330" s="23">
        <v>0</v>
      </c>
      <c r="N330" s="23">
        <v>3.50251</v>
      </c>
    </row>
    <row r="331" spans="1:14" x14ac:dyDescent="0.25">
      <c r="A331" s="22" t="s">
        <v>116</v>
      </c>
      <c r="B331" s="22" t="s">
        <v>759</v>
      </c>
      <c r="C331" s="22" t="s">
        <v>764</v>
      </c>
      <c r="D331" s="22" t="s">
        <v>765</v>
      </c>
      <c r="E331" s="25">
        <v>0.35629</v>
      </c>
      <c r="F331" s="25">
        <v>3.74722</v>
      </c>
      <c r="G331" s="25">
        <v>0</v>
      </c>
      <c r="H331" s="26">
        <v>0</v>
      </c>
      <c r="I331" s="24" t="s">
        <v>1457</v>
      </c>
      <c r="J331" s="25">
        <v>0</v>
      </c>
      <c r="K331" s="25">
        <v>0.12246</v>
      </c>
      <c r="L331" s="24" t="s">
        <v>1458</v>
      </c>
      <c r="M331" s="23">
        <v>25</v>
      </c>
      <c r="N331" s="23">
        <v>1</v>
      </c>
    </row>
    <row r="332" spans="1:14" x14ac:dyDescent="0.25">
      <c r="A332" s="22" t="s">
        <v>116</v>
      </c>
      <c r="B332" s="22" t="s">
        <v>759</v>
      </c>
      <c r="C332" s="22" t="s">
        <v>766</v>
      </c>
      <c r="D332" s="22" t="s">
        <v>767</v>
      </c>
      <c r="E332" s="25">
        <v>2.0618599999999998</v>
      </c>
      <c r="F332" s="25">
        <v>3.8513299999999999</v>
      </c>
      <c r="G332" s="25">
        <v>0</v>
      </c>
      <c r="H332" s="26">
        <v>0</v>
      </c>
      <c r="I332" s="24" t="s">
        <v>1457</v>
      </c>
      <c r="J332" s="25">
        <v>0</v>
      </c>
      <c r="K332" s="25">
        <v>0</v>
      </c>
      <c r="L332" s="24" t="s">
        <v>1458</v>
      </c>
      <c r="M332" s="23">
        <v>25</v>
      </c>
      <c r="N332" s="23">
        <v>1</v>
      </c>
    </row>
    <row r="333" spans="1:14" x14ac:dyDescent="0.25">
      <c r="A333" s="22" t="s">
        <v>116</v>
      </c>
      <c r="B333" s="22" t="s">
        <v>759</v>
      </c>
      <c r="C333" s="22" t="s">
        <v>768</v>
      </c>
      <c r="D333" s="22" t="s">
        <v>769</v>
      </c>
      <c r="E333" s="25">
        <v>10.0883</v>
      </c>
      <c r="F333" s="25">
        <v>3.8442500000000002</v>
      </c>
      <c r="G333" s="25">
        <v>0</v>
      </c>
      <c r="H333" s="26">
        <v>0</v>
      </c>
      <c r="I333" s="24" t="s">
        <v>1457</v>
      </c>
      <c r="J333" s="25">
        <v>0</v>
      </c>
      <c r="K333" s="25">
        <v>0</v>
      </c>
      <c r="L333" s="24" t="s">
        <v>1458</v>
      </c>
      <c r="M333" s="23">
        <v>25</v>
      </c>
      <c r="N333" s="23">
        <v>1</v>
      </c>
    </row>
    <row r="334" spans="1:14" x14ac:dyDescent="0.25">
      <c r="A334" s="22" t="s">
        <v>116</v>
      </c>
      <c r="B334" s="22" t="s">
        <v>759</v>
      </c>
      <c r="C334" s="22" t="s">
        <v>770</v>
      </c>
      <c r="D334" s="22" t="s">
        <v>771</v>
      </c>
      <c r="E334" s="25">
        <v>0</v>
      </c>
      <c r="F334" s="25">
        <v>0</v>
      </c>
      <c r="G334" s="25">
        <v>0</v>
      </c>
      <c r="H334" s="26">
        <v>0</v>
      </c>
      <c r="I334" s="24" t="s">
        <v>1457</v>
      </c>
      <c r="J334" s="25">
        <v>0</v>
      </c>
      <c r="K334" s="25">
        <v>0</v>
      </c>
      <c r="L334" s="24" t="s">
        <v>1457</v>
      </c>
      <c r="M334" s="23">
        <v>0</v>
      </c>
      <c r="N334" s="23">
        <v>0</v>
      </c>
    </row>
    <row r="335" spans="1:14" x14ac:dyDescent="0.25">
      <c r="A335" s="22" t="s">
        <v>116</v>
      </c>
      <c r="B335" s="22" t="s">
        <v>759</v>
      </c>
      <c r="C335" s="22" t="s">
        <v>772</v>
      </c>
      <c r="D335" s="22" t="s">
        <v>773</v>
      </c>
      <c r="E335" s="25">
        <v>7.42828</v>
      </c>
      <c r="F335" s="25">
        <v>3.6997</v>
      </c>
      <c r="G335" s="25">
        <v>0</v>
      </c>
      <c r="H335" s="26">
        <v>0</v>
      </c>
      <c r="I335" s="24" t="s">
        <v>1457</v>
      </c>
      <c r="J335" s="25">
        <v>0</v>
      </c>
      <c r="K335" s="25">
        <v>0.20399999999999999</v>
      </c>
      <c r="L335" s="24" t="s">
        <v>1457</v>
      </c>
      <c r="M335" s="23">
        <v>0</v>
      </c>
      <c r="N335" s="23">
        <v>1.7152608122999999</v>
      </c>
    </row>
    <row r="336" spans="1:14" x14ac:dyDescent="0.25">
      <c r="A336" s="22" t="s">
        <v>116</v>
      </c>
      <c r="B336" s="22" t="s">
        <v>774</v>
      </c>
      <c r="C336" s="22" t="s">
        <v>775</v>
      </c>
      <c r="D336" s="22" t="s">
        <v>776</v>
      </c>
      <c r="E336" s="25">
        <v>9.19</v>
      </c>
      <c r="F336" s="25">
        <v>3.7612000000000001</v>
      </c>
      <c r="G336" s="25">
        <v>0.80830000000000002</v>
      </c>
      <c r="H336" s="26">
        <v>2433184</v>
      </c>
      <c r="I336" s="24" t="s">
        <v>1457</v>
      </c>
      <c r="J336" s="25">
        <v>0</v>
      </c>
      <c r="K336" s="25">
        <v>0.49049999999999999</v>
      </c>
      <c r="L336" s="24" t="s">
        <v>1457</v>
      </c>
      <c r="M336" s="23">
        <v>0</v>
      </c>
      <c r="N336" s="23">
        <v>2.7109144543000001</v>
      </c>
    </row>
    <row r="337" spans="1:5" x14ac:dyDescent="0.25">
      <c r="A337" s="22"/>
      <c r="B337" s="22"/>
      <c r="C337" s="22"/>
      <c r="D337" s="22" t="s">
        <v>1823</v>
      </c>
      <c r="E337" s="25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75E61-7163-4222-BDD8-A702480620F5}">
  <dimension ref="A1:R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8" width="15.7109375" customWidth="1"/>
  </cols>
  <sheetData>
    <row r="1" spans="1:18" ht="24" customHeight="1" x14ac:dyDescent="0.3">
      <c r="A1" s="4" t="str">
        <f>HYPERLINK("#'Index'!A1", "&lt;&lt; Index")</f>
        <v>&lt;&lt; Index</v>
      </c>
      <c r="B1" s="20" t="s">
        <v>778</v>
      </c>
      <c r="D1" s="20" t="s">
        <v>808</v>
      </c>
    </row>
    <row r="2" spans="1:1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780</v>
      </c>
      <c r="F2" s="21" t="s">
        <v>781</v>
      </c>
      <c r="G2" s="21" t="s">
        <v>782</v>
      </c>
      <c r="H2" s="21" t="s">
        <v>783</v>
      </c>
      <c r="I2" s="21" t="s">
        <v>784</v>
      </c>
      <c r="J2" s="21" t="s">
        <v>785</v>
      </c>
      <c r="K2" s="21" t="s">
        <v>786</v>
      </c>
      <c r="L2" s="21" t="s">
        <v>787</v>
      </c>
      <c r="M2" s="21" t="s">
        <v>16</v>
      </c>
      <c r="N2" s="21" t="s">
        <v>788</v>
      </c>
      <c r="O2" s="21" t="s">
        <v>789</v>
      </c>
      <c r="P2" s="21" t="s">
        <v>790</v>
      </c>
      <c r="Q2" s="21" t="s">
        <v>791</v>
      </c>
      <c r="R2" s="21" t="s">
        <v>792</v>
      </c>
    </row>
    <row r="3" spans="1:18" x14ac:dyDescent="0.25">
      <c r="A3" s="21"/>
      <c r="B3" s="21"/>
      <c r="C3" s="21"/>
      <c r="D3" s="21" t="s">
        <v>81</v>
      </c>
      <c r="E3" s="21" t="s">
        <v>793</v>
      </c>
      <c r="F3" s="21" t="s">
        <v>794</v>
      </c>
      <c r="G3" s="21" t="s">
        <v>795</v>
      </c>
      <c r="H3" s="21" t="s">
        <v>796</v>
      </c>
      <c r="I3" s="21" t="s">
        <v>797</v>
      </c>
      <c r="J3" s="21" t="s">
        <v>798</v>
      </c>
      <c r="K3" s="21" t="s">
        <v>799</v>
      </c>
      <c r="L3" s="21" t="s">
        <v>800</v>
      </c>
      <c r="M3" s="21" t="s">
        <v>801</v>
      </c>
      <c r="N3" s="21" t="s">
        <v>802</v>
      </c>
      <c r="O3" s="21" t="s">
        <v>803</v>
      </c>
      <c r="P3" s="21" t="s">
        <v>804</v>
      </c>
      <c r="Q3" s="21" t="s">
        <v>805</v>
      </c>
      <c r="R3" s="21" t="s">
        <v>806</v>
      </c>
    </row>
    <row r="4" spans="1:1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778510904</v>
      </c>
      <c r="F4" s="22">
        <v>0</v>
      </c>
      <c r="G4" s="22">
        <v>0</v>
      </c>
      <c r="H4" s="22">
        <v>0</v>
      </c>
      <c r="I4" s="22">
        <v>19457140</v>
      </c>
      <c r="J4" s="22">
        <v>28562040</v>
      </c>
      <c r="K4" s="22">
        <v>17198064</v>
      </c>
      <c r="L4" s="22">
        <v>-290060</v>
      </c>
      <c r="M4" s="22">
        <v>-32020974</v>
      </c>
      <c r="N4" s="22">
        <v>-229765</v>
      </c>
      <c r="O4" s="22">
        <v>7029781</v>
      </c>
      <c r="P4" s="22">
        <v>229765</v>
      </c>
      <c r="Q4" s="22">
        <v>0</v>
      </c>
      <c r="R4" s="22">
        <v>818446895</v>
      </c>
    </row>
    <row r="5" spans="1:1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352589690</v>
      </c>
      <c r="F5" s="22">
        <v>0</v>
      </c>
      <c r="G5" s="22">
        <v>0</v>
      </c>
      <c r="H5" s="22">
        <v>0</v>
      </c>
      <c r="I5" s="22">
        <v>4860964</v>
      </c>
      <c r="J5" s="22">
        <v>5323478</v>
      </c>
      <c r="K5" s="22">
        <v>5414726</v>
      </c>
      <c r="L5" s="22">
        <v>0</v>
      </c>
      <c r="M5" s="22">
        <v>-10635813</v>
      </c>
      <c r="N5" s="22">
        <v>0</v>
      </c>
      <c r="O5" s="22">
        <v>2362575</v>
      </c>
      <c r="P5" s="22">
        <v>0</v>
      </c>
      <c r="Q5" s="22">
        <v>0</v>
      </c>
      <c r="R5" s="22">
        <v>359915620</v>
      </c>
    </row>
    <row r="6" spans="1:1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120052198</v>
      </c>
      <c r="F6" s="22">
        <v>0</v>
      </c>
      <c r="G6" s="22">
        <v>0</v>
      </c>
      <c r="H6" s="22">
        <v>0</v>
      </c>
      <c r="I6" s="22">
        <v>2804662</v>
      </c>
      <c r="J6" s="22">
        <v>3359986</v>
      </c>
      <c r="K6" s="22">
        <v>1251000</v>
      </c>
      <c r="L6" s="22">
        <v>-152324</v>
      </c>
      <c r="M6" s="22">
        <v>-6509678</v>
      </c>
      <c r="N6" s="22">
        <v>0</v>
      </c>
      <c r="O6" s="22">
        <v>544003</v>
      </c>
      <c r="P6" s="22">
        <v>0</v>
      </c>
      <c r="Q6" s="22">
        <v>0</v>
      </c>
      <c r="R6" s="22">
        <v>121349847</v>
      </c>
    </row>
    <row r="7" spans="1:1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16550950000</v>
      </c>
      <c r="F7" s="22">
        <v>0</v>
      </c>
      <c r="G7" s="22">
        <v>0</v>
      </c>
      <c r="H7" s="22">
        <v>0</v>
      </c>
      <c r="I7" s="22">
        <v>511189000</v>
      </c>
      <c r="J7" s="22">
        <v>201750000</v>
      </c>
      <c r="K7" s="22">
        <v>240901000</v>
      </c>
      <c r="L7" s="22">
        <v>-18613000</v>
      </c>
      <c r="M7" s="22">
        <v>-716683000</v>
      </c>
      <c r="N7" s="22">
        <v>-175923000</v>
      </c>
      <c r="O7" s="22">
        <v>251420000</v>
      </c>
      <c r="P7" s="22">
        <v>175923000</v>
      </c>
      <c r="Q7" s="22">
        <v>-13194000</v>
      </c>
      <c r="R7" s="22">
        <v>17007720000</v>
      </c>
    </row>
    <row r="8" spans="1:1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237675269</v>
      </c>
      <c r="F8" s="22">
        <v>0</v>
      </c>
      <c r="G8" s="22">
        <v>0</v>
      </c>
      <c r="H8" s="22">
        <v>0</v>
      </c>
      <c r="I8" s="22">
        <v>4012593</v>
      </c>
      <c r="J8" s="22">
        <v>10966464</v>
      </c>
      <c r="K8" s="22">
        <v>58550</v>
      </c>
      <c r="L8" s="22">
        <v>-246408</v>
      </c>
      <c r="M8" s="22">
        <v>-10038194</v>
      </c>
      <c r="N8" s="22">
        <v>20000000</v>
      </c>
      <c r="O8" s="22">
        <v>1549311</v>
      </c>
      <c r="P8" s="22">
        <v>-20000000</v>
      </c>
      <c r="Q8" s="22">
        <v>0</v>
      </c>
      <c r="R8" s="22">
        <v>243977585</v>
      </c>
    </row>
    <row r="9" spans="1:1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103028002</v>
      </c>
      <c r="F9" s="22">
        <v>0</v>
      </c>
      <c r="G9" s="22">
        <v>0</v>
      </c>
      <c r="H9" s="22">
        <v>0</v>
      </c>
      <c r="I9" s="22">
        <v>213571</v>
      </c>
      <c r="J9" s="22">
        <v>2589141</v>
      </c>
      <c r="K9" s="22">
        <v>1397529</v>
      </c>
      <c r="L9" s="22">
        <v>-93434</v>
      </c>
      <c r="M9" s="22">
        <v>-7377610</v>
      </c>
      <c r="N9" s="22">
        <v>-479213</v>
      </c>
      <c r="O9" s="22">
        <v>2732258</v>
      </c>
      <c r="P9" s="22">
        <v>479213</v>
      </c>
      <c r="Q9" s="22">
        <v>0</v>
      </c>
      <c r="R9" s="22">
        <v>102489457</v>
      </c>
    </row>
    <row r="10" spans="1:1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288856039</v>
      </c>
      <c r="F10" s="22">
        <v>0</v>
      </c>
      <c r="G10" s="22">
        <v>0</v>
      </c>
      <c r="H10" s="22">
        <v>0</v>
      </c>
      <c r="I10" s="22">
        <v>4178284</v>
      </c>
      <c r="J10" s="22">
        <v>16567302</v>
      </c>
      <c r="K10" s="22">
        <v>371089</v>
      </c>
      <c r="L10" s="22">
        <v>-843295</v>
      </c>
      <c r="M10" s="22">
        <v>-12021131</v>
      </c>
      <c r="N10" s="22">
        <v>0</v>
      </c>
      <c r="O10" s="22">
        <v>2755186</v>
      </c>
      <c r="P10" s="22">
        <v>0</v>
      </c>
      <c r="Q10" s="22">
        <v>0</v>
      </c>
      <c r="R10" s="22">
        <v>299863474</v>
      </c>
    </row>
    <row r="11" spans="1:1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10306955000</v>
      </c>
      <c r="F11" s="22">
        <v>0</v>
      </c>
      <c r="G11" s="22">
        <v>0</v>
      </c>
      <c r="H11" s="22">
        <v>0</v>
      </c>
      <c r="I11" s="22">
        <v>179674000</v>
      </c>
      <c r="J11" s="22">
        <v>529546000</v>
      </c>
      <c r="K11" s="22">
        <v>81563000</v>
      </c>
      <c r="L11" s="22">
        <v>-123121000</v>
      </c>
      <c r="M11" s="22">
        <v>-652513000</v>
      </c>
      <c r="N11" s="22">
        <v>-604403000</v>
      </c>
      <c r="O11" s="22">
        <v>210644000</v>
      </c>
      <c r="P11" s="22">
        <v>604403000</v>
      </c>
      <c r="Q11" s="22">
        <v>-23575000</v>
      </c>
      <c r="R11" s="22">
        <v>10509173000</v>
      </c>
    </row>
    <row r="12" spans="1:1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486159000</v>
      </c>
      <c r="F12" s="22">
        <v>0</v>
      </c>
      <c r="G12" s="22">
        <v>0</v>
      </c>
      <c r="H12" s="22">
        <v>0</v>
      </c>
      <c r="I12" s="22">
        <v>11168000</v>
      </c>
      <c r="J12" s="22">
        <v>5359000</v>
      </c>
      <c r="K12" s="22">
        <v>4089000</v>
      </c>
      <c r="L12" s="22">
        <v>-549000</v>
      </c>
      <c r="M12" s="22">
        <v>-16597000</v>
      </c>
      <c r="N12" s="22">
        <v>-148000</v>
      </c>
      <c r="O12" s="22">
        <v>3500000</v>
      </c>
      <c r="P12" s="22">
        <v>148000</v>
      </c>
      <c r="Q12" s="22">
        <v>-172000</v>
      </c>
      <c r="R12" s="22">
        <v>492957000</v>
      </c>
    </row>
    <row r="13" spans="1:1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590863586</v>
      </c>
      <c r="F13" s="22">
        <v>0</v>
      </c>
      <c r="G13" s="22">
        <v>0</v>
      </c>
      <c r="H13" s="22">
        <v>0</v>
      </c>
      <c r="I13" s="22">
        <v>28207453</v>
      </c>
      <c r="J13" s="22">
        <v>21717974</v>
      </c>
      <c r="K13" s="22">
        <v>1260472</v>
      </c>
      <c r="L13" s="22">
        <v>-564429</v>
      </c>
      <c r="M13" s="22">
        <v>-33956128</v>
      </c>
      <c r="N13" s="22">
        <v>-6600000</v>
      </c>
      <c r="O13" s="22">
        <v>7440147</v>
      </c>
      <c r="P13" s="22">
        <v>6600000</v>
      </c>
      <c r="Q13" s="22">
        <v>-6600000</v>
      </c>
      <c r="R13" s="22">
        <v>608369075</v>
      </c>
    </row>
    <row r="14" spans="1:1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158936512</v>
      </c>
      <c r="F14" s="22">
        <v>0</v>
      </c>
      <c r="G14" s="22">
        <v>0</v>
      </c>
      <c r="H14" s="22">
        <v>0</v>
      </c>
      <c r="I14" s="22">
        <v>0</v>
      </c>
      <c r="J14" s="22">
        <v>6963532</v>
      </c>
      <c r="K14" s="22">
        <v>47388</v>
      </c>
      <c r="L14" s="22">
        <v>-7024</v>
      </c>
      <c r="M14" s="22">
        <v>-7441139</v>
      </c>
      <c r="N14" s="22">
        <v>0</v>
      </c>
      <c r="O14" s="22">
        <v>3307591</v>
      </c>
      <c r="P14" s="22">
        <v>0</v>
      </c>
      <c r="Q14" s="22">
        <v>2173375</v>
      </c>
      <c r="R14" s="22">
        <v>163980235</v>
      </c>
    </row>
    <row r="15" spans="1:1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835290019</v>
      </c>
      <c r="F15" s="22">
        <v>0</v>
      </c>
      <c r="G15" s="22">
        <v>0</v>
      </c>
      <c r="H15" s="22">
        <v>0</v>
      </c>
      <c r="I15" s="22">
        <v>14108599</v>
      </c>
      <c r="J15" s="22">
        <v>474256</v>
      </c>
      <c r="K15" s="22">
        <v>15171047</v>
      </c>
      <c r="L15" s="22">
        <v>-317539</v>
      </c>
      <c r="M15" s="22">
        <v>-26713336</v>
      </c>
      <c r="N15" s="22">
        <v>-13183750</v>
      </c>
      <c r="O15" s="22">
        <v>4093208</v>
      </c>
      <c r="P15" s="22">
        <v>13183750</v>
      </c>
      <c r="Q15" s="22">
        <v>-66403</v>
      </c>
      <c r="R15" s="22">
        <v>842039851</v>
      </c>
    </row>
    <row r="16" spans="1:1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1643263000</v>
      </c>
      <c r="F16" s="22">
        <v>0</v>
      </c>
      <c r="G16" s="22">
        <v>0</v>
      </c>
      <c r="H16" s="22">
        <v>0</v>
      </c>
      <c r="I16" s="22">
        <v>0</v>
      </c>
      <c r="J16" s="22">
        <v>65919000</v>
      </c>
      <c r="K16" s="22">
        <v>6149000</v>
      </c>
      <c r="L16" s="22">
        <v>-4867000</v>
      </c>
      <c r="M16" s="22">
        <v>-67896000</v>
      </c>
      <c r="N16" s="22">
        <v>-2600000</v>
      </c>
      <c r="O16" s="22">
        <v>19313000</v>
      </c>
      <c r="P16" s="22">
        <v>2600000</v>
      </c>
      <c r="Q16" s="22">
        <v>-17695000</v>
      </c>
      <c r="R16" s="22">
        <v>1644186000</v>
      </c>
    </row>
    <row r="17" spans="1:1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481296379</v>
      </c>
      <c r="F17" s="22">
        <v>0</v>
      </c>
      <c r="G17" s="22">
        <v>0</v>
      </c>
      <c r="H17" s="22">
        <v>0</v>
      </c>
      <c r="I17" s="22">
        <v>22338128</v>
      </c>
      <c r="J17" s="22">
        <v>10430493</v>
      </c>
      <c r="K17" s="22">
        <v>1215486</v>
      </c>
      <c r="L17" s="22">
        <v>-1375003</v>
      </c>
      <c r="M17" s="22">
        <v>-21526008</v>
      </c>
      <c r="N17" s="22">
        <v>-24000000</v>
      </c>
      <c r="O17" s="22">
        <v>2783024</v>
      </c>
      <c r="P17" s="22">
        <v>24000000</v>
      </c>
      <c r="Q17" s="22">
        <v>0</v>
      </c>
      <c r="R17" s="22">
        <v>495162499</v>
      </c>
    </row>
    <row r="18" spans="1:1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982867000</v>
      </c>
      <c r="F18" s="22">
        <v>0</v>
      </c>
      <c r="G18" s="22">
        <v>0</v>
      </c>
      <c r="H18" s="22">
        <v>0</v>
      </c>
      <c r="I18" s="22">
        <v>0</v>
      </c>
      <c r="J18" s="22">
        <v>34569000</v>
      </c>
      <c r="K18" s="22">
        <v>133000</v>
      </c>
      <c r="L18" s="22">
        <v>-1577000</v>
      </c>
      <c r="M18" s="22">
        <v>-88320000</v>
      </c>
      <c r="N18" s="22">
        <v>0</v>
      </c>
      <c r="O18" s="22">
        <v>29475000</v>
      </c>
      <c r="P18" s="22">
        <v>0</v>
      </c>
      <c r="Q18" s="22">
        <v>46935000</v>
      </c>
      <c r="R18" s="22">
        <v>1004082000</v>
      </c>
    </row>
    <row r="19" spans="1:1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1880351687</v>
      </c>
      <c r="F19" s="22">
        <v>0</v>
      </c>
      <c r="G19" s="22">
        <v>0</v>
      </c>
      <c r="H19" s="22">
        <v>0</v>
      </c>
      <c r="I19" s="22">
        <v>34487543</v>
      </c>
      <c r="J19" s="22">
        <v>48402984</v>
      </c>
      <c r="K19" s="22">
        <v>1718200</v>
      </c>
      <c r="L19" s="22">
        <v>-208514</v>
      </c>
      <c r="M19" s="22">
        <v>-79835011</v>
      </c>
      <c r="N19" s="22">
        <v>-22275849</v>
      </c>
      <c r="O19" s="22">
        <v>18968647</v>
      </c>
      <c r="P19" s="22">
        <v>22275849</v>
      </c>
      <c r="Q19" s="22">
        <v>0</v>
      </c>
      <c r="R19" s="22">
        <v>1903885536</v>
      </c>
    </row>
    <row r="20" spans="1:1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523110489</v>
      </c>
      <c r="F20" s="22">
        <v>0</v>
      </c>
      <c r="G20" s="22">
        <v>0</v>
      </c>
      <c r="H20" s="22">
        <v>0</v>
      </c>
      <c r="I20" s="22">
        <v>-2400000</v>
      </c>
      <c r="J20" s="22">
        <v>21279490</v>
      </c>
      <c r="K20" s="22">
        <v>6060149</v>
      </c>
      <c r="L20" s="22">
        <v>-305539</v>
      </c>
      <c r="M20" s="22">
        <v>-17802177</v>
      </c>
      <c r="N20" s="22">
        <v>0</v>
      </c>
      <c r="O20" s="22">
        <v>2923940</v>
      </c>
      <c r="P20" s="22">
        <v>0</v>
      </c>
      <c r="Q20" s="22">
        <v>0</v>
      </c>
      <c r="R20" s="22">
        <v>532866352</v>
      </c>
    </row>
    <row r="21" spans="1:1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1125315625</v>
      </c>
      <c r="F21" s="22">
        <v>0</v>
      </c>
      <c r="G21" s="22">
        <v>0</v>
      </c>
      <c r="H21" s="22">
        <v>0</v>
      </c>
      <c r="I21" s="22">
        <v>30132291</v>
      </c>
      <c r="J21" s="22">
        <v>6259698</v>
      </c>
      <c r="K21" s="22">
        <v>23080394</v>
      </c>
      <c r="L21" s="22">
        <v>-1963594</v>
      </c>
      <c r="M21" s="22">
        <v>-37114437</v>
      </c>
      <c r="N21" s="22">
        <v>-26000000</v>
      </c>
      <c r="O21" s="22">
        <v>8187659</v>
      </c>
      <c r="P21" s="22">
        <v>26000000</v>
      </c>
      <c r="Q21" s="22">
        <v>1</v>
      </c>
      <c r="R21" s="22">
        <v>1153897637</v>
      </c>
    </row>
    <row r="22" spans="1:1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102877806</v>
      </c>
      <c r="F22" s="22">
        <v>0</v>
      </c>
      <c r="G22" s="22">
        <v>0</v>
      </c>
      <c r="H22" s="22">
        <v>0</v>
      </c>
      <c r="I22" s="22">
        <v>0</v>
      </c>
      <c r="J22" s="22">
        <v>13365653</v>
      </c>
      <c r="K22" s="22">
        <v>0</v>
      </c>
      <c r="L22" s="22">
        <v>-134048</v>
      </c>
      <c r="M22" s="22">
        <v>-4040458</v>
      </c>
      <c r="N22" s="22">
        <v>0</v>
      </c>
      <c r="O22" s="22">
        <v>-6947879</v>
      </c>
      <c r="P22" s="22">
        <v>0</v>
      </c>
      <c r="Q22" s="22">
        <v>181387</v>
      </c>
      <c r="R22" s="22">
        <v>105302461</v>
      </c>
    </row>
    <row r="23" spans="1:1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52292434</v>
      </c>
      <c r="F23" s="22">
        <v>0</v>
      </c>
      <c r="G23" s="22">
        <v>0</v>
      </c>
      <c r="H23" s="22">
        <v>0</v>
      </c>
      <c r="I23" s="22">
        <v>0</v>
      </c>
      <c r="J23" s="22">
        <v>4444274</v>
      </c>
      <c r="K23" s="22">
        <v>0</v>
      </c>
      <c r="L23" s="22">
        <v>0</v>
      </c>
      <c r="M23" s="22">
        <v>-2772939</v>
      </c>
      <c r="N23" s="22">
        <v>0</v>
      </c>
      <c r="O23" s="22">
        <v>956042</v>
      </c>
      <c r="P23" s="22">
        <v>0</v>
      </c>
      <c r="Q23" s="22">
        <v>4460049</v>
      </c>
      <c r="R23" s="22">
        <v>59379860</v>
      </c>
    </row>
    <row r="24" spans="1:1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439040994</v>
      </c>
      <c r="F24" s="22">
        <v>0</v>
      </c>
      <c r="G24" s="22">
        <v>0</v>
      </c>
      <c r="H24" s="22">
        <v>0</v>
      </c>
      <c r="I24" s="22">
        <v>0</v>
      </c>
      <c r="J24" s="22">
        <v>16016503</v>
      </c>
      <c r="K24" s="22">
        <v>313316</v>
      </c>
      <c r="L24" s="22">
        <v>-313624</v>
      </c>
      <c r="M24" s="22">
        <v>-18954469</v>
      </c>
      <c r="N24" s="22">
        <v>1200000</v>
      </c>
      <c r="O24" s="22">
        <v>302830</v>
      </c>
      <c r="P24" s="22">
        <v>-1200000</v>
      </c>
      <c r="Q24" s="22">
        <v>-211311</v>
      </c>
      <c r="R24" s="22">
        <v>436194239</v>
      </c>
    </row>
    <row r="25" spans="1:1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175175357</v>
      </c>
      <c r="F25" s="22">
        <v>0</v>
      </c>
      <c r="G25" s="22">
        <v>0</v>
      </c>
      <c r="H25" s="22">
        <v>0</v>
      </c>
      <c r="I25" s="22">
        <v>3779362</v>
      </c>
      <c r="J25" s="22">
        <v>5789379</v>
      </c>
      <c r="K25" s="22">
        <v>0</v>
      </c>
      <c r="L25" s="22">
        <v>-38071</v>
      </c>
      <c r="M25" s="22">
        <v>-9978821</v>
      </c>
      <c r="N25" s="22">
        <v>0</v>
      </c>
      <c r="O25" s="22">
        <v>1356459</v>
      </c>
      <c r="P25" s="22">
        <v>0</v>
      </c>
      <c r="Q25" s="22">
        <v>0</v>
      </c>
      <c r="R25" s="22">
        <v>176083665</v>
      </c>
    </row>
    <row r="26" spans="1:1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1837972245</v>
      </c>
      <c r="F26" s="22">
        <v>0</v>
      </c>
      <c r="G26" s="22">
        <v>0</v>
      </c>
      <c r="H26" s="22">
        <v>0</v>
      </c>
      <c r="I26" s="22">
        <v>26907028</v>
      </c>
      <c r="J26" s="22">
        <v>86824917</v>
      </c>
      <c r="K26" s="22">
        <v>20371854</v>
      </c>
      <c r="L26" s="22">
        <v>-1018867</v>
      </c>
      <c r="M26" s="22">
        <v>-63660465</v>
      </c>
      <c r="N26" s="22">
        <v>-3778905</v>
      </c>
      <c r="O26" s="22">
        <v>11729120</v>
      </c>
      <c r="P26" s="22">
        <v>3778905</v>
      </c>
      <c r="Q26" s="22">
        <v>0</v>
      </c>
      <c r="R26" s="22">
        <v>1919125832</v>
      </c>
    </row>
    <row r="27" spans="1:1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4291330670</v>
      </c>
      <c r="F27" s="22">
        <v>0</v>
      </c>
      <c r="G27" s="22">
        <v>0</v>
      </c>
      <c r="H27" s="22">
        <v>0</v>
      </c>
      <c r="I27" s="22">
        <v>26777227</v>
      </c>
      <c r="J27" s="22">
        <v>69374388</v>
      </c>
      <c r="K27" s="22">
        <v>0</v>
      </c>
      <c r="L27" s="22">
        <v>-10002523</v>
      </c>
      <c r="M27" s="22">
        <v>-137899993</v>
      </c>
      <c r="N27" s="22">
        <v>0</v>
      </c>
      <c r="O27" s="22">
        <v>12152857</v>
      </c>
      <c r="P27" s="22">
        <v>0</v>
      </c>
      <c r="Q27" s="22">
        <v>-7152787</v>
      </c>
      <c r="R27" s="22">
        <v>4244579839</v>
      </c>
    </row>
    <row r="28" spans="1:1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10270621</v>
      </c>
      <c r="F28" s="22">
        <v>0</v>
      </c>
      <c r="G28" s="22">
        <v>0</v>
      </c>
      <c r="H28" s="22">
        <v>0</v>
      </c>
      <c r="I28" s="22">
        <v>0</v>
      </c>
      <c r="J28" s="22">
        <v>24593</v>
      </c>
      <c r="K28" s="22">
        <v>0</v>
      </c>
      <c r="L28" s="22">
        <v>-11120</v>
      </c>
      <c r="M28" s="22">
        <v>-334652</v>
      </c>
      <c r="N28" s="22">
        <v>0</v>
      </c>
      <c r="O28" s="22">
        <v>0</v>
      </c>
      <c r="P28" s="22">
        <v>0</v>
      </c>
      <c r="Q28" s="22">
        <v>0</v>
      </c>
      <c r="R28" s="22">
        <v>9949442</v>
      </c>
    </row>
    <row r="29" spans="1:1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84252275</v>
      </c>
      <c r="F29" s="22">
        <v>0</v>
      </c>
      <c r="G29" s="22">
        <v>0</v>
      </c>
      <c r="H29" s="22">
        <v>0</v>
      </c>
      <c r="I29" s="22">
        <v>0</v>
      </c>
      <c r="J29" s="22">
        <v>4039483</v>
      </c>
      <c r="K29" s="22">
        <v>0</v>
      </c>
      <c r="L29" s="22">
        <v>-418485</v>
      </c>
      <c r="M29" s="22">
        <v>-5524268</v>
      </c>
      <c r="N29" s="22">
        <v>0</v>
      </c>
      <c r="O29" s="22">
        <v>0</v>
      </c>
      <c r="P29" s="22">
        <v>0</v>
      </c>
      <c r="Q29" s="22">
        <v>0</v>
      </c>
      <c r="R29" s="22">
        <v>82349005</v>
      </c>
    </row>
    <row r="30" spans="1:1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50240168</v>
      </c>
      <c r="F30" s="22">
        <v>0</v>
      </c>
      <c r="G30" s="22">
        <v>0</v>
      </c>
      <c r="H30" s="22">
        <v>0</v>
      </c>
      <c r="I30" s="22">
        <v>2009884</v>
      </c>
      <c r="J30" s="22">
        <v>2716570</v>
      </c>
      <c r="K30" s="22">
        <v>4814</v>
      </c>
      <c r="L30" s="22">
        <v>-256398</v>
      </c>
      <c r="M30" s="22">
        <v>-3225775</v>
      </c>
      <c r="N30" s="22">
        <v>0</v>
      </c>
      <c r="O30" s="22">
        <v>0</v>
      </c>
      <c r="P30" s="22">
        <v>0</v>
      </c>
      <c r="Q30" s="22">
        <v>0</v>
      </c>
      <c r="R30" s="22">
        <v>51489263</v>
      </c>
    </row>
    <row r="31" spans="1:1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44880451</v>
      </c>
      <c r="F31" s="22">
        <v>0</v>
      </c>
      <c r="G31" s="22">
        <v>0</v>
      </c>
      <c r="H31" s="22">
        <v>0</v>
      </c>
      <c r="I31" s="22">
        <v>2655862</v>
      </c>
      <c r="J31" s="22">
        <v>2525942</v>
      </c>
      <c r="K31" s="22">
        <v>0</v>
      </c>
      <c r="L31" s="22">
        <v>-517775</v>
      </c>
      <c r="M31" s="22">
        <v>-3613488</v>
      </c>
      <c r="N31" s="22">
        <v>0</v>
      </c>
      <c r="O31" s="22">
        <v>0</v>
      </c>
      <c r="P31" s="22">
        <v>0</v>
      </c>
      <c r="Q31" s="22">
        <v>0</v>
      </c>
      <c r="R31" s="22">
        <v>45930992</v>
      </c>
    </row>
    <row r="32" spans="1:1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291724575</v>
      </c>
      <c r="F32" s="22">
        <v>0</v>
      </c>
      <c r="G32" s="22">
        <v>0</v>
      </c>
      <c r="H32" s="22">
        <v>0</v>
      </c>
      <c r="I32" s="22">
        <v>2292147</v>
      </c>
      <c r="J32" s="22">
        <v>1599908</v>
      </c>
      <c r="K32" s="22">
        <v>0</v>
      </c>
      <c r="L32" s="22">
        <v>-700502</v>
      </c>
      <c r="M32" s="22">
        <v>-8985944</v>
      </c>
      <c r="N32" s="22">
        <v>0</v>
      </c>
      <c r="O32" s="22">
        <v>537460</v>
      </c>
      <c r="P32" s="22">
        <v>0</v>
      </c>
      <c r="Q32" s="22">
        <v>0</v>
      </c>
      <c r="R32" s="22">
        <v>286467644</v>
      </c>
    </row>
    <row r="33" spans="1:1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73014197</v>
      </c>
      <c r="F33" s="22">
        <v>0</v>
      </c>
      <c r="G33" s="22">
        <v>0</v>
      </c>
      <c r="H33" s="22">
        <v>0</v>
      </c>
      <c r="I33" s="22">
        <v>1458632</v>
      </c>
      <c r="J33" s="22">
        <v>667146</v>
      </c>
      <c r="K33" s="22">
        <v>0</v>
      </c>
      <c r="L33" s="22">
        <v>0</v>
      </c>
      <c r="M33" s="22">
        <v>-1927000</v>
      </c>
      <c r="N33" s="22">
        <v>0</v>
      </c>
      <c r="O33" s="22">
        <v>85796</v>
      </c>
      <c r="P33" s="22">
        <v>0</v>
      </c>
      <c r="Q33" s="22">
        <v>0</v>
      </c>
      <c r="R33" s="22">
        <v>73298771</v>
      </c>
    </row>
    <row r="34" spans="1:1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28540510</v>
      </c>
      <c r="F34" s="22">
        <v>0</v>
      </c>
      <c r="G34" s="22">
        <v>0</v>
      </c>
      <c r="H34" s="22">
        <v>0</v>
      </c>
      <c r="I34" s="22">
        <v>0</v>
      </c>
      <c r="J34" s="22">
        <v>420893</v>
      </c>
      <c r="K34" s="22">
        <v>0</v>
      </c>
      <c r="L34" s="22">
        <v>-37770</v>
      </c>
      <c r="M34" s="22">
        <v>-2260718</v>
      </c>
      <c r="N34" s="22">
        <v>0</v>
      </c>
      <c r="O34" s="22">
        <v>0</v>
      </c>
      <c r="P34" s="22">
        <v>0</v>
      </c>
      <c r="Q34" s="22">
        <v>0</v>
      </c>
      <c r="R34" s="22">
        <v>26662915</v>
      </c>
    </row>
    <row r="35" spans="1:1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270614190</v>
      </c>
      <c r="F35" s="22">
        <v>0</v>
      </c>
      <c r="G35" s="22">
        <v>0</v>
      </c>
      <c r="H35" s="22">
        <v>0</v>
      </c>
      <c r="I35" s="22">
        <v>0</v>
      </c>
      <c r="J35" s="22">
        <v>17205376</v>
      </c>
      <c r="K35" s="22">
        <v>187166</v>
      </c>
      <c r="L35" s="22">
        <v>-4316950</v>
      </c>
      <c r="M35" s="22">
        <v>-19934192</v>
      </c>
      <c r="N35" s="22">
        <v>0</v>
      </c>
      <c r="O35" s="22">
        <v>824751</v>
      </c>
      <c r="P35" s="22">
        <v>0</v>
      </c>
      <c r="Q35" s="22">
        <v>-63477</v>
      </c>
      <c r="R35" s="22">
        <v>264516864</v>
      </c>
    </row>
    <row r="36" spans="1:1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193032840</v>
      </c>
      <c r="F36" s="22">
        <v>0</v>
      </c>
      <c r="G36" s="22">
        <v>0</v>
      </c>
      <c r="H36" s="22">
        <v>0</v>
      </c>
      <c r="I36" s="22">
        <v>3380589</v>
      </c>
      <c r="J36" s="22">
        <v>1529725</v>
      </c>
      <c r="K36" s="22">
        <v>0</v>
      </c>
      <c r="L36" s="22">
        <v>-581303</v>
      </c>
      <c r="M36" s="22">
        <v>-9774855</v>
      </c>
      <c r="N36" s="22">
        <v>0</v>
      </c>
      <c r="O36" s="22">
        <v>1317314</v>
      </c>
      <c r="P36" s="22">
        <v>0</v>
      </c>
      <c r="Q36" s="22">
        <v>0</v>
      </c>
      <c r="R36" s="22">
        <v>188904310</v>
      </c>
    </row>
    <row r="37" spans="1:1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73779700</v>
      </c>
      <c r="F37" s="22">
        <v>0</v>
      </c>
      <c r="G37" s="22">
        <v>0</v>
      </c>
      <c r="H37" s="22">
        <v>0</v>
      </c>
      <c r="I37" s="22">
        <v>0</v>
      </c>
      <c r="J37" s="22">
        <v>13352197</v>
      </c>
      <c r="K37" s="22">
        <v>0</v>
      </c>
      <c r="L37" s="22">
        <v>-591785</v>
      </c>
      <c r="M37" s="22">
        <v>-4405647</v>
      </c>
      <c r="N37" s="22">
        <v>0</v>
      </c>
      <c r="O37" s="22">
        <v>1442678</v>
      </c>
      <c r="P37" s="22">
        <v>0</v>
      </c>
      <c r="Q37" s="22">
        <v>0</v>
      </c>
      <c r="R37" s="22">
        <v>83577143</v>
      </c>
    </row>
    <row r="38" spans="1:1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40755582</v>
      </c>
      <c r="F38" s="22">
        <v>0</v>
      </c>
      <c r="G38" s="22">
        <v>0</v>
      </c>
      <c r="H38" s="22">
        <v>0</v>
      </c>
      <c r="I38" s="22">
        <v>0</v>
      </c>
      <c r="J38" s="22">
        <v>1236407</v>
      </c>
      <c r="K38" s="22">
        <v>0</v>
      </c>
      <c r="L38" s="22">
        <v>-371341</v>
      </c>
      <c r="M38" s="22">
        <v>-2676724</v>
      </c>
      <c r="N38" s="22">
        <v>0</v>
      </c>
      <c r="O38" s="22">
        <v>0</v>
      </c>
      <c r="P38" s="22">
        <v>0</v>
      </c>
      <c r="Q38" s="22">
        <v>0</v>
      </c>
      <c r="R38" s="22">
        <v>38943924</v>
      </c>
    </row>
    <row r="39" spans="1:1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73567620</v>
      </c>
      <c r="F39" s="22">
        <v>0</v>
      </c>
      <c r="G39" s="22">
        <v>0</v>
      </c>
      <c r="H39" s="22">
        <v>0</v>
      </c>
      <c r="I39" s="22">
        <v>1381029</v>
      </c>
      <c r="J39" s="22">
        <v>516853</v>
      </c>
      <c r="K39" s="22">
        <v>0</v>
      </c>
      <c r="L39" s="22">
        <v>-133568</v>
      </c>
      <c r="M39" s="22">
        <v>-4161382</v>
      </c>
      <c r="N39" s="22">
        <v>0</v>
      </c>
      <c r="O39" s="22">
        <v>0</v>
      </c>
      <c r="P39" s="22">
        <v>0</v>
      </c>
      <c r="Q39" s="22">
        <v>0</v>
      </c>
      <c r="R39" s="22">
        <v>71170552</v>
      </c>
    </row>
    <row r="40" spans="1:1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364736122</v>
      </c>
      <c r="F40" s="22">
        <v>0</v>
      </c>
      <c r="G40" s="22">
        <v>0</v>
      </c>
      <c r="H40" s="22">
        <v>0</v>
      </c>
      <c r="I40" s="22">
        <v>14165430</v>
      </c>
      <c r="J40" s="22">
        <v>19676772</v>
      </c>
      <c r="K40" s="22">
        <v>0</v>
      </c>
      <c r="L40" s="22">
        <v>-1281106</v>
      </c>
      <c r="M40" s="22">
        <v>-22460068</v>
      </c>
      <c r="N40" s="22">
        <v>0</v>
      </c>
      <c r="O40" s="22">
        <v>0</v>
      </c>
      <c r="P40" s="22">
        <v>0</v>
      </c>
      <c r="Q40" s="22">
        <v>0</v>
      </c>
      <c r="R40" s="22">
        <v>374837150</v>
      </c>
    </row>
    <row r="41" spans="1:1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153073654</v>
      </c>
      <c r="F41" s="22">
        <v>0</v>
      </c>
      <c r="G41" s="22">
        <v>0</v>
      </c>
      <c r="H41" s="22">
        <v>0</v>
      </c>
      <c r="I41" s="22">
        <v>4687711</v>
      </c>
      <c r="J41" s="22">
        <v>6095700</v>
      </c>
      <c r="K41" s="22">
        <v>0</v>
      </c>
      <c r="L41" s="22">
        <v>-276632</v>
      </c>
      <c r="M41" s="22">
        <v>-7496890</v>
      </c>
      <c r="N41" s="22">
        <v>0</v>
      </c>
      <c r="O41" s="22">
        <v>794199</v>
      </c>
      <c r="P41" s="22">
        <v>0</v>
      </c>
      <c r="Q41" s="22">
        <v>0</v>
      </c>
      <c r="R41" s="22">
        <v>156877742</v>
      </c>
    </row>
    <row r="42" spans="1:1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21733561</v>
      </c>
      <c r="F42" s="22">
        <v>0</v>
      </c>
      <c r="G42" s="22">
        <v>0</v>
      </c>
      <c r="H42" s="22">
        <v>0</v>
      </c>
      <c r="I42" s="22">
        <v>153355</v>
      </c>
      <c r="J42" s="22">
        <v>1630698</v>
      </c>
      <c r="K42" s="22">
        <v>0</v>
      </c>
      <c r="L42" s="22">
        <v>-215328</v>
      </c>
      <c r="M42" s="22">
        <v>-1341898</v>
      </c>
      <c r="N42" s="22">
        <v>0</v>
      </c>
      <c r="O42" s="22">
        <v>0</v>
      </c>
      <c r="P42" s="22">
        <v>0</v>
      </c>
      <c r="Q42" s="22">
        <v>0</v>
      </c>
      <c r="R42" s="22">
        <v>21960388</v>
      </c>
    </row>
    <row r="43" spans="1:1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81768450</v>
      </c>
      <c r="F43" s="22">
        <v>0</v>
      </c>
      <c r="G43" s="22">
        <v>0</v>
      </c>
      <c r="H43" s="22">
        <v>0</v>
      </c>
      <c r="I43" s="22">
        <v>673500</v>
      </c>
      <c r="J43" s="22">
        <v>1111027</v>
      </c>
      <c r="K43" s="22">
        <v>0</v>
      </c>
      <c r="L43" s="22">
        <v>-558183</v>
      </c>
      <c r="M43" s="22">
        <v>-4589852</v>
      </c>
      <c r="N43" s="22">
        <v>-122502</v>
      </c>
      <c r="O43" s="22">
        <v>50627</v>
      </c>
      <c r="P43" s="22">
        <v>122502</v>
      </c>
      <c r="Q43" s="22">
        <v>0</v>
      </c>
      <c r="R43" s="22">
        <v>78455569</v>
      </c>
    </row>
    <row r="44" spans="1:1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225201797</v>
      </c>
      <c r="F44" s="22">
        <v>0</v>
      </c>
      <c r="G44" s="22">
        <v>0</v>
      </c>
      <c r="H44" s="22">
        <v>0</v>
      </c>
      <c r="I44" s="22">
        <v>0</v>
      </c>
      <c r="J44" s="22">
        <v>14400078</v>
      </c>
      <c r="K44" s="22">
        <v>5171042</v>
      </c>
      <c r="L44" s="22">
        <v>-411150</v>
      </c>
      <c r="M44" s="22">
        <v>-17083239</v>
      </c>
      <c r="N44" s="22">
        <v>-3500000</v>
      </c>
      <c r="O44" s="22">
        <v>1590334</v>
      </c>
      <c r="P44" s="22">
        <v>3500000</v>
      </c>
      <c r="Q44" s="22">
        <v>-3500000</v>
      </c>
      <c r="R44" s="22">
        <v>225368862</v>
      </c>
    </row>
    <row r="45" spans="1:1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77165505</v>
      </c>
      <c r="F45" s="22">
        <v>0</v>
      </c>
      <c r="G45" s="22">
        <v>0</v>
      </c>
      <c r="H45" s="22">
        <v>0</v>
      </c>
      <c r="I45" s="22">
        <v>0</v>
      </c>
      <c r="J45" s="22">
        <v>9814860</v>
      </c>
      <c r="K45" s="22">
        <v>0</v>
      </c>
      <c r="L45" s="22">
        <v>-56185</v>
      </c>
      <c r="M45" s="22">
        <v>-2445770</v>
      </c>
      <c r="N45" s="22">
        <v>0</v>
      </c>
      <c r="O45" s="22">
        <v>249924</v>
      </c>
      <c r="P45" s="22">
        <v>0</v>
      </c>
      <c r="Q45" s="22">
        <v>0</v>
      </c>
      <c r="R45" s="22">
        <v>84728334</v>
      </c>
    </row>
    <row r="46" spans="1:1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442576368</v>
      </c>
      <c r="F46" s="22">
        <v>0</v>
      </c>
      <c r="G46" s="22">
        <v>0</v>
      </c>
      <c r="H46" s="22">
        <v>0</v>
      </c>
      <c r="I46" s="22">
        <v>28893187</v>
      </c>
      <c r="J46" s="22">
        <v>8092387</v>
      </c>
      <c r="K46" s="22">
        <v>1352742</v>
      </c>
      <c r="L46" s="22">
        <v>-140122</v>
      </c>
      <c r="M46" s="22">
        <v>-27409599</v>
      </c>
      <c r="N46" s="22">
        <v>-28528</v>
      </c>
      <c r="O46" s="22">
        <v>7392383</v>
      </c>
      <c r="P46" s="22">
        <v>28528</v>
      </c>
      <c r="Q46" s="22">
        <v>-617466</v>
      </c>
      <c r="R46" s="22">
        <v>460139880</v>
      </c>
    </row>
    <row r="47" spans="1:1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381095927</v>
      </c>
      <c r="F47" s="22">
        <v>0</v>
      </c>
      <c r="G47" s="22">
        <v>0</v>
      </c>
      <c r="H47" s="22">
        <v>0</v>
      </c>
      <c r="I47" s="22">
        <v>0</v>
      </c>
      <c r="J47" s="22">
        <v>21397352</v>
      </c>
      <c r="K47" s="22">
        <v>0</v>
      </c>
      <c r="L47" s="22">
        <v>-339754</v>
      </c>
      <c r="M47" s="22">
        <v>-24623131</v>
      </c>
      <c r="N47" s="22">
        <v>0</v>
      </c>
      <c r="O47" s="22">
        <v>474544</v>
      </c>
      <c r="P47" s="22">
        <v>0</v>
      </c>
      <c r="Q47" s="22">
        <v>-41679</v>
      </c>
      <c r="R47" s="22">
        <v>377963259</v>
      </c>
    </row>
    <row r="48" spans="1:1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118811502</v>
      </c>
      <c r="F48" s="22">
        <v>0</v>
      </c>
      <c r="G48" s="22">
        <v>0</v>
      </c>
      <c r="H48" s="22">
        <v>0</v>
      </c>
      <c r="I48" s="22">
        <v>0</v>
      </c>
      <c r="J48" s="22">
        <v>1586462</v>
      </c>
      <c r="K48" s="22">
        <v>0</v>
      </c>
      <c r="L48" s="22">
        <v>-168039</v>
      </c>
      <c r="M48" s="22">
        <v>-6042158</v>
      </c>
      <c r="N48" s="22">
        <v>0</v>
      </c>
      <c r="O48" s="22">
        <v>0</v>
      </c>
      <c r="P48" s="22">
        <v>0</v>
      </c>
      <c r="Q48" s="22">
        <v>0</v>
      </c>
      <c r="R48" s="22">
        <v>114187767</v>
      </c>
    </row>
    <row r="49" spans="1:1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60347480</v>
      </c>
      <c r="F49" s="22">
        <v>0</v>
      </c>
      <c r="G49" s="22">
        <v>0</v>
      </c>
      <c r="H49" s="22">
        <v>0</v>
      </c>
      <c r="I49" s="22">
        <v>0</v>
      </c>
      <c r="J49" s="22">
        <v>2271850</v>
      </c>
      <c r="K49" s="22">
        <v>3412400</v>
      </c>
      <c r="L49" s="22">
        <v>-9319</v>
      </c>
      <c r="M49" s="22">
        <v>-4790963</v>
      </c>
      <c r="N49" s="22">
        <v>-1962116</v>
      </c>
      <c r="O49" s="22">
        <v>1062813</v>
      </c>
      <c r="P49" s="22">
        <v>1962116</v>
      </c>
      <c r="Q49" s="22">
        <v>0</v>
      </c>
      <c r="R49" s="22">
        <v>62294261</v>
      </c>
    </row>
    <row r="50" spans="1:1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289675932</v>
      </c>
      <c r="F50" s="22">
        <v>0</v>
      </c>
      <c r="G50" s="22">
        <v>0</v>
      </c>
      <c r="H50" s="22">
        <v>0</v>
      </c>
      <c r="I50" s="22">
        <v>7196884</v>
      </c>
      <c r="J50" s="22">
        <v>14171517</v>
      </c>
      <c r="K50" s="22">
        <v>4258200</v>
      </c>
      <c r="L50" s="22">
        <v>-1030433</v>
      </c>
      <c r="M50" s="22">
        <v>-21330881</v>
      </c>
      <c r="N50" s="22">
        <v>0</v>
      </c>
      <c r="O50" s="22">
        <v>0</v>
      </c>
      <c r="P50" s="22">
        <v>0</v>
      </c>
      <c r="Q50" s="22">
        <v>0</v>
      </c>
      <c r="R50" s="22">
        <v>292941219</v>
      </c>
    </row>
    <row r="51" spans="1:1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49363221</v>
      </c>
      <c r="F51" s="22">
        <v>0</v>
      </c>
      <c r="G51" s="22">
        <v>0</v>
      </c>
      <c r="H51" s="22">
        <v>0</v>
      </c>
      <c r="I51" s="22">
        <v>1712194</v>
      </c>
      <c r="J51" s="22">
        <v>2061595</v>
      </c>
      <c r="K51" s="22">
        <v>0</v>
      </c>
      <c r="L51" s="22">
        <v>-73999</v>
      </c>
      <c r="M51" s="22">
        <v>-2920612</v>
      </c>
      <c r="N51" s="22">
        <v>0</v>
      </c>
      <c r="O51" s="22">
        <v>0</v>
      </c>
      <c r="P51" s="22">
        <v>0</v>
      </c>
      <c r="Q51" s="22">
        <v>-1745</v>
      </c>
      <c r="R51" s="22">
        <v>50140654</v>
      </c>
    </row>
    <row r="52" spans="1:1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315120248</v>
      </c>
      <c r="F52" s="22">
        <v>0</v>
      </c>
      <c r="G52" s="22">
        <v>0</v>
      </c>
      <c r="H52" s="22">
        <v>0</v>
      </c>
      <c r="I52" s="22">
        <v>3975892</v>
      </c>
      <c r="J52" s="22">
        <v>20064001</v>
      </c>
      <c r="K52" s="22">
        <v>952334</v>
      </c>
      <c r="L52" s="22">
        <v>-465124</v>
      </c>
      <c r="M52" s="22">
        <v>-17257450</v>
      </c>
      <c r="N52" s="22">
        <v>0</v>
      </c>
      <c r="O52" s="22">
        <v>2494280</v>
      </c>
      <c r="P52" s="22">
        <v>0</v>
      </c>
      <c r="Q52" s="22">
        <v>-908957</v>
      </c>
      <c r="R52" s="22">
        <v>323975224</v>
      </c>
    </row>
    <row r="53" spans="1:1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97739723</v>
      </c>
      <c r="F53" s="22">
        <v>0</v>
      </c>
      <c r="G53" s="22">
        <v>0</v>
      </c>
      <c r="H53" s="22">
        <v>0</v>
      </c>
      <c r="I53" s="22">
        <v>52741</v>
      </c>
      <c r="J53" s="22">
        <v>5166577</v>
      </c>
      <c r="K53" s="22">
        <v>-19076560</v>
      </c>
      <c r="L53" s="22">
        <v>-68853</v>
      </c>
      <c r="M53" s="22">
        <v>-6983171</v>
      </c>
      <c r="N53" s="22">
        <v>0</v>
      </c>
      <c r="O53" s="22">
        <v>100125</v>
      </c>
      <c r="P53" s="22">
        <v>0</v>
      </c>
      <c r="Q53" s="22">
        <v>0</v>
      </c>
      <c r="R53" s="22">
        <v>76930582</v>
      </c>
    </row>
    <row r="54" spans="1:1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104170545</v>
      </c>
      <c r="F54" s="22">
        <v>0</v>
      </c>
      <c r="G54" s="22">
        <v>0</v>
      </c>
      <c r="H54" s="22">
        <v>0</v>
      </c>
      <c r="I54" s="22">
        <v>5107225</v>
      </c>
      <c r="J54" s="22">
        <v>0</v>
      </c>
      <c r="K54" s="22">
        <v>0</v>
      </c>
      <c r="L54" s="22">
        <v>-852176</v>
      </c>
      <c r="M54" s="22">
        <v>-6628099</v>
      </c>
      <c r="N54" s="22">
        <v>0</v>
      </c>
      <c r="O54" s="22">
        <v>1130634</v>
      </c>
      <c r="P54" s="22">
        <v>0</v>
      </c>
      <c r="Q54" s="22">
        <v>0</v>
      </c>
      <c r="R54" s="22">
        <v>102928129</v>
      </c>
    </row>
    <row r="55" spans="1:1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26066571</v>
      </c>
      <c r="F55" s="22">
        <v>0</v>
      </c>
      <c r="G55" s="22">
        <v>0</v>
      </c>
      <c r="H55" s="22">
        <v>0</v>
      </c>
      <c r="I55" s="22">
        <v>1339320</v>
      </c>
      <c r="J55" s="22">
        <v>648255</v>
      </c>
      <c r="K55" s="22">
        <v>911390</v>
      </c>
      <c r="L55" s="22">
        <v>-215657</v>
      </c>
      <c r="M55" s="22">
        <v>-1579144</v>
      </c>
      <c r="N55" s="22">
        <v>0</v>
      </c>
      <c r="O55" s="22">
        <v>0</v>
      </c>
      <c r="P55" s="22">
        <v>0</v>
      </c>
      <c r="Q55" s="22">
        <v>0</v>
      </c>
      <c r="R55" s="22">
        <v>27170735</v>
      </c>
    </row>
    <row r="56" spans="1:1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155556945</v>
      </c>
      <c r="F56" s="22">
        <v>0</v>
      </c>
      <c r="G56" s="22">
        <v>0</v>
      </c>
      <c r="H56" s="22">
        <v>0</v>
      </c>
      <c r="I56" s="22">
        <v>0</v>
      </c>
      <c r="J56" s="22">
        <v>11293481</v>
      </c>
      <c r="K56" s="22">
        <v>0</v>
      </c>
      <c r="L56" s="22">
        <v>-1350203</v>
      </c>
      <c r="M56" s="22">
        <v>-13374262</v>
      </c>
      <c r="N56" s="22">
        <v>0</v>
      </c>
      <c r="O56" s="22">
        <v>333353</v>
      </c>
      <c r="P56" s="22">
        <v>0</v>
      </c>
      <c r="Q56" s="22">
        <v>0</v>
      </c>
      <c r="R56" s="22">
        <v>152459314</v>
      </c>
    </row>
    <row r="57" spans="1:1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190830534</v>
      </c>
      <c r="F57" s="22">
        <v>0</v>
      </c>
      <c r="G57" s="22">
        <v>0</v>
      </c>
      <c r="H57" s="22">
        <v>0</v>
      </c>
      <c r="I57" s="22">
        <v>0</v>
      </c>
      <c r="J57" s="22">
        <v>4725652</v>
      </c>
      <c r="K57" s="22">
        <v>0</v>
      </c>
      <c r="L57" s="22">
        <v>-423478</v>
      </c>
      <c r="M57" s="22">
        <v>-7290440</v>
      </c>
      <c r="N57" s="22">
        <v>2000000</v>
      </c>
      <c r="O57" s="22">
        <v>1865757</v>
      </c>
      <c r="P57" s="22">
        <v>-2000000</v>
      </c>
      <c r="Q57" s="22">
        <v>0</v>
      </c>
      <c r="R57" s="22">
        <v>189708025</v>
      </c>
    </row>
    <row r="58" spans="1:1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87938949</v>
      </c>
      <c r="F58" s="22">
        <v>0</v>
      </c>
      <c r="G58" s="22">
        <v>0</v>
      </c>
      <c r="H58" s="22">
        <v>0</v>
      </c>
      <c r="I58" s="22">
        <v>105909</v>
      </c>
      <c r="J58" s="22">
        <v>2956461</v>
      </c>
      <c r="K58" s="22">
        <v>0</v>
      </c>
      <c r="L58" s="22">
        <v>-251384</v>
      </c>
      <c r="M58" s="22">
        <v>-3756471</v>
      </c>
      <c r="N58" s="22">
        <v>0</v>
      </c>
      <c r="O58" s="22">
        <v>1197137</v>
      </c>
      <c r="P58" s="22">
        <v>0</v>
      </c>
      <c r="Q58" s="22">
        <v>0</v>
      </c>
      <c r="R58" s="22">
        <v>88190601</v>
      </c>
    </row>
    <row r="59" spans="1:1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154496622</v>
      </c>
      <c r="F59" s="22">
        <v>0</v>
      </c>
      <c r="G59" s="22">
        <v>0</v>
      </c>
      <c r="H59" s="22">
        <v>0</v>
      </c>
      <c r="I59" s="22">
        <v>8942587</v>
      </c>
      <c r="J59" s="22">
        <v>234849</v>
      </c>
      <c r="K59" s="22">
        <v>0</v>
      </c>
      <c r="L59" s="22">
        <v>-3653628</v>
      </c>
      <c r="M59" s="22">
        <v>-8789328</v>
      </c>
      <c r="N59" s="22">
        <v>0</v>
      </c>
      <c r="O59" s="22">
        <v>1158329</v>
      </c>
      <c r="P59" s="22">
        <v>0</v>
      </c>
      <c r="Q59" s="22">
        <v>0</v>
      </c>
      <c r="R59" s="22">
        <v>152389431</v>
      </c>
    </row>
    <row r="60" spans="1:1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287197384</v>
      </c>
      <c r="F60" s="22">
        <v>0</v>
      </c>
      <c r="G60" s="22">
        <v>0</v>
      </c>
      <c r="H60" s="22">
        <v>0</v>
      </c>
      <c r="I60" s="22">
        <v>0</v>
      </c>
      <c r="J60" s="22">
        <v>8151413</v>
      </c>
      <c r="K60" s="22">
        <v>0</v>
      </c>
      <c r="L60" s="22">
        <v>-3511621</v>
      </c>
      <c r="M60" s="22">
        <v>-13539635</v>
      </c>
      <c r="N60" s="22">
        <v>0</v>
      </c>
      <c r="O60" s="22">
        <v>1370728</v>
      </c>
      <c r="P60" s="22">
        <v>0</v>
      </c>
      <c r="Q60" s="22">
        <v>0</v>
      </c>
      <c r="R60" s="22">
        <v>279668269</v>
      </c>
    </row>
    <row r="61" spans="1:1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45216696</v>
      </c>
      <c r="F61" s="22">
        <v>0</v>
      </c>
      <c r="G61" s="22">
        <v>0</v>
      </c>
      <c r="H61" s="22">
        <v>0</v>
      </c>
      <c r="I61" s="22">
        <v>0</v>
      </c>
      <c r="J61" s="22">
        <v>1854734</v>
      </c>
      <c r="K61" s="22">
        <v>0</v>
      </c>
      <c r="L61" s="22">
        <v>-501190</v>
      </c>
      <c r="M61" s="22">
        <v>-2097535</v>
      </c>
      <c r="N61" s="22">
        <v>0</v>
      </c>
      <c r="O61" s="22">
        <v>0</v>
      </c>
      <c r="P61" s="22">
        <v>0</v>
      </c>
      <c r="Q61" s="22">
        <v>0</v>
      </c>
      <c r="R61" s="22">
        <v>44472705</v>
      </c>
    </row>
    <row r="62" spans="1:1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505178484</v>
      </c>
      <c r="F62" s="22">
        <v>0</v>
      </c>
      <c r="G62" s="22">
        <v>0</v>
      </c>
      <c r="H62" s="22">
        <v>0</v>
      </c>
      <c r="I62" s="22">
        <v>5198235</v>
      </c>
      <c r="J62" s="22">
        <v>10298880</v>
      </c>
      <c r="K62" s="22">
        <v>15805880</v>
      </c>
      <c r="L62" s="22">
        <v>-1272000</v>
      </c>
      <c r="M62" s="22">
        <v>-18523478</v>
      </c>
      <c r="N62" s="22">
        <v>3997001</v>
      </c>
      <c r="O62" s="22">
        <v>2191870</v>
      </c>
      <c r="P62" s="22">
        <v>-3997001</v>
      </c>
      <c r="Q62" s="22">
        <v>0</v>
      </c>
      <c r="R62" s="22">
        <v>518877871</v>
      </c>
    </row>
    <row r="63" spans="1:1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14571303</v>
      </c>
      <c r="F63" s="22">
        <v>0</v>
      </c>
      <c r="G63" s="22">
        <v>0</v>
      </c>
      <c r="H63" s="22">
        <v>0</v>
      </c>
      <c r="I63" s="22">
        <v>70494</v>
      </c>
      <c r="J63" s="22">
        <v>793063</v>
      </c>
      <c r="K63" s="22">
        <v>0</v>
      </c>
      <c r="L63" s="22">
        <v>-37684</v>
      </c>
      <c r="M63" s="22">
        <v>-835033</v>
      </c>
      <c r="N63" s="22">
        <v>0</v>
      </c>
      <c r="O63" s="22">
        <v>0</v>
      </c>
      <c r="P63" s="22">
        <v>0</v>
      </c>
      <c r="Q63" s="22">
        <v>0</v>
      </c>
      <c r="R63" s="22">
        <v>14562143</v>
      </c>
    </row>
    <row r="64" spans="1:1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67904132</v>
      </c>
      <c r="F64" s="22">
        <v>0</v>
      </c>
      <c r="G64" s="22">
        <v>0</v>
      </c>
      <c r="H64" s="22">
        <v>0</v>
      </c>
      <c r="I64" s="22">
        <v>710329</v>
      </c>
      <c r="J64" s="22">
        <v>6647559</v>
      </c>
      <c r="K64" s="22">
        <v>0</v>
      </c>
      <c r="L64" s="22">
        <v>-4411</v>
      </c>
      <c r="M64" s="22">
        <v>-3629398</v>
      </c>
      <c r="N64" s="22">
        <v>0</v>
      </c>
      <c r="O64" s="22">
        <v>375974</v>
      </c>
      <c r="P64" s="22">
        <v>0</v>
      </c>
      <c r="Q64" s="22">
        <v>-131510</v>
      </c>
      <c r="R64" s="22">
        <v>71872675</v>
      </c>
    </row>
    <row r="65" spans="1:1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97211055</v>
      </c>
      <c r="F65" s="22">
        <v>0</v>
      </c>
      <c r="G65" s="22">
        <v>0</v>
      </c>
      <c r="H65" s="22">
        <v>0</v>
      </c>
      <c r="I65" s="22">
        <v>0</v>
      </c>
      <c r="J65" s="22">
        <v>6430260</v>
      </c>
      <c r="K65" s="22">
        <v>0</v>
      </c>
      <c r="L65" s="22">
        <v>-1433159</v>
      </c>
      <c r="M65" s="22">
        <v>-4338149</v>
      </c>
      <c r="N65" s="22">
        <v>0</v>
      </c>
      <c r="O65" s="22">
        <v>196850</v>
      </c>
      <c r="P65" s="22">
        <v>0</v>
      </c>
      <c r="Q65" s="22">
        <v>0</v>
      </c>
      <c r="R65" s="22">
        <v>98066857</v>
      </c>
    </row>
    <row r="66" spans="1:1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149408391</v>
      </c>
      <c r="F66" s="22">
        <v>0</v>
      </c>
      <c r="G66" s="22">
        <v>0</v>
      </c>
      <c r="H66" s="22">
        <v>0</v>
      </c>
      <c r="I66" s="22">
        <v>0</v>
      </c>
      <c r="J66" s="22">
        <v>15870137</v>
      </c>
      <c r="K66" s="22">
        <v>0</v>
      </c>
      <c r="L66" s="22">
        <v>-2334707</v>
      </c>
      <c r="M66" s="22">
        <v>-8990565</v>
      </c>
      <c r="N66" s="22">
        <v>0</v>
      </c>
      <c r="O66" s="22">
        <v>0</v>
      </c>
      <c r="P66" s="22">
        <v>0</v>
      </c>
      <c r="Q66" s="22">
        <v>0</v>
      </c>
      <c r="R66" s="22">
        <v>153953256</v>
      </c>
    </row>
    <row r="67" spans="1:1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9267863</v>
      </c>
      <c r="F67" s="22">
        <v>0</v>
      </c>
      <c r="G67" s="22">
        <v>0</v>
      </c>
      <c r="H67" s="22">
        <v>0</v>
      </c>
      <c r="I67" s="22">
        <v>0</v>
      </c>
      <c r="J67" s="22">
        <v>1057245</v>
      </c>
      <c r="K67" s="22">
        <v>0</v>
      </c>
      <c r="L67" s="22">
        <v>-631067</v>
      </c>
      <c r="M67" s="22">
        <v>-323328</v>
      </c>
      <c r="N67" s="22">
        <v>0</v>
      </c>
      <c r="O67" s="22">
        <v>0</v>
      </c>
      <c r="P67" s="22">
        <v>0</v>
      </c>
      <c r="Q67" s="22">
        <v>9123</v>
      </c>
      <c r="R67" s="22">
        <v>9379836</v>
      </c>
    </row>
    <row r="68" spans="1:1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580124172</v>
      </c>
      <c r="F68" s="22">
        <v>0</v>
      </c>
      <c r="G68" s="22">
        <v>0</v>
      </c>
      <c r="H68" s="22">
        <v>0</v>
      </c>
      <c r="I68" s="22">
        <v>0</v>
      </c>
      <c r="J68" s="22">
        <v>19245704</v>
      </c>
      <c r="K68" s="22">
        <v>4920929</v>
      </c>
      <c r="L68" s="22">
        <v>-562014</v>
      </c>
      <c r="M68" s="22">
        <v>-33056987</v>
      </c>
      <c r="N68" s="22">
        <v>0</v>
      </c>
      <c r="O68" s="22">
        <v>4756611</v>
      </c>
      <c r="P68" s="22">
        <v>0</v>
      </c>
      <c r="Q68" s="22">
        <v>0</v>
      </c>
      <c r="R68" s="22">
        <v>575428415</v>
      </c>
    </row>
    <row r="69" spans="1:1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653530300</v>
      </c>
      <c r="F69" s="22">
        <v>0</v>
      </c>
      <c r="G69" s="22">
        <v>0</v>
      </c>
      <c r="H69" s="22">
        <v>0</v>
      </c>
      <c r="I69" s="22">
        <v>8690392</v>
      </c>
      <c r="J69" s="22">
        <v>21520819</v>
      </c>
      <c r="K69" s="22">
        <v>2175435</v>
      </c>
      <c r="L69" s="22">
        <v>-1755224</v>
      </c>
      <c r="M69" s="22">
        <v>-26635505</v>
      </c>
      <c r="N69" s="22">
        <v>-10162090</v>
      </c>
      <c r="O69" s="22">
        <v>5624745</v>
      </c>
      <c r="P69" s="22">
        <v>10162090</v>
      </c>
      <c r="Q69" s="22">
        <v>0</v>
      </c>
      <c r="R69" s="22">
        <v>663150962</v>
      </c>
    </row>
    <row r="70" spans="1:1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151601302</v>
      </c>
      <c r="F70" s="22">
        <v>0</v>
      </c>
      <c r="G70" s="22">
        <v>0</v>
      </c>
      <c r="H70" s="22">
        <v>0</v>
      </c>
      <c r="I70" s="22">
        <v>0</v>
      </c>
      <c r="J70" s="22">
        <v>14658605</v>
      </c>
      <c r="K70" s="22">
        <v>0</v>
      </c>
      <c r="L70" s="22">
        <v>-117518</v>
      </c>
      <c r="M70" s="22">
        <v>-4944624</v>
      </c>
      <c r="N70" s="22">
        <v>0</v>
      </c>
      <c r="O70" s="22">
        <v>0</v>
      </c>
      <c r="P70" s="22">
        <v>0</v>
      </c>
      <c r="Q70" s="22">
        <v>0</v>
      </c>
      <c r="R70" s="22">
        <v>161197765</v>
      </c>
    </row>
    <row r="71" spans="1:1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37683526</v>
      </c>
      <c r="F71" s="22">
        <v>0</v>
      </c>
      <c r="G71" s="22">
        <v>0</v>
      </c>
      <c r="H71" s="22">
        <v>0</v>
      </c>
      <c r="I71" s="22">
        <v>484236</v>
      </c>
      <c r="J71" s="22">
        <v>2959063</v>
      </c>
      <c r="K71" s="22">
        <v>0</v>
      </c>
      <c r="L71" s="22">
        <v>-339016</v>
      </c>
      <c r="M71" s="22">
        <v>-2300112</v>
      </c>
      <c r="N71" s="22">
        <v>0</v>
      </c>
      <c r="O71" s="22">
        <v>0</v>
      </c>
      <c r="P71" s="22">
        <v>0</v>
      </c>
      <c r="Q71" s="22">
        <v>0</v>
      </c>
      <c r="R71" s="22">
        <v>38487697</v>
      </c>
    </row>
    <row r="72" spans="1:1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52851815</v>
      </c>
      <c r="F72" s="22">
        <v>0</v>
      </c>
      <c r="G72" s="22">
        <v>0</v>
      </c>
      <c r="H72" s="22">
        <v>0</v>
      </c>
      <c r="I72" s="22">
        <v>206530</v>
      </c>
      <c r="J72" s="22">
        <v>214831</v>
      </c>
      <c r="K72" s="22">
        <v>0</v>
      </c>
      <c r="L72" s="22">
        <v>0</v>
      </c>
      <c r="M72" s="22">
        <v>-2847737</v>
      </c>
      <c r="N72" s="22">
        <v>0</v>
      </c>
      <c r="O72" s="22">
        <v>199578</v>
      </c>
      <c r="P72" s="22">
        <v>0</v>
      </c>
      <c r="Q72" s="22">
        <v>0</v>
      </c>
      <c r="R72" s="22">
        <v>50625017</v>
      </c>
    </row>
    <row r="73" spans="1:1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22221112</v>
      </c>
      <c r="F73" s="22">
        <v>0</v>
      </c>
      <c r="G73" s="22">
        <v>0</v>
      </c>
      <c r="H73" s="22">
        <v>0</v>
      </c>
      <c r="I73" s="22">
        <v>2683990</v>
      </c>
      <c r="J73" s="22">
        <v>2509142</v>
      </c>
      <c r="K73" s="22">
        <v>0</v>
      </c>
      <c r="L73" s="22">
        <v>0</v>
      </c>
      <c r="M73" s="22">
        <v>-1602060</v>
      </c>
      <c r="N73" s="22">
        <v>0</v>
      </c>
      <c r="O73" s="22">
        <v>0</v>
      </c>
      <c r="P73" s="22">
        <v>0</v>
      </c>
      <c r="Q73" s="22">
        <v>0</v>
      </c>
      <c r="R73" s="22">
        <v>25812184</v>
      </c>
    </row>
    <row r="74" spans="1:1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110561608</v>
      </c>
      <c r="F74" s="22">
        <v>0</v>
      </c>
      <c r="G74" s="22">
        <v>0</v>
      </c>
      <c r="H74" s="22">
        <v>0</v>
      </c>
      <c r="I74" s="22">
        <v>582565</v>
      </c>
      <c r="J74" s="22">
        <v>4414318</v>
      </c>
      <c r="K74" s="22">
        <v>0</v>
      </c>
      <c r="L74" s="22">
        <v>-405000</v>
      </c>
      <c r="M74" s="22">
        <v>-6116020</v>
      </c>
      <c r="N74" s="22">
        <v>0</v>
      </c>
      <c r="O74" s="22">
        <v>658567</v>
      </c>
      <c r="P74" s="22">
        <v>0</v>
      </c>
      <c r="Q74" s="22">
        <v>0</v>
      </c>
      <c r="R74" s="22">
        <v>109696038</v>
      </c>
    </row>
    <row r="75" spans="1:1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56646206</v>
      </c>
      <c r="F75" s="22">
        <v>0</v>
      </c>
      <c r="G75" s="22">
        <v>0</v>
      </c>
      <c r="H75" s="22">
        <v>0</v>
      </c>
      <c r="I75" s="22">
        <v>269319</v>
      </c>
      <c r="J75" s="22">
        <v>671984</v>
      </c>
      <c r="K75" s="22">
        <v>0</v>
      </c>
      <c r="L75" s="22">
        <v>-101814</v>
      </c>
      <c r="M75" s="22">
        <v>-2776513</v>
      </c>
      <c r="N75" s="22">
        <v>-252972</v>
      </c>
      <c r="O75" s="22">
        <v>124238</v>
      </c>
      <c r="P75" s="22">
        <v>252972</v>
      </c>
      <c r="Q75" s="22">
        <v>-43434</v>
      </c>
      <c r="R75" s="22">
        <v>54789986</v>
      </c>
    </row>
    <row r="76" spans="1:1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93988532</v>
      </c>
      <c r="F76" s="22">
        <v>0</v>
      </c>
      <c r="G76" s="22">
        <v>0</v>
      </c>
      <c r="H76" s="22">
        <v>0</v>
      </c>
      <c r="I76" s="22">
        <v>112154</v>
      </c>
      <c r="J76" s="22">
        <v>3425820</v>
      </c>
      <c r="K76" s="22">
        <v>0</v>
      </c>
      <c r="L76" s="22">
        <v>-1895</v>
      </c>
      <c r="M76" s="22">
        <v>-3395799</v>
      </c>
      <c r="N76" s="22">
        <v>0</v>
      </c>
      <c r="O76" s="22">
        <v>663805</v>
      </c>
      <c r="P76" s="22">
        <v>0</v>
      </c>
      <c r="Q76" s="22">
        <v>0</v>
      </c>
      <c r="R76" s="22">
        <v>94792617</v>
      </c>
    </row>
    <row r="77" spans="1:1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301713811</v>
      </c>
      <c r="F77" s="22">
        <v>0</v>
      </c>
      <c r="G77" s="22">
        <v>0</v>
      </c>
      <c r="H77" s="22">
        <v>0</v>
      </c>
      <c r="I77" s="22">
        <v>34039995</v>
      </c>
      <c r="J77" s="22">
        <v>31054090</v>
      </c>
      <c r="K77" s="22">
        <v>489334</v>
      </c>
      <c r="L77" s="22">
        <v>-1482028</v>
      </c>
      <c r="M77" s="22">
        <v>-14148272</v>
      </c>
      <c r="N77" s="22">
        <v>-19277830</v>
      </c>
      <c r="O77" s="22">
        <v>2935795</v>
      </c>
      <c r="P77" s="22">
        <v>19277830</v>
      </c>
      <c r="Q77" s="22">
        <v>-10677003</v>
      </c>
      <c r="R77" s="22">
        <v>343925722</v>
      </c>
    </row>
    <row r="78" spans="1:1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128575884</v>
      </c>
      <c r="F78" s="22">
        <v>0</v>
      </c>
      <c r="G78" s="22">
        <v>0</v>
      </c>
      <c r="H78" s="22">
        <v>0</v>
      </c>
      <c r="I78" s="22">
        <v>2438554</v>
      </c>
      <c r="J78" s="22">
        <v>4712673</v>
      </c>
      <c r="K78" s="22">
        <v>0</v>
      </c>
      <c r="L78" s="22">
        <v>-133501</v>
      </c>
      <c r="M78" s="22">
        <v>-4460379</v>
      </c>
      <c r="N78" s="22">
        <v>0</v>
      </c>
      <c r="O78" s="22">
        <v>342465</v>
      </c>
      <c r="P78" s="22">
        <v>0</v>
      </c>
      <c r="Q78" s="22">
        <v>0</v>
      </c>
      <c r="R78" s="22">
        <v>131475696</v>
      </c>
    </row>
    <row r="79" spans="1:1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54995397</v>
      </c>
      <c r="F79" s="22">
        <v>0</v>
      </c>
      <c r="G79" s="22">
        <v>0</v>
      </c>
      <c r="H79" s="22">
        <v>0</v>
      </c>
      <c r="I79" s="22">
        <v>330957</v>
      </c>
      <c r="J79" s="22">
        <v>449269</v>
      </c>
      <c r="K79" s="22">
        <v>0</v>
      </c>
      <c r="L79" s="22">
        <v>-139865</v>
      </c>
      <c r="M79" s="22">
        <v>-2804108</v>
      </c>
      <c r="N79" s="22">
        <v>0</v>
      </c>
      <c r="O79" s="22">
        <v>0</v>
      </c>
      <c r="P79" s="22">
        <v>0</v>
      </c>
      <c r="Q79" s="22">
        <v>-83503</v>
      </c>
      <c r="R79" s="22">
        <v>52748147</v>
      </c>
    </row>
    <row r="80" spans="1:1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51884110</v>
      </c>
      <c r="F80" s="22">
        <v>0</v>
      </c>
      <c r="G80" s="22">
        <v>0</v>
      </c>
      <c r="H80" s="22">
        <v>0</v>
      </c>
      <c r="I80" s="22">
        <v>0</v>
      </c>
      <c r="J80" s="22">
        <v>1751445</v>
      </c>
      <c r="K80" s="22">
        <v>0</v>
      </c>
      <c r="L80" s="22">
        <v>-1142169</v>
      </c>
      <c r="M80" s="22">
        <v>-2966788</v>
      </c>
      <c r="N80" s="22">
        <v>0</v>
      </c>
      <c r="O80" s="22">
        <v>0</v>
      </c>
      <c r="P80" s="22">
        <v>0</v>
      </c>
      <c r="Q80" s="22">
        <v>0</v>
      </c>
      <c r="R80" s="22">
        <v>49526598</v>
      </c>
    </row>
    <row r="81" spans="1:1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238188305</v>
      </c>
      <c r="F81" s="22">
        <v>0</v>
      </c>
      <c r="G81" s="22">
        <v>0</v>
      </c>
      <c r="H81" s="22">
        <v>0</v>
      </c>
      <c r="I81" s="22">
        <v>1427976</v>
      </c>
      <c r="J81" s="22">
        <v>10487301</v>
      </c>
      <c r="K81" s="22">
        <v>0</v>
      </c>
      <c r="L81" s="22">
        <v>-581839</v>
      </c>
      <c r="M81" s="22">
        <v>-11184156</v>
      </c>
      <c r="N81" s="22">
        <v>0</v>
      </c>
      <c r="O81" s="22">
        <v>2453367</v>
      </c>
      <c r="P81" s="22">
        <v>0</v>
      </c>
      <c r="Q81" s="22">
        <v>0</v>
      </c>
      <c r="R81" s="22">
        <v>240790954</v>
      </c>
    </row>
    <row r="82" spans="1:1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107104734</v>
      </c>
      <c r="F82" s="22">
        <v>0</v>
      </c>
      <c r="G82" s="22">
        <v>0</v>
      </c>
      <c r="H82" s="22">
        <v>0</v>
      </c>
      <c r="I82" s="22">
        <v>427921</v>
      </c>
      <c r="J82" s="22">
        <v>6093392</v>
      </c>
      <c r="K82" s="22">
        <v>0</v>
      </c>
      <c r="L82" s="22">
        <v>-740539</v>
      </c>
      <c r="M82" s="22">
        <v>-4818615</v>
      </c>
      <c r="N82" s="22">
        <v>0</v>
      </c>
      <c r="O82" s="22">
        <v>0</v>
      </c>
      <c r="P82" s="22">
        <v>0</v>
      </c>
      <c r="Q82" s="22">
        <v>0</v>
      </c>
      <c r="R82" s="22">
        <v>108066893</v>
      </c>
    </row>
    <row r="83" spans="1:1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259285633</v>
      </c>
      <c r="F83" s="22">
        <v>0</v>
      </c>
      <c r="G83" s="22">
        <v>0</v>
      </c>
      <c r="H83" s="22">
        <v>0</v>
      </c>
      <c r="I83" s="22">
        <v>624065</v>
      </c>
      <c r="J83" s="22">
        <v>8932768</v>
      </c>
      <c r="K83" s="22">
        <v>0</v>
      </c>
      <c r="L83" s="22">
        <v>-441112</v>
      </c>
      <c r="M83" s="22">
        <v>-16625684</v>
      </c>
      <c r="N83" s="22">
        <v>0</v>
      </c>
      <c r="O83" s="22">
        <v>0</v>
      </c>
      <c r="P83" s="22">
        <v>0</v>
      </c>
      <c r="Q83" s="22">
        <v>0</v>
      </c>
      <c r="R83" s="22">
        <v>251775670</v>
      </c>
    </row>
    <row r="84" spans="1:1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34102408</v>
      </c>
      <c r="F84" s="22">
        <v>0</v>
      </c>
      <c r="G84" s="22">
        <v>0</v>
      </c>
      <c r="H84" s="22">
        <v>0</v>
      </c>
      <c r="I84" s="22">
        <v>0</v>
      </c>
      <c r="J84" s="22">
        <v>1217551</v>
      </c>
      <c r="K84" s="22">
        <v>0</v>
      </c>
      <c r="L84" s="22">
        <v>-6135</v>
      </c>
      <c r="M84" s="22">
        <v>-2471791</v>
      </c>
      <c r="N84" s="22">
        <v>0</v>
      </c>
      <c r="O84" s="22">
        <v>150000</v>
      </c>
      <c r="P84" s="22">
        <v>0</v>
      </c>
      <c r="Q84" s="22">
        <v>0</v>
      </c>
      <c r="R84" s="22">
        <v>32992033</v>
      </c>
    </row>
    <row r="85" spans="1:1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31061526</v>
      </c>
      <c r="F85" s="22">
        <v>0</v>
      </c>
      <c r="G85" s="22">
        <v>0</v>
      </c>
      <c r="H85" s="22">
        <v>0</v>
      </c>
      <c r="I85" s="22">
        <v>0</v>
      </c>
      <c r="J85" s="22">
        <v>417664</v>
      </c>
      <c r="K85" s="22">
        <v>0</v>
      </c>
      <c r="L85" s="22">
        <v>-99752</v>
      </c>
      <c r="M85" s="22">
        <v>-1849779</v>
      </c>
      <c r="N85" s="22">
        <v>0</v>
      </c>
      <c r="O85" s="22">
        <v>1054032</v>
      </c>
      <c r="P85" s="22">
        <v>0</v>
      </c>
      <c r="Q85" s="22">
        <v>-323883</v>
      </c>
      <c r="R85" s="22">
        <v>30259808</v>
      </c>
    </row>
    <row r="86" spans="1:1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99917089</v>
      </c>
      <c r="F86" s="22">
        <v>0</v>
      </c>
      <c r="G86" s="22">
        <v>0</v>
      </c>
      <c r="H86" s="22">
        <v>0</v>
      </c>
      <c r="I86" s="22">
        <v>3974687</v>
      </c>
      <c r="J86" s="22">
        <v>9628882</v>
      </c>
      <c r="K86" s="22">
        <v>0</v>
      </c>
      <c r="L86" s="22">
        <v>-299772</v>
      </c>
      <c r="M86" s="22">
        <v>-6414884</v>
      </c>
      <c r="N86" s="22">
        <v>0</v>
      </c>
      <c r="O86" s="22">
        <v>0</v>
      </c>
      <c r="P86" s="22">
        <v>0</v>
      </c>
      <c r="Q86" s="22">
        <v>0</v>
      </c>
      <c r="R86" s="22">
        <v>106806002</v>
      </c>
    </row>
    <row r="87" spans="1:1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229964253</v>
      </c>
      <c r="F87" s="22">
        <v>0</v>
      </c>
      <c r="G87" s="22">
        <v>0</v>
      </c>
      <c r="H87" s="22">
        <v>0</v>
      </c>
      <c r="I87" s="22">
        <v>0</v>
      </c>
      <c r="J87" s="22">
        <v>12694914</v>
      </c>
      <c r="K87" s="22">
        <v>594450</v>
      </c>
      <c r="L87" s="22">
        <v>-380263</v>
      </c>
      <c r="M87" s="22">
        <v>-14206054</v>
      </c>
      <c r="N87" s="22">
        <v>0</v>
      </c>
      <c r="O87" s="22">
        <v>46318</v>
      </c>
      <c r="P87" s="22">
        <v>0</v>
      </c>
      <c r="Q87" s="22">
        <v>0</v>
      </c>
      <c r="R87" s="22">
        <v>228713618</v>
      </c>
    </row>
    <row r="88" spans="1:1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88246749</v>
      </c>
      <c r="F88" s="22">
        <v>0</v>
      </c>
      <c r="G88" s="22">
        <v>0</v>
      </c>
      <c r="H88" s="22">
        <v>0</v>
      </c>
      <c r="I88" s="22">
        <v>0</v>
      </c>
      <c r="J88" s="22">
        <v>5257558</v>
      </c>
      <c r="K88" s="22">
        <v>4300</v>
      </c>
      <c r="L88" s="22">
        <v>-171044</v>
      </c>
      <c r="M88" s="22">
        <v>-7239305</v>
      </c>
      <c r="N88" s="22">
        <v>0</v>
      </c>
      <c r="O88" s="22">
        <v>0</v>
      </c>
      <c r="P88" s="22">
        <v>0</v>
      </c>
      <c r="Q88" s="22">
        <v>-95728</v>
      </c>
      <c r="R88" s="22">
        <v>86002530</v>
      </c>
    </row>
    <row r="89" spans="1:1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78503198</v>
      </c>
      <c r="F89" s="22">
        <v>0</v>
      </c>
      <c r="G89" s="22">
        <v>0</v>
      </c>
      <c r="H89" s="22">
        <v>0</v>
      </c>
      <c r="I89" s="22">
        <v>0</v>
      </c>
      <c r="J89" s="22">
        <v>1266273</v>
      </c>
      <c r="K89" s="22">
        <v>0</v>
      </c>
      <c r="L89" s="22">
        <v>-108925</v>
      </c>
      <c r="M89" s="22">
        <v>-7109661</v>
      </c>
      <c r="N89" s="22">
        <v>0</v>
      </c>
      <c r="O89" s="22">
        <v>960809</v>
      </c>
      <c r="P89" s="22">
        <v>0</v>
      </c>
      <c r="Q89" s="22">
        <v>-134854</v>
      </c>
      <c r="R89" s="22">
        <v>73376840</v>
      </c>
    </row>
    <row r="90" spans="1:1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295383609</v>
      </c>
      <c r="F90" s="22">
        <v>0</v>
      </c>
      <c r="G90" s="22">
        <v>0</v>
      </c>
      <c r="H90" s="22">
        <v>0</v>
      </c>
      <c r="I90" s="22">
        <v>6605835</v>
      </c>
      <c r="J90" s="22">
        <v>9010467</v>
      </c>
      <c r="K90" s="22">
        <v>0</v>
      </c>
      <c r="L90" s="22">
        <v>0</v>
      </c>
      <c r="M90" s="22">
        <v>-18092540</v>
      </c>
      <c r="N90" s="22">
        <v>0</v>
      </c>
      <c r="O90" s="22">
        <v>213837</v>
      </c>
      <c r="P90" s="22">
        <v>0</v>
      </c>
      <c r="Q90" s="22">
        <v>-138240</v>
      </c>
      <c r="R90" s="22">
        <v>292982968</v>
      </c>
    </row>
    <row r="91" spans="1:1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31481043</v>
      </c>
      <c r="F91" s="22">
        <v>0</v>
      </c>
      <c r="G91" s="22">
        <v>0</v>
      </c>
      <c r="H91" s="22">
        <v>0</v>
      </c>
      <c r="I91" s="22">
        <v>69807</v>
      </c>
      <c r="J91" s="22">
        <v>723135</v>
      </c>
      <c r="K91" s="22">
        <v>0</v>
      </c>
      <c r="L91" s="22">
        <v>0</v>
      </c>
      <c r="M91" s="22">
        <v>-1434168</v>
      </c>
      <c r="N91" s="22">
        <v>0</v>
      </c>
      <c r="O91" s="22">
        <v>288437</v>
      </c>
      <c r="P91" s="22">
        <v>0</v>
      </c>
      <c r="Q91" s="22">
        <v>0</v>
      </c>
      <c r="R91" s="22">
        <v>31128254</v>
      </c>
    </row>
    <row r="92" spans="1:1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211894281</v>
      </c>
      <c r="F92" s="22">
        <v>0</v>
      </c>
      <c r="G92" s="22">
        <v>0</v>
      </c>
      <c r="H92" s="22">
        <v>0</v>
      </c>
      <c r="I92" s="22">
        <v>20455958</v>
      </c>
      <c r="J92" s="22">
        <v>0</v>
      </c>
      <c r="K92" s="22">
        <v>0</v>
      </c>
      <c r="L92" s="22">
        <v>-317474</v>
      </c>
      <c r="M92" s="22">
        <v>-7218255</v>
      </c>
      <c r="N92" s="22">
        <v>0</v>
      </c>
      <c r="O92" s="22">
        <v>6881982</v>
      </c>
      <c r="P92" s="22">
        <v>0</v>
      </c>
      <c r="Q92" s="22">
        <v>0</v>
      </c>
      <c r="R92" s="22">
        <v>231696492</v>
      </c>
    </row>
    <row r="93" spans="1:1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60939045</v>
      </c>
      <c r="F93" s="22">
        <v>0</v>
      </c>
      <c r="G93" s="22">
        <v>0</v>
      </c>
      <c r="H93" s="22">
        <v>0</v>
      </c>
      <c r="I93" s="22">
        <v>1431633</v>
      </c>
      <c r="J93" s="22">
        <v>4031402</v>
      </c>
      <c r="K93" s="22">
        <v>0</v>
      </c>
      <c r="L93" s="22">
        <v>-94959</v>
      </c>
      <c r="M93" s="22">
        <v>-1966616</v>
      </c>
      <c r="N93" s="22">
        <v>0</v>
      </c>
      <c r="O93" s="22">
        <v>159119</v>
      </c>
      <c r="P93" s="22">
        <v>0</v>
      </c>
      <c r="Q93" s="22">
        <v>0</v>
      </c>
      <c r="R93" s="22">
        <v>64499624</v>
      </c>
    </row>
    <row r="94" spans="1:1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11773597</v>
      </c>
      <c r="F94" s="22">
        <v>0</v>
      </c>
      <c r="G94" s="22">
        <v>0</v>
      </c>
      <c r="H94" s="22">
        <v>0</v>
      </c>
      <c r="I94" s="22">
        <v>0</v>
      </c>
      <c r="J94" s="22">
        <v>53425</v>
      </c>
      <c r="K94" s="22">
        <v>0</v>
      </c>
      <c r="L94" s="22">
        <v>-6897</v>
      </c>
      <c r="M94" s="22">
        <v>-456439</v>
      </c>
      <c r="N94" s="22">
        <v>0</v>
      </c>
      <c r="O94" s="22">
        <v>0</v>
      </c>
      <c r="P94" s="22">
        <v>0</v>
      </c>
      <c r="Q94" s="22">
        <v>0</v>
      </c>
      <c r="R94" s="22">
        <v>11363686</v>
      </c>
    </row>
    <row r="95" spans="1:1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14561243</v>
      </c>
      <c r="F95" s="22">
        <v>0</v>
      </c>
      <c r="G95" s="22">
        <v>0</v>
      </c>
      <c r="H95" s="22">
        <v>0</v>
      </c>
      <c r="I95" s="22">
        <v>710299</v>
      </c>
      <c r="J95" s="22">
        <v>1239692</v>
      </c>
      <c r="K95" s="22">
        <v>0</v>
      </c>
      <c r="L95" s="22">
        <v>0</v>
      </c>
      <c r="M95" s="22">
        <v>-546135</v>
      </c>
      <c r="N95" s="22">
        <v>0</v>
      </c>
      <c r="O95" s="22">
        <v>116864</v>
      </c>
      <c r="P95" s="22">
        <v>0</v>
      </c>
      <c r="Q95" s="22">
        <v>0</v>
      </c>
      <c r="R95" s="22">
        <v>16081963</v>
      </c>
    </row>
    <row r="96" spans="1:1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23643574</v>
      </c>
      <c r="F96" s="22">
        <v>0</v>
      </c>
      <c r="G96" s="22">
        <v>0</v>
      </c>
      <c r="H96" s="22">
        <v>0</v>
      </c>
      <c r="I96" s="22">
        <v>1097429</v>
      </c>
      <c r="J96" s="22">
        <v>4743051</v>
      </c>
      <c r="K96" s="22">
        <v>0</v>
      </c>
      <c r="L96" s="22">
        <v>0</v>
      </c>
      <c r="M96" s="22">
        <v>-1060595</v>
      </c>
      <c r="N96" s="22">
        <v>0</v>
      </c>
      <c r="O96" s="22">
        <v>323673</v>
      </c>
      <c r="P96" s="22">
        <v>0</v>
      </c>
      <c r="Q96" s="22">
        <v>0</v>
      </c>
      <c r="R96" s="22">
        <v>28747132</v>
      </c>
    </row>
    <row r="97" spans="1:1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14014656</v>
      </c>
      <c r="F97" s="22">
        <v>0</v>
      </c>
      <c r="G97" s="22">
        <v>0</v>
      </c>
      <c r="H97" s="22">
        <v>0</v>
      </c>
      <c r="I97" s="22">
        <v>0</v>
      </c>
      <c r="J97" s="22">
        <v>355034</v>
      </c>
      <c r="K97" s="22">
        <v>0</v>
      </c>
      <c r="L97" s="22">
        <v>0</v>
      </c>
      <c r="M97" s="22">
        <v>-566234</v>
      </c>
      <c r="N97" s="22">
        <v>0</v>
      </c>
      <c r="O97" s="22">
        <v>103280</v>
      </c>
      <c r="P97" s="22">
        <v>0</v>
      </c>
      <c r="Q97" s="22">
        <v>0</v>
      </c>
      <c r="R97" s="22">
        <v>13906736</v>
      </c>
    </row>
    <row r="98" spans="1:1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165697867</v>
      </c>
      <c r="F98" s="22">
        <v>0</v>
      </c>
      <c r="G98" s="22">
        <v>0</v>
      </c>
      <c r="H98" s="22">
        <v>0</v>
      </c>
      <c r="I98" s="22">
        <v>0</v>
      </c>
      <c r="J98" s="22">
        <v>7250471</v>
      </c>
      <c r="K98" s="22">
        <v>0</v>
      </c>
      <c r="L98" s="22">
        <v>-168860</v>
      </c>
      <c r="M98" s="22">
        <v>-6036720</v>
      </c>
      <c r="N98" s="22">
        <v>0</v>
      </c>
      <c r="O98" s="22">
        <v>1181908</v>
      </c>
      <c r="P98" s="22">
        <v>0</v>
      </c>
      <c r="Q98" s="22">
        <v>0</v>
      </c>
      <c r="R98" s="22">
        <v>167924666</v>
      </c>
    </row>
    <row r="99" spans="1:1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13817002</v>
      </c>
      <c r="F99" s="22">
        <v>0</v>
      </c>
      <c r="G99" s="22">
        <v>0</v>
      </c>
      <c r="H99" s="22">
        <v>0</v>
      </c>
      <c r="I99" s="22">
        <v>0</v>
      </c>
      <c r="J99" s="22">
        <v>769180</v>
      </c>
      <c r="K99" s="22">
        <v>0</v>
      </c>
      <c r="L99" s="22">
        <v>0</v>
      </c>
      <c r="M99" s="22">
        <v>-616245</v>
      </c>
      <c r="N99" s="22">
        <v>0</v>
      </c>
      <c r="O99" s="22">
        <v>166100</v>
      </c>
      <c r="P99" s="22">
        <v>0</v>
      </c>
      <c r="Q99" s="22">
        <v>0</v>
      </c>
      <c r="R99" s="22">
        <v>14136037</v>
      </c>
    </row>
    <row r="100" spans="1:1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122346827</v>
      </c>
      <c r="F100" s="22">
        <v>0</v>
      </c>
      <c r="G100" s="22">
        <v>0</v>
      </c>
      <c r="H100" s="22">
        <v>0</v>
      </c>
      <c r="I100" s="22">
        <v>0</v>
      </c>
      <c r="J100" s="22">
        <v>9187813</v>
      </c>
      <c r="K100" s="22">
        <v>167072</v>
      </c>
      <c r="L100" s="22">
        <v>-74039</v>
      </c>
      <c r="M100" s="22">
        <v>-5763071</v>
      </c>
      <c r="N100" s="22">
        <v>0</v>
      </c>
      <c r="O100" s="22">
        <v>947922</v>
      </c>
      <c r="P100" s="22">
        <v>0</v>
      </c>
      <c r="Q100" s="22">
        <v>0</v>
      </c>
      <c r="R100" s="22">
        <v>126812524</v>
      </c>
    </row>
    <row r="101" spans="1:1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14961911</v>
      </c>
      <c r="F101" s="22">
        <v>0</v>
      </c>
      <c r="G101" s="22">
        <v>0</v>
      </c>
      <c r="H101" s="22">
        <v>0</v>
      </c>
      <c r="I101" s="22">
        <v>141962</v>
      </c>
      <c r="J101" s="22">
        <v>1322491</v>
      </c>
      <c r="K101" s="22">
        <v>0</v>
      </c>
      <c r="L101" s="22">
        <v>-61180</v>
      </c>
      <c r="M101" s="22">
        <v>-868498</v>
      </c>
      <c r="N101" s="22">
        <v>0</v>
      </c>
      <c r="O101" s="22">
        <v>196257</v>
      </c>
      <c r="P101" s="22">
        <v>0</v>
      </c>
      <c r="Q101" s="22">
        <v>-351000</v>
      </c>
      <c r="R101" s="22">
        <v>15341943</v>
      </c>
    </row>
    <row r="102" spans="1:1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8207156</v>
      </c>
      <c r="F102" s="22">
        <v>0</v>
      </c>
      <c r="G102" s="22">
        <v>0</v>
      </c>
      <c r="H102" s="22">
        <v>0</v>
      </c>
      <c r="I102" s="22">
        <v>0</v>
      </c>
      <c r="J102" s="22">
        <v>95911</v>
      </c>
      <c r="K102" s="22">
        <v>0</v>
      </c>
      <c r="L102" s="22">
        <v>0</v>
      </c>
      <c r="M102" s="22">
        <v>-480533</v>
      </c>
      <c r="N102" s="22">
        <v>0</v>
      </c>
      <c r="O102" s="22">
        <v>46663</v>
      </c>
      <c r="P102" s="22">
        <v>0</v>
      </c>
      <c r="Q102" s="22">
        <v>0</v>
      </c>
      <c r="R102" s="22">
        <v>7869197</v>
      </c>
    </row>
    <row r="103" spans="1:1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10656492</v>
      </c>
      <c r="F103" s="22">
        <v>0</v>
      </c>
      <c r="G103" s="22">
        <v>0</v>
      </c>
      <c r="H103" s="22">
        <v>0</v>
      </c>
      <c r="I103" s="22">
        <v>75000</v>
      </c>
      <c r="J103" s="22">
        <v>275377</v>
      </c>
      <c r="K103" s="22">
        <v>0</v>
      </c>
      <c r="L103" s="22">
        <v>-58366</v>
      </c>
      <c r="M103" s="22">
        <v>-496291</v>
      </c>
      <c r="N103" s="22">
        <v>0</v>
      </c>
      <c r="O103" s="22">
        <v>82012</v>
      </c>
      <c r="P103" s="22">
        <v>0</v>
      </c>
      <c r="Q103" s="22">
        <v>0</v>
      </c>
      <c r="R103" s="22">
        <v>10534224</v>
      </c>
    </row>
    <row r="104" spans="1:1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38197813</v>
      </c>
      <c r="F104" s="22">
        <v>0</v>
      </c>
      <c r="G104" s="22">
        <v>0</v>
      </c>
      <c r="H104" s="22">
        <v>0</v>
      </c>
      <c r="I104" s="22">
        <v>1437891</v>
      </c>
      <c r="J104" s="22">
        <v>1436428</v>
      </c>
      <c r="K104" s="22">
        <v>3695</v>
      </c>
      <c r="L104" s="22">
        <v>0</v>
      </c>
      <c r="M104" s="22">
        <v>-1331008</v>
      </c>
      <c r="N104" s="22">
        <v>0</v>
      </c>
      <c r="O104" s="22">
        <v>97112</v>
      </c>
      <c r="P104" s="22">
        <v>0</v>
      </c>
      <c r="Q104" s="22">
        <v>0</v>
      </c>
      <c r="R104" s="22">
        <v>39841931</v>
      </c>
    </row>
    <row r="105" spans="1:1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23390437</v>
      </c>
      <c r="F105" s="22">
        <v>0</v>
      </c>
      <c r="G105" s="22">
        <v>0</v>
      </c>
      <c r="H105" s="22">
        <v>0</v>
      </c>
      <c r="I105" s="22">
        <v>0</v>
      </c>
      <c r="J105" s="22">
        <v>636649</v>
      </c>
      <c r="K105" s="22">
        <v>0</v>
      </c>
      <c r="L105" s="22">
        <v>0</v>
      </c>
      <c r="M105" s="22">
        <v>-1069759</v>
      </c>
      <c r="N105" s="22">
        <v>0</v>
      </c>
      <c r="O105" s="22">
        <v>323186</v>
      </c>
      <c r="P105" s="22">
        <v>0</v>
      </c>
      <c r="Q105" s="22">
        <v>0</v>
      </c>
      <c r="R105" s="22">
        <v>23280513</v>
      </c>
    </row>
    <row r="106" spans="1:1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336221790</v>
      </c>
      <c r="F106" s="22">
        <v>0</v>
      </c>
      <c r="G106" s="22">
        <v>0</v>
      </c>
      <c r="H106" s="22">
        <v>0</v>
      </c>
      <c r="I106" s="22">
        <v>8196033</v>
      </c>
      <c r="J106" s="22">
        <v>12486069</v>
      </c>
      <c r="K106" s="22">
        <v>1910230</v>
      </c>
      <c r="L106" s="22">
        <v>-273190</v>
      </c>
      <c r="M106" s="22">
        <v>-10983835</v>
      </c>
      <c r="N106" s="22">
        <v>0</v>
      </c>
      <c r="O106" s="22">
        <v>3457485</v>
      </c>
      <c r="P106" s="22">
        <v>0</v>
      </c>
      <c r="Q106" s="22">
        <v>0</v>
      </c>
      <c r="R106" s="22">
        <v>351014582</v>
      </c>
    </row>
    <row r="107" spans="1:1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49125658</v>
      </c>
      <c r="F107" s="22">
        <v>0</v>
      </c>
      <c r="G107" s="22">
        <v>0</v>
      </c>
      <c r="H107" s="22">
        <v>0</v>
      </c>
      <c r="I107" s="22">
        <v>1025101</v>
      </c>
      <c r="J107" s="22">
        <v>1392841</v>
      </c>
      <c r="K107" s="22">
        <v>0</v>
      </c>
      <c r="L107" s="22">
        <v>-8505</v>
      </c>
      <c r="M107" s="22">
        <v>-2634295</v>
      </c>
      <c r="N107" s="22">
        <v>0</v>
      </c>
      <c r="O107" s="22">
        <v>157952</v>
      </c>
      <c r="P107" s="22">
        <v>0</v>
      </c>
      <c r="Q107" s="22">
        <v>0</v>
      </c>
      <c r="R107" s="22">
        <v>49058752</v>
      </c>
    </row>
    <row r="108" spans="1:1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52330079</v>
      </c>
      <c r="F108" s="22">
        <v>0</v>
      </c>
      <c r="G108" s="22">
        <v>0</v>
      </c>
      <c r="H108" s="22">
        <v>0</v>
      </c>
      <c r="I108" s="22">
        <v>707374</v>
      </c>
      <c r="J108" s="22">
        <v>811345</v>
      </c>
      <c r="K108" s="22">
        <v>0</v>
      </c>
      <c r="L108" s="22">
        <v>-2475</v>
      </c>
      <c r="M108" s="22">
        <v>-2216914</v>
      </c>
      <c r="N108" s="22">
        <v>-800000</v>
      </c>
      <c r="O108" s="22">
        <v>1098206</v>
      </c>
      <c r="P108" s="22">
        <v>800000</v>
      </c>
      <c r="Q108" s="22">
        <v>-785941</v>
      </c>
      <c r="R108" s="22">
        <v>51941674</v>
      </c>
    </row>
    <row r="109" spans="1:1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10668879</v>
      </c>
      <c r="F109" s="22">
        <v>0</v>
      </c>
      <c r="G109" s="22">
        <v>0</v>
      </c>
      <c r="H109" s="22">
        <v>0</v>
      </c>
      <c r="I109" s="22">
        <v>0</v>
      </c>
      <c r="J109" s="22">
        <v>430425</v>
      </c>
      <c r="K109" s="22">
        <v>0</v>
      </c>
      <c r="L109" s="22">
        <v>0</v>
      </c>
      <c r="M109" s="22">
        <v>-547864</v>
      </c>
      <c r="N109" s="22">
        <v>0</v>
      </c>
      <c r="O109" s="22">
        <v>153784</v>
      </c>
      <c r="P109" s="22">
        <v>0</v>
      </c>
      <c r="Q109" s="22">
        <v>0</v>
      </c>
      <c r="R109" s="22">
        <v>10705224</v>
      </c>
    </row>
    <row r="110" spans="1:1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27414708</v>
      </c>
      <c r="F110" s="22">
        <v>0</v>
      </c>
      <c r="G110" s="22">
        <v>0</v>
      </c>
      <c r="H110" s="22">
        <v>0</v>
      </c>
      <c r="I110" s="22">
        <v>564692</v>
      </c>
      <c r="J110" s="22">
        <v>1467946</v>
      </c>
      <c r="K110" s="22">
        <v>0</v>
      </c>
      <c r="L110" s="22">
        <v>-4536</v>
      </c>
      <c r="M110" s="22">
        <v>-1881857</v>
      </c>
      <c r="N110" s="22">
        <v>0</v>
      </c>
      <c r="O110" s="22">
        <v>337126</v>
      </c>
      <c r="P110" s="22">
        <v>0</v>
      </c>
      <c r="Q110" s="22">
        <v>0</v>
      </c>
      <c r="R110" s="22">
        <v>27898079</v>
      </c>
    </row>
    <row r="111" spans="1:1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108392064</v>
      </c>
      <c r="F111" s="22">
        <v>0</v>
      </c>
      <c r="G111" s="22">
        <v>0</v>
      </c>
      <c r="H111" s="22">
        <v>0</v>
      </c>
      <c r="I111" s="22">
        <v>4203067</v>
      </c>
      <c r="J111" s="22">
        <v>11267833</v>
      </c>
      <c r="K111" s="22">
        <v>124500</v>
      </c>
      <c r="L111" s="22">
        <v>-100488</v>
      </c>
      <c r="M111" s="22">
        <v>-3354719</v>
      </c>
      <c r="N111" s="22">
        <v>-4000000</v>
      </c>
      <c r="O111" s="22">
        <v>1086935</v>
      </c>
      <c r="P111" s="22">
        <v>4000000</v>
      </c>
      <c r="Q111" s="22">
        <v>-4000000</v>
      </c>
      <c r="R111" s="22">
        <v>117619192</v>
      </c>
    </row>
    <row r="112" spans="1:1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26395379</v>
      </c>
      <c r="F112" s="22">
        <v>0</v>
      </c>
      <c r="G112" s="22">
        <v>0</v>
      </c>
      <c r="H112" s="22">
        <v>0</v>
      </c>
      <c r="I112" s="22">
        <v>0</v>
      </c>
      <c r="J112" s="22">
        <v>3482798</v>
      </c>
      <c r="K112" s="22">
        <v>861864</v>
      </c>
      <c r="L112" s="22">
        <v>-14444</v>
      </c>
      <c r="M112" s="22">
        <v>-1042220</v>
      </c>
      <c r="N112" s="22">
        <v>0</v>
      </c>
      <c r="O112" s="22">
        <v>127036</v>
      </c>
      <c r="P112" s="22">
        <v>0</v>
      </c>
      <c r="Q112" s="22">
        <v>0</v>
      </c>
      <c r="R112" s="22">
        <v>29810413</v>
      </c>
    </row>
    <row r="113" spans="1:1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469757929</v>
      </c>
      <c r="F113" s="22">
        <v>0</v>
      </c>
      <c r="G113" s="22">
        <v>0</v>
      </c>
      <c r="H113" s="22">
        <v>0</v>
      </c>
      <c r="I113" s="22">
        <v>47954775</v>
      </c>
      <c r="J113" s="22">
        <v>0</v>
      </c>
      <c r="K113" s="22">
        <v>9234124</v>
      </c>
      <c r="L113" s="22">
        <v>-84472</v>
      </c>
      <c r="M113" s="22">
        <v>-11960262</v>
      </c>
      <c r="N113" s="22">
        <v>-25473869</v>
      </c>
      <c r="O113" s="22">
        <v>2399798</v>
      </c>
      <c r="P113" s="22">
        <v>25473869</v>
      </c>
      <c r="Q113" s="22">
        <v>-25473869</v>
      </c>
      <c r="R113" s="22">
        <v>491828023</v>
      </c>
    </row>
    <row r="114" spans="1:1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9321860</v>
      </c>
      <c r="F114" s="22">
        <v>0</v>
      </c>
      <c r="G114" s="22">
        <v>0</v>
      </c>
      <c r="H114" s="22">
        <v>0</v>
      </c>
      <c r="I114" s="22">
        <v>0</v>
      </c>
      <c r="J114" s="22">
        <v>470326</v>
      </c>
      <c r="K114" s="22">
        <v>0</v>
      </c>
      <c r="L114" s="22">
        <v>-93222</v>
      </c>
      <c r="M114" s="22">
        <v>-472402</v>
      </c>
      <c r="N114" s="22">
        <v>0</v>
      </c>
      <c r="O114" s="22">
        <v>0</v>
      </c>
      <c r="P114" s="22">
        <v>0</v>
      </c>
      <c r="Q114" s="22">
        <v>0</v>
      </c>
      <c r="R114" s="22">
        <v>9226562</v>
      </c>
    </row>
    <row r="115" spans="1:1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45980636</v>
      </c>
      <c r="F115" s="22">
        <v>0</v>
      </c>
      <c r="G115" s="22">
        <v>0</v>
      </c>
      <c r="H115" s="22">
        <v>0</v>
      </c>
      <c r="I115" s="22">
        <v>212000</v>
      </c>
      <c r="J115" s="22">
        <v>1313622</v>
      </c>
      <c r="K115" s="22">
        <v>0</v>
      </c>
      <c r="L115" s="22">
        <v>-137729</v>
      </c>
      <c r="M115" s="22">
        <v>-1817839</v>
      </c>
      <c r="N115" s="22">
        <v>0</v>
      </c>
      <c r="O115" s="22">
        <v>478358</v>
      </c>
      <c r="P115" s="22">
        <v>0</v>
      </c>
      <c r="Q115" s="22">
        <v>0</v>
      </c>
      <c r="R115" s="22">
        <v>46029048</v>
      </c>
    </row>
    <row r="116" spans="1:1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11809891</v>
      </c>
      <c r="F116" s="22">
        <v>0</v>
      </c>
      <c r="G116" s="22">
        <v>0</v>
      </c>
      <c r="H116" s="22">
        <v>0</v>
      </c>
      <c r="I116" s="22">
        <v>241319</v>
      </c>
      <c r="J116" s="22">
        <v>791058</v>
      </c>
      <c r="K116" s="22">
        <v>0</v>
      </c>
      <c r="L116" s="22">
        <v>0</v>
      </c>
      <c r="M116" s="22">
        <v>-470716</v>
      </c>
      <c r="N116" s="22">
        <v>0</v>
      </c>
      <c r="O116" s="22">
        <v>65832</v>
      </c>
      <c r="P116" s="22">
        <v>0</v>
      </c>
      <c r="Q116" s="22">
        <v>-100424</v>
      </c>
      <c r="R116" s="22">
        <v>12336960</v>
      </c>
    </row>
    <row r="117" spans="1:1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81057375</v>
      </c>
      <c r="F117" s="22">
        <v>0</v>
      </c>
      <c r="G117" s="22">
        <v>0</v>
      </c>
      <c r="H117" s="22">
        <v>0</v>
      </c>
      <c r="I117" s="22">
        <v>1583498</v>
      </c>
      <c r="J117" s="22">
        <v>544314</v>
      </c>
      <c r="K117" s="22">
        <v>0</v>
      </c>
      <c r="L117" s="22">
        <v>-3489296</v>
      </c>
      <c r="M117" s="22">
        <v>-3324004</v>
      </c>
      <c r="N117" s="22">
        <v>0</v>
      </c>
      <c r="O117" s="22">
        <v>529317</v>
      </c>
      <c r="P117" s="22">
        <v>0</v>
      </c>
      <c r="Q117" s="22">
        <v>238645</v>
      </c>
      <c r="R117" s="22">
        <v>77139849</v>
      </c>
    </row>
    <row r="118" spans="1:1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59189341</v>
      </c>
      <c r="F118" s="22">
        <v>0</v>
      </c>
      <c r="G118" s="22">
        <v>0</v>
      </c>
      <c r="H118" s="22">
        <v>0</v>
      </c>
      <c r="I118" s="22">
        <v>333580</v>
      </c>
      <c r="J118" s="22">
        <v>2288929</v>
      </c>
      <c r="K118" s="22">
        <v>0</v>
      </c>
      <c r="L118" s="22">
        <v>-46670</v>
      </c>
      <c r="M118" s="22">
        <v>-2246584</v>
      </c>
      <c r="N118" s="22">
        <v>0</v>
      </c>
      <c r="O118" s="22">
        <v>544504</v>
      </c>
      <c r="P118" s="22">
        <v>0</v>
      </c>
      <c r="Q118" s="22">
        <v>0</v>
      </c>
      <c r="R118" s="22">
        <v>60063100</v>
      </c>
    </row>
    <row r="119" spans="1:1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115196202</v>
      </c>
      <c r="F119" s="22">
        <v>0</v>
      </c>
      <c r="G119" s="22">
        <v>0</v>
      </c>
      <c r="H119" s="22">
        <v>0</v>
      </c>
      <c r="I119" s="22">
        <v>5295729</v>
      </c>
      <c r="J119" s="22">
        <v>10564954</v>
      </c>
      <c r="K119" s="22">
        <v>0</v>
      </c>
      <c r="L119" s="22">
        <v>5</v>
      </c>
      <c r="M119" s="22">
        <v>-7625678</v>
      </c>
      <c r="N119" s="22">
        <v>0</v>
      </c>
      <c r="O119" s="22">
        <v>1544455</v>
      </c>
      <c r="P119" s="22">
        <v>0</v>
      </c>
      <c r="Q119" s="22">
        <v>0</v>
      </c>
      <c r="R119" s="22">
        <v>124975667</v>
      </c>
    </row>
    <row r="120" spans="1:1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143875736</v>
      </c>
      <c r="F120" s="22">
        <v>0</v>
      </c>
      <c r="G120" s="22">
        <v>0</v>
      </c>
      <c r="H120" s="22">
        <v>0</v>
      </c>
      <c r="I120" s="22">
        <v>0</v>
      </c>
      <c r="J120" s="22">
        <v>27179473</v>
      </c>
      <c r="K120" s="22">
        <v>0</v>
      </c>
      <c r="L120" s="22">
        <v>-8208935</v>
      </c>
      <c r="M120" s="22">
        <v>-5364572</v>
      </c>
      <c r="N120" s="22">
        <v>0</v>
      </c>
      <c r="O120" s="22">
        <v>729944</v>
      </c>
      <c r="P120" s="22">
        <v>0</v>
      </c>
      <c r="Q120" s="22">
        <v>0</v>
      </c>
      <c r="R120" s="22">
        <v>158211646</v>
      </c>
    </row>
    <row r="121" spans="1:1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10939352</v>
      </c>
      <c r="F121" s="22">
        <v>0</v>
      </c>
      <c r="G121" s="22">
        <v>0</v>
      </c>
      <c r="H121" s="22">
        <v>0</v>
      </c>
      <c r="I121" s="22">
        <v>25620</v>
      </c>
      <c r="J121" s="22">
        <v>75840</v>
      </c>
      <c r="K121" s="22">
        <v>15444</v>
      </c>
      <c r="L121" s="22">
        <v>0</v>
      </c>
      <c r="M121" s="22">
        <v>-581403</v>
      </c>
      <c r="N121" s="22">
        <v>275000</v>
      </c>
      <c r="O121" s="22">
        <v>105197</v>
      </c>
      <c r="P121" s="22">
        <v>-275000</v>
      </c>
      <c r="Q121" s="22">
        <v>0</v>
      </c>
      <c r="R121" s="22">
        <v>10580050</v>
      </c>
    </row>
    <row r="122" spans="1:1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101640961</v>
      </c>
      <c r="F122" s="22">
        <v>0</v>
      </c>
      <c r="G122" s="22">
        <v>0</v>
      </c>
      <c r="H122" s="22">
        <v>0</v>
      </c>
      <c r="I122" s="22">
        <v>2661678</v>
      </c>
      <c r="J122" s="22">
        <v>3817225</v>
      </c>
      <c r="K122" s="22">
        <v>0</v>
      </c>
      <c r="L122" s="22">
        <v>-74144</v>
      </c>
      <c r="M122" s="22">
        <v>-4145964</v>
      </c>
      <c r="N122" s="22">
        <v>0</v>
      </c>
      <c r="O122" s="22">
        <v>1089170</v>
      </c>
      <c r="P122" s="22">
        <v>0</v>
      </c>
      <c r="Q122" s="22">
        <v>0</v>
      </c>
      <c r="R122" s="22">
        <v>104988926</v>
      </c>
    </row>
    <row r="123" spans="1:1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21728994</v>
      </c>
      <c r="F123" s="22">
        <v>0</v>
      </c>
      <c r="G123" s="22">
        <v>0</v>
      </c>
      <c r="H123" s="22">
        <v>0</v>
      </c>
      <c r="I123" s="22">
        <v>0</v>
      </c>
      <c r="J123" s="22">
        <v>945155</v>
      </c>
      <c r="K123" s="22">
        <v>0</v>
      </c>
      <c r="L123" s="22">
        <v>0</v>
      </c>
      <c r="M123" s="22">
        <v>-1002819</v>
      </c>
      <c r="N123" s="22">
        <v>0</v>
      </c>
      <c r="O123" s="22">
        <v>557794</v>
      </c>
      <c r="P123" s="22">
        <v>0</v>
      </c>
      <c r="Q123" s="22">
        <v>0</v>
      </c>
      <c r="R123" s="22">
        <v>22229124</v>
      </c>
    </row>
    <row r="124" spans="1:1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36272252</v>
      </c>
      <c r="F124" s="22">
        <v>0</v>
      </c>
      <c r="G124" s="22">
        <v>0</v>
      </c>
      <c r="H124" s="22">
        <v>0</v>
      </c>
      <c r="I124" s="22">
        <v>1864558</v>
      </c>
      <c r="J124" s="22">
        <v>949427</v>
      </c>
      <c r="K124" s="22">
        <v>0</v>
      </c>
      <c r="L124" s="22">
        <v>0</v>
      </c>
      <c r="M124" s="22">
        <v>-1962999</v>
      </c>
      <c r="N124" s="22">
        <v>0</v>
      </c>
      <c r="O124" s="22">
        <v>225291</v>
      </c>
      <c r="P124" s="22">
        <v>0</v>
      </c>
      <c r="Q124" s="22">
        <v>0</v>
      </c>
      <c r="R124" s="22">
        <v>37348529</v>
      </c>
    </row>
    <row r="125" spans="1:1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11368886</v>
      </c>
      <c r="F125" s="22">
        <v>0</v>
      </c>
      <c r="G125" s="22">
        <v>0</v>
      </c>
      <c r="H125" s="22">
        <v>0</v>
      </c>
      <c r="I125" s="22">
        <v>46999</v>
      </c>
      <c r="J125" s="22">
        <v>38218</v>
      </c>
      <c r="K125" s="22">
        <v>0</v>
      </c>
      <c r="L125" s="22">
        <v>0</v>
      </c>
      <c r="M125" s="22">
        <v>-463260</v>
      </c>
      <c r="N125" s="22">
        <v>0</v>
      </c>
      <c r="O125" s="22">
        <v>32422</v>
      </c>
      <c r="P125" s="22">
        <v>0</v>
      </c>
      <c r="Q125" s="22">
        <v>0</v>
      </c>
      <c r="R125" s="22">
        <v>11023265</v>
      </c>
    </row>
    <row r="126" spans="1:1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47766651</v>
      </c>
      <c r="F126" s="22">
        <v>0</v>
      </c>
      <c r="G126" s="22">
        <v>0</v>
      </c>
      <c r="H126" s="22">
        <v>0</v>
      </c>
      <c r="I126" s="22">
        <v>1174337</v>
      </c>
      <c r="J126" s="22">
        <v>1909252</v>
      </c>
      <c r="K126" s="22">
        <v>0</v>
      </c>
      <c r="L126" s="22">
        <v>-414944</v>
      </c>
      <c r="M126" s="22">
        <v>-1892078</v>
      </c>
      <c r="N126" s="22">
        <v>0</v>
      </c>
      <c r="O126" s="22">
        <v>447520</v>
      </c>
      <c r="P126" s="22">
        <v>0</v>
      </c>
      <c r="Q126" s="22">
        <v>-614324</v>
      </c>
      <c r="R126" s="22">
        <v>48376414</v>
      </c>
    </row>
    <row r="127" spans="1:1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33119724</v>
      </c>
      <c r="F127" s="22">
        <v>0</v>
      </c>
      <c r="G127" s="22">
        <v>0</v>
      </c>
      <c r="H127" s="22">
        <v>0</v>
      </c>
      <c r="I127" s="22">
        <v>0</v>
      </c>
      <c r="J127" s="22">
        <v>1227604</v>
      </c>
      <c r="K127" s="22">
        <v>0</v>
      </c>
      <c r="L127" s="22">
        <v>-750793</v>
      </c>
      <c r="M127" s="22">
        <v>-1541505</v>
      </c>
      <c r="N127" s="22">
        <v>0</v>
      </c>
      <c r="O127" s="22">
        <v>597370</v>
      </c>
      <c r="P127" s="22">
        <v>0</v>
      </c>
      <c r="Q127" s="22">
        <v>-509205</v>
      </c>
      <c r="R127" s="22">
        <v>32143195</v>
      </c>
    </row>
    <row r="128" spans="1:1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24518293</v>
      </c>
      <c r="F128" s="22">
        <v>0</v>
      </c>
      <c r="G128" s="22">
        <v>0</v>
      </c>
      <c r="H128" s="22">
        <v>0</v>
      </c>
      <c r="I128" s="22">
        <v>0</v>
      </c>
      <c r="J128" s="22">
        <v>2128363</v>
      </c>
      <c r="K128" s="22">
        <v>0</v>
      </c>
      <c r="L128" s="22">
        <v>-9728</v>
      </c>
      <c r="M128" s="22">
        <v>-1250179</v>
      </c>
      <c r="N128" s="22">
        <v>246940</v>
      </c>
      <c r="O128" s="22">
        <v>46054</v>
      </c>
      <c r="P128" s="22">
        <v>-246940</v>
      </c>
      <c r="Q128" s="22">
        <v>-246940</v>
      </c>
      <c r="R128" s="22">
        <v>25185863</v>
      </c>
    </row>
    <row r="129" spans="1:1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30060404</v>
      </c>
      <c r="F129" s="22">
        <v>0</v>
      </c>
      <c r="G129" s="22">
        <v>0</v>
      </c>
      <c r="H129" s="22">
        <v>0</v>
      </c>
      <c r="I129" s="22">
        <v>158916</v>
      </c>
      <c r="J129" s="22">
        <v>709619</v>
      </c>
      <c r="K129" s="22">
        <v>0</v>
      </c>
      <c r="L129" s="22">
        <v>-1946</v>
      </c>
      <c r="M129" s="22">
        <v>-1150927</v>
      </c>
      <c r="N129" s="22">
        <v>0</v>
      </c>
      <c r="O129" s="22">
        <v>27807</v>
      </c>
      <c r="P129" s="22">
        <v>0</v>
      </c>
      <c r="Q129" s="22">
        <v>0</v>
      </c>
      <c r="R129" s="22">
        <v>29803873</v>
      </c>
    </row>
    <row r="130" spans="1:1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8146756</v>
      </c>
      <c r="F130" s="22">
        <v>0</v>
      </c>
      <c r="G130" s="22">
        <v>0</v>
      </c>
      <c r="H130" s="22">
        <v>0</v>
      </c>
      <c r="I130" s="22">
        <v>0</v>
      </c>
      <c r="J130" s="22">
        <v>50224</v>
      </c>
      <c r="K130" s="22">
        <v>0</v>
      </c>
      <c r="L130" s="22">
        <v>0</v>
      </c>
      <c r="M130" s="22">
        <v>-279254</v>
      </c>
      <c r="N130" s="22">
        <v>0</v>
      </c>
      <c r="O130" s="22">
        <v>15401</v>
      </c>
      <c r="P130" s="22">
        <v>0</v>
      </c>
      <c r="Q130" s="22">
        <v>-218388</v>
      </c>
      <c r="R130" s="22">
        <v>7714739</v>
      </c>
    </row>
    <row r="131" spans="1:1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43503937</v>
      </c>
      <c r="F131" s="22">
        <v>0</v>
      </c>
      <c r="G131" s="22">
        <v>0</v>
      </c>
      <c r="H131" s="22">
        <v>0</v>
      </c>
      <c r="I131" s="22">
        <v>407383</v>
      </c>
      <c r="J131" s="22">
        <v>327944</v>
      </c>
      <c r="K131" s="22">
        <v>0</v>
      </c>
      <c r="L131" s="22">
        <v>0</v>
      </c>
      <c r="M131" s="22">
        <v>-2254573</v>
      </c>
      <c r="N131" s="22">
        <v>0</v>
      </c>
      <c r="O131" s="22">
        <v>355009</v>
      </c>
      <c r="P131" s="22">
        <v>0</v>
      </c>
      <c r="Q131" s="22">
        <v>0</v>
      </c>
      <c r="R131" s="22">
        <v>42339700</v>
      </c>
    </row>
    <row r="132" spans="1:1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255548543</v>
      </c>
      <c r="F132" s="22">
        <v>0</v>
      </c>
      <c r="G132" s="22">
        <v>0</v>
      </c>
      <c r="H132" s="22">
        <v>0</v>
      </c>
      <c r="I132" s="22">
        <v>0</v>
      </c>
      <c r="J132" s="22">
        <v>9751236</v>
      </c>
      <c r="K132" s="22">
        <v>0</v>
      </c>
      <c r="L132" s="22">
        <v>-1211027</v>
      </c>
      <c r="M132" s="22">
        <v>-9449896</v>
      </c>
      <c r="N132" s="22">
        <v>0</v>
      </c>
      <c r="O132" s="22">
        <v>1000708</v>
      </c>
      <c r="P132" s="22">
        <v>0</v>
      </c>
      <c r="Q132" s="22">
        <v>0</v>
      </c>
      <c r="R132" s="22">
        <v>255639564</v>
      </c>
    </row>
    <row r="133" spans="1:1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149421045</v>
      </c>
      <c r="F133" s="22">
        <v>0</v>
      </c>
      <c r="G133" s="22">
        <v>0</v>
      </c>
      <c r="H133" s="22">
        <v>0</v>
      </c>
      <c r="I133" s="22">
        <v>1097802</v>
      </c>
      <c r="J133" s="22">
        <v>3215008</v>
      </c>
      <c r="K133" s="22">
        <v>89152</v>
      </c>
      <c r="L133" s="22">
        <v>-8931</v>
      </c>
      <c r="M133" s="22">
        <v>-5127160</v>
      </c>
      <c r="N133" s="22">
        <v>-820000</v>
      </c>
      <c r="O133" s="22">
        <v>586895</v>
      </c>
      <c r="P133" s="22">
        <v>820000</v>
      </c>
      <c r="Q133" s="22">
        <v>0</v>
      </c>
      <c r="R133" s="22">
        <v>149273811</v>
      </c>
    </row>
    <row r="134" spans="1:1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85567990</v>
      </c>
      <c r="F134" s="22">
        <v>0</v>
      </c>
      <c r="G134" s="22">
        <v>0</v>
      </c>
      <c r="H134" s="22">
        <v>0</v>
      </c>
      <c r="I134" s="22">
        <v>0</v>
      </c>
      <c r="J134" s="22">
        <v>8975549</v>
      </c>
      <c r="K134" s="22">
        <v>3414846</v>
      </c>
      <c r="L134" s="22">
        <v>-1690836</v>
      </c>
      <c r="M134" s="22">
        <v>-3147607</v>
      </c>
      <c r="N134" s="22">
        <v>0</v>
      </c>
      <c r="O134" s="22">
        <v>0</v>
      </c>
      <c r="P134" s="22">
        <v>0</v>
      </c>
      <c r="Q134" s="22">
        <v>0</v>
      </c>
      <c r="R134" s="22">
        <v>93119942</v>
      </c>
    </row>
    <row r="135" spans="1:1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9720764</v>
      </c>
      <c r="F135" s="22">
        <v>0</v>
      </c>
      <c r="G135" s="22">
        <v>0</v>
      </c>
      <c r="H135" s="22">
        <v>0</v>
      </c>
      <c r="I135" s="22">
        <v>0</v>
      </c>
      <c r="J135" s="22">
        <v>1092368</v>
      </c>
      <c r="K135" s="22">
        <v>0</v>
      </c>
      <c r="L135" s="22">
        <v>0</v>
      </c>
      <c r="M135" s="22">
        <v>-522923</v>
      </c>
      <c r="N135" s="22">
        <v>0</v>
      </c>
      <c r="O135" s="22">
        <v>24649</v>
      </c>
      <c r="P135" s="22">
        <v>0</v>
      </c>
      <c r="Q135" s="22">
        <v>0</v>
      </c>
      <c r="R135" s="22">
        <v>10314858</v>
      </c>
    </row>
    <row r="136" spans="1:1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8123333</v>
      </c>
      <c r="F136" s="22">
        <v>0</v>
      </c>
      <c r="G136" s="22">
        <v>0</v>
      </c>
      <c r="H136" s="22">
        <v>0</v>
      </c>
      <c r="I136" s="22">
        <v>111281</v>
      </c>
      <c r="J136" s="22">
        <v>282575</v>
      </c>
      <c r="K136" s="22">
        <v>0</v>
      </c>
      <c r="L136" s="22">
        <v>0</v>
      </c>
      <c r="M136" s="22">
        <v>-443592</v>
      </c>
      <c r="N136" s="22">
        <v>0</v>
      </c>
      <c r="O136" s="22">
        <v>97365</v>
      </c>
      <c r="P136" s="22">
        <v>0</v>
      </c>
      <c r="Q136" s="22">
        <v>-211618</v>
      </c>
      <c r="R136" s="22">
        <v>7959344</v>
      </c>
    </row>
    <row r="137" spans="1:1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17005840</v>
      </c>
      <c r="F137" s="22">
        <v>0</v>
      </c>
      <c r="G137" s="22">
        <v>0</v>
      </c>
      <c r="H137" s="22">
        <v>0</v>
      </c>
      <c r="I137" s="22">
        <v>1503149</v>
      </c>
      <c r="J137" s="22">
        <v>215079</v>
      </c>
      <c r="K137" s="22">
        <v>0</v>
      </c>
      <c r="L137" s="22">
        <v>0</v>
      </c>
      <c r="M137" s="22">
        <v>-933443</v>
      </c>
      <c r="N137" s="22">
        <v>-1536063</v>
      </c>
      <c r="O137" s="22">
        <v>130408</v>
      </c>
      <c r="P137" s="22">
        <v>1536063</v>
      </c>
      <c r="Q137" s="22">
        <v>0</v>
      </c>
      <c r="R137" s="22">
        <v>17921033</v>
      </c>
    </row>
    <row r="138" spans="1:1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10273747</v>
      </c>
      <c r="F138" s="22">
        <v>0</v>
      </c>
      <c r="G138" s="22">
        <v>0</v>
      </c>
      <c r="H138" s="22">
        <v>0</v>
      </c>
      <c r="I138" s="22">
        <v>40000</v>
      </c>
      <c r="J138" s="22">
        <v>194918</v>
      </c>
      <c r="K138" s="22">
        <v>0</v>
      </c>
      <c r="L138" s="22">
        <v>0</v>
      </c>
      <c r="M138" s="22">
        <v>-491061</v>
      </c>
      <c r="N138" s="22">
        <v>0</v>
      </c>
      <c r="O138" s="22">
        <v>297489</v>
      </c>
      <c r="P138" s="22">
        <v>0</v>
      </c>
      <c r="Q138" s="22">
        <v>0</v>
      </c>
      <c r="R138" s="22">
        <v>10315093</v>
      </c>
    </row>
    <row r="139" spans="1:1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27256819</v>
      </c>
      <c r="F139" s="22">
        <v>0</v>
      </c>
      <c r="G139" s="22">
        <v>0</v>
      </c>
      <c r="H139" s="22">
        <v>0</v>
      </c>
      <c r="I139" s="22">
        <v>0</v>
      </c>
      <c r="J139" s="22">
        <v>1842388</v>
      </c>
      <c r="K139" s="22">
        <v>0</v>
      </c>
      <c r="L139" s="22">
        <v>0</v>
      </c>
      <c r="M139" s="22">
        <v>-885245</v>
      </c>
      <c r="N139" s="22">
        <v>0</v>
      </c>
      <c r="O139" s="22">
        <v>185596</v>
      </c>
      <c r="P139" s="22">
        <v>0</v>
      </c>
      <c r="Q139" s="22">
        <v>0</v>
      </c>
      <c r="R139" s="22">
        <v>28399558</v>
      </c>
    </row>
    <row r="140" spans="1:1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22169055</v>
      </c>
      <c r="F140" s="22">
        <v>0</v>
      </c>
      <c r="G140" s="22">
        <v>0</v>
      </c>
      <c r="H140" s="22">
        <v>0</v>
      </c>
      <c r="I140" s="22">
        <v>0</v>
      </c>
      <c r="J140" s="22">
        <v>608224</v>
      </c>
      <c r="K140" s="22">
        <v>0</v>
      </c>
      <c r="L140" s="22">
        <v>-65100</v>
      </c>
      <c r="M140" s="22">
        <v>-1100125</v>
      </c>
      <c r="N140" s="22">
        <v>0</v>
      </c>
      <c r="O140" s="22">
        <v>141061</v>
      </c>
      <c r="P140" s="22">
        <v>0</v>
      </c>
      <c r="Q140" s="22">
        <v>3084</v>
      </c>
      <c r="R140" s="22">
        <v>21756199</v>
      </c>
    </row>
    <row r="141" spans="1:1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27168649</v>
      </c>
      <c r="F141" s="22">
        <v>0</v>
      </c>
      <c r="G141" s="22">
        <v>0</v>
      </c>
      <c r="H141" s="22">
        <v>0</v>
      </c>
      <c r="I141" s="22">
        <v>0</v>
      </c>
      <c r="J141" s="22">
        <v>402530</v>
      </c>
      <c r="K141" s="22">
        <v>0</v>
      </c>
      <c r="L141" s="22">
        <v>-3042</v>
      </c>
      <c r="M141" s="22">
        <v>-1137577</v>
      </c>
      <c r="N141" s="22">
        <v>0</v>
      </c>
      <c r="O141" s="22">
        <v>213855</v>
      </c>
      <c r="P141" s="22">
        <v>0</v>
      </c>
      <c r="Q141" s="22">
        <v>-108424</v>
      </c>
      <c r="R141" s="22">
        <v>26535991</v>
      </c>
    </row>
    <row r="142" spans="1:1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5449012</v>
      </c>
      <c r="F142" s="22">
        <v>0</v>
      </c>
      <c r="G142" s="22">
        <v>0</v>
      </c>
      <c r="H142" s="22">
        <v>0</v>
      </c>
      <c r="I142" s="22">
        <v>11750</v>
      </c>
      <c r="J142" s="22">
        <v>1039026</v>
      </c>
      <c r="K142" s="22">
        <v>0</v>
      </c>
      <c r="L142" s="22">
        <v>0</v>
      </c>
      <c r="M142" s="22">
        <v>-340888</v>
      </c>
      <c r="N142" s="22">
        <v>0</v>
      </c>
      <c r="O142" s="22">
        <v>0</v>
      </c>
      <c r="P142" s="22">
        <v>0</v>
      </c>
      <c r="Q142" s="22">
        <v>0</v>
      </c>
      <c r="R142" s="22">
        <v>6158900</v>
      </c>
    </row>
    <row r="143" spans="1:1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11897759</v>
      </c>
      <c r="F143" s="22">
        <v>0</v>
      </c>
      <c r="G143" s="22">
        <v>0</v>
      </c>
      <c r="H143" s="22">
        <v>0</v>
      </c>
      <c r="I143" s="22">
        <v>0</v>
      </c>
      <c r="J143" s="22">
        <v>1026681</v>
      </c>
      <c r="K143" s="22">
        <v>0</v>
      </c>
      <c r="L143" s="22">
        <v>0</v>
      </c>
      <c r="M143" s="22">
        <v>-634952</v>
      </c>
      <c r="N143" s="22">
        <v>0</v>
      </c>
      <c r="O143" s="22">
        <v>0</v>
      </c>
      <c r="P143" s="22">
        <v>0</v>
      </c>
      <c r="Q143" s="22">
        <v>0</v>
      </c>
      <c r="R143" s="22">
        <v>12289488</v>
      </c>
    </row>
    <row r="144" spans="1:1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19561694</v>
      </c>
      <c r="F144" s="22">
        <v>0</v>
      </c>
      <c r="G144" s="22">
        <v>0</v>
      </c>
      <c r="H144" s="22">
        <v>0</v>
      </c>
      <c r="I144" s="22">
        <v>0</v>
      </c>
      <c r="J144" s="22">
        <v>3346735</v>
      </c>
      <c r="K144" s="22">
        <v>0</v>
      </c>
      <c r="L144" s="22">
        <v>-18673</v>
      </c>
      <c r="M144" s="22">
        <v>-1172780</v>
      </c>
      <c r="N144" s="22">
        <v>0</v>
      </c>
      <c r="O144" s="22">
        <v>98472</v>
      </c>
      <c r="P144" s="22">
        <v>0</v>
      </c>
      <c r="Q144" s="22">
        <v>0</v>
      </c>
      <c r="R144" s="22">
        <v>21815448</v>
      </c>
    </row>
    <row r="145" spans="1:1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126515739</v>
      </c>
      <c r="F145" s="22">
        <v>0</v>
      </c>
      <c r="G145" s="22">
        <v>0</v>
      </c>
      <c r="H145" s="22">
        <v>0</v>
      </c>
      <c r="I145" s="22">
        <v>3227161</v>
      </c>
      <c r="J145" s="22">
        <v>0</v>
      </c>
      <c r="K145" s="22">
        <v>0</v>
      </c>
      <c r="L145" s="22">
        <v>0</v>
      </c>
      <c r="M145" s="22">
        <v>-6958723</v>
      </c>
      <c r="N145" s="22">
        <v>0</v>
      </c>
      <c r="O145" s="22">
        <v>1071701</v>
      </c>
      <c r="P145" s="22">
        <v>0</v>
      </c>
      <c r="Q145" s="22">
        <v>0</v>
      </c>
      <c r="R145" s="22">
        <v>123855878</v>
      </c>
    </row>
    <row r="146" spans="1:1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10016081</v>
      </c>
      <c r="F146" s="22">
        <v>0</v>
      </c>
      <c r="G146" s="22">
        <v>0</v>
      </c>
      <c r="H146" s="22">
        <v>0</v>
      </c>
      <c r="I146" s="22">
        <v>0</v>
      </c>
      <c r="J146" s="22">
        <v>316026</v>
      </c>
      <c r="K146" s="22">
        <v>0</v>
      </c>
      <c r="L146" s="22">
        <v>-54801</v>
      </c>
      <c r="M146" s="22">
        <v>-600146</v>
      </c>
      <c r="N146" s="22">
        <v>0</v>
      </c>
      <c r="O146" s="22">
        <v>107408</v>
      </c>
      <c r="P146" s="22">
        <v>0</v>
      </c>
      <c r="Q146" s="22">
        <v>0</v>
      </c>
      <c r="R146" s="22">
        <v>9784568</v>
      </c>
    </row>
    <row r="147" spans="1:1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37704057</v>
      </c>
      <c r="F147" s="22">
        <v>0</v>
      </c>
      <c r="G147" s="22">
        <v>0</v>
      </c>
      <c r="H147" s="22">
        <v>0</v>
      </c>
      <c r="I147" s="22">
        <v>677633</v>
      </c>
      <c r="J147" s="22">
        <v>224043</v>
      </c>
      <c r="K147" s="22">
        <v>0</v>
      </c>
      <c r="L147" s="22">
        <v>-31737</v>
      </c>
      <c r="M147" s="22">
        <v>-1413929</v>
      </c>
      <c r="N147" s="22">
        <v>0</v>
      </c>
      <c r="O147" s="22">
        <v>9558</v>
      </c>
      <c r="P147" s="22">
        <v>0</v>
      </c>
      <c r="Q147" s="22">
        <v>0</v>
      </c>
      <c r="R147" s="22">
        <v>37169625</v>
      </c>
    </row>
    <row r="148" spans="1:1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13919748</v>
      </c>
      <c r="F148" s="22">
        <v>0</v>
      </c>
      <c r="G148" s="22">
        <v>0</v>
      </c>
      <c r="H148" s="22">
        <v>0</v>
      </c>
      <c r="I148" s="22">
        <v>123095</v>
      </c>
      <c r="J148" s="22">
        <v>394584</v>
      </c>
      <c r="K148" s="22">
        <v>0</v>
      </c>
      <c r="L148" s="22">
        <v>0</v>
      </c>
      <c r="M148" s="22">
        <v>-512093</v>
      </c>
      <c r="N148" s="22">
        <v>0</v>
      </c>
      <c r="O148" s="22">
        <v>18583</v>
      </c>
      <c r="P148" s="22">
        <v>0</v>
      </c>
      <c r="Q148" s="22">
        <v>0</v>
      </c>
      <c r="R148" s="22">
        <v>13943917</v>
      </c>
    </row>
    <row r="149" spans="1:1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380789130</v>
      </c>
      <c r="F149" s="22">
        <v>0</v>
      </c>
      <c r="G149" s="22">
        <v>0</v>
      </c>
      <c r="H149" s="22">
        <v>0</v>
      </c>
      <c r="I149" s="22">
        <v>6231177</v>
      </c>
      <c r="J149" s="22">
        <v>7310809</v>
      </c>
      <c r="K149" s="22">
        <v>0</v>
      </c>
      <c r="L149" s="22">
        <v>-20039</v>
      </c>
      <c r="M149" s="22">
        <v>-12368778</v>
      </c>
      <c r="N149" s="22">
        <v>1615927</v>
      </c>
      <c r="O149" s="22">
        <v>1381067</v>
      </c>
      <c r="P149" s="22">
        <v>-1615927</v>
      </c>
      <c r="Q149" s="22">
        <v>0</v>
      </c>
      <c r="R149" s="22">
        <v>383323366</v>
      </c>
    </row>
    <row r="150" spans="1:1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80840644</v>
      </c>
      <c r="F150" s="22">
        <v>0</v>
      </c>
      <c r="G150" s="22">
        <v>0</v>
      </c>
      <c r="H150" s="22">
        <v>0</v>
      </c>
      <c r="I150" s="22">
        <v>1036849</v>
      </c>
      <c r="J150" s="22">
        <v>3576088</v>
      </c>
      <c r="K150" s="22">
        <v>0</v>
      </c>
      <c r="L150" s="22">
        <v>-35365</v>
      </c>
      <c r="M150" s="22">
        <v>-4300089</v>
      </c>
      <c r="N150" s="22">
        <v>0</v>
      </c>
      <c r="O150" s="22">
        <v>1056906</v>
      </c>
      <c r="P150" s="22">
        <v>0</v>
      </c>
      <c r="Q150" s="22">
        <v>0</v>
      </c>
      <c r="R150" s="22">
        <v>82175033</v>
      </c>
    </row>
    <row r="151" spans="1:1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10243854</v>
      </c>
      <c r="F151" s="22">
        <v>0</v>
      </c>
      <c r="G151" s="22">
        <v>0</v>
      </c>
      <c r="H151" s="22">
        <v>0</v>
      </c>
      <c r="I151" s="22">
        <v>0</v>
      </c>
      <c r="J151" s="22">
        <v>311090</v>
      </c>
      <c r="K151" s="22">
        <v>0</v>
      </c>
      <c r="L151" s="22">
        <v>0</v>
      </c>
      <c r="M151" s="22">
        <v>-468575</v>
      </c>
      <c r="N151" s="22">
        <v>0</v>
      </c>
      <c r="O151" s="22">
        <v>89218</v>
      </c>
      <c r="P151" s="22">
        <v>0</v>
      </c>
      <c r="Q151" s="22">
        <v>0</v>
      </c>
      <c r="R151" s="22">
        <v>10175587</v>
      </c>
    </row>
    <row r="152" spans="1:1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22132742</v>
      </c>
      <c r="F152" s="22">
        <v>0</v>
      </c>
      <c r="G152" s="22">
        <v>0</v>
      </c>
      <c r="H152" s="22">
        <v>0</v>
      </c>
      <c r="I152" s="22">
        <v>0</v>
      </c>
      <c r="J152" s="22">
        <v>41176</v>
      </c>
      <c r="K152" s="22">
        <v>0</v>
      </c>
      <c r="L152" s="22">
        <v>-5000</v>
      </c>
      <c r="M152" s="22">
        <v>-976423</v>
      </c>
      <c r="N152" s="22">
        <v>0</v>
      </c>
      <c r="O152" s="22">
        <v>129968</v>
      </c>
      <c r="P152" s="22">
        <v>0</v>
      </c>
      <c r="Q152" s="22">
        <v>0</v>
      </c>
      <c r="R152" s="22">
        <v>21322463</v>
      </c>
    </row>
    <row r="153" spans="1:1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106467153</v>
      </c>
      <c r="F153" s="22">
        <v>0</v>
      </c>
      <c r="G153" s="22">
        <v>0</v>
      </c>
      <c r="H153" s="22">
        <v>0</v>
      </c>
      <c r="I153" s="22">
        <v>3944</v>
      </c>
      <c r="J153" s="22">
        <v>8768445</v>
      </c>
      <c r="K153" s="22">
        <v>0</v>
      </c>
      <c r="L153" s="22">
        <v>-103390</v>
      </c>
      <c r="M153" s="22">
        <v>-7029402</v>
      </c>
      <c r="N153" s="22">
        <v>-1349649</v>
      </c>
      <c r="O153" s="22">
        <v>1939588</v>
      </c>
      <c r="P153" s="22">
        <v>1349649</v>
      </c>
      <c r="Q153" s="22">
        <v>0</v>
      </c>
      <c r="R153" s="22">
        <v>110046338</v>
      </c>
    </row>
    <row r="154" spans="1:1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45988653</v>
      </c>
      <c r="F154" s="22">
        <v>0</v>
      </c>
      <c r="G154" s="22">
        <v>0</v>
      </c>
      <c r="H154" s="22">
        <v>0</v>
      </c>
      <c r="I154" s="22">
        <v>0</v>
      </c>
      <c r="J154" s="22">
        <v>2185133</v>
      </c>
      <c r="K154" s="22">
        <v>0</v>
      </c>
      <c r="L154" s="22">
        <v>0</v>
      </c>
      <c r="M154" s="22">
        <v>-2103132</v>
      </c>
      <c r="N154" s="22">
        <v>0</v>
      </c>
      <c r="O154" s="22">
        <v>243118</v>
      </c>
      <c r="P154" s="22">
        <v>0</v>
      </c>
      <c r="Q154" s="22">
        <v>0</v>
      </c>
      <c r="R154" s="22">
        <v>46313772</v>
      </c>
    </row>
    <row r="155" spans="1:1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24994015</v>
      </c>
      <c r="F155" s="22">
        <v>0</v>
      </c>
      <c r="G155" s="22">
        <v>0</v>
      </c>
      <c r="H155" s="22">
        <v>0</v>
      </c>
      <c r="I155" s="22">
        <v>105839</v>
      </c>
      <c r="J155" s="22">
        <v>1835214</v>
      </c>
      <c r="K155" s="22">
        <v>0</v>
      </c>
      <c r="L155" s="22">
        <v>0</v>
      </c>
      <c r="M155" s="22">
        <v>-1068832</v>
      </c>
      <c r="N155" s="22">
        <v>0</v>
      </c>
      <c r="O155" s="22">
        <v>196704</v>
      </c>
      <c r="P155" s="22">
        <v>0</v>
      </c>
      <c r="Q155" s="22">
        <v>-1400000</v>
      </c>
      <c r="R155" s="22">
        <v>24662940</v>
      </c>
    </row>
    <row r="156" spans="1:1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45403708</v>
      </c>
      <c r="F156" s="22">
        <v>0</v>
      </c>
      <c r="G156" s="22">
        <v>0</v>
      </c>
      <c r="H156" s="22">
        <v>0</v>
      </c>
      <c r="I156" s="22">
        <v>0</v>
      </c>
      <c r="J156" s="22">
        <v>3765460</v>
      </c>
      <c r="K156" s="22">
        <v>0</v>
      </c>
      <c r="L156" s="22">
        <v>-15780</v>
      </c>
      <c r="M156" s="22">
        <v>-1771336</v>
      </c>
      <c r="N156" s="22">
        <v>0</v>
      </c>
      <c r="O156" s="22">
        <v>197346</v>
      </c>
      <c r="P156" s="22">
        <v>0</v>
      </c>
      <c r="Q156" s="22">
        <v>0</v>
      </c>
      <c r="R156" s="22">
        <v>47579398</v>
      </c>
    </row>
    <row r="157" spans="1:1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53710931</v>
      </c>
      <c r="F157" s="22">
        <v>0</v>
      </c>
      <c r="G157" s="22">
        <v>0</v>
      </c>
      <c r="H157" s="22">
        <v>0</v>
      </c>
      <c r="I157" s="22">
        <v>1004781</v>
      </c>
      <c r="J157" s="22">
        <v>2879480</v>
      </c>
      <c r="K157" s="22">
        <v>0</v>
      </c>
      <c r="L157" s="22">
        <v>-207998</v>
      </c>
      <c r="M157" s="22">
        <v>-2541797</v>
      </c>
      <c r="N157" s="22">
        <v>0</v>
      </c>
      <c r="O157" s="22">
        <v>438084</v>
      </c>
      <c r="P157" s="22">
        <v>0</v>
      </c>
      <c r="Q157" s="22">
        <v>0</v>
      </c>
      <c r="R157" s="22">
        <v>55283481</v>
      </c>
    </row>
    <row r="158" spans="1:1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33524205</v>
      </c>
      <c r="F158" s="22">
        <v>0</v>
      </c>
      <c r="G158" s="22">
        <v>0</v>
      </c>
      <c r="H158" s="22">
        <v>0</v>
      </c>
      <c r="I158" s="22">
        <v>1736928</v>
      </c>
      <c r="J158" s="22">
        <v>3212897</v>
      </c>
      <c r="K158" s="22">
        <v>0</v>
      </c>
      <c r="L158" s="22">
        <v>-3100</v>
      </c>
      <c r="M158" s="22">
        <v>-1500706</v>
      </c>
      <c r="N158" s="22">
        <v>0</v>
      </c>
      <c r="O158" s="22">
        <v>99888</v>
      </c>
      <c r="P158" s="22">
        <v>0</v>
      </c>
      <c r="Q158" s="22">
        <v>0</v>
      </c>
      <c r="R158" s="22">
        <v>37070112</v>
      </c>
    </row>
    <row r="159" spans="1:1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32801219</v>
      </c>
      <c r="F159" s="22">
        <v>0</v>
      </c>
      <c r="G159" s="22">
        <v>0</v>
      </c>
      <c r="H159" s="22">
        <v>0</v>
      </c>
      <c r="I159" s="22">
        <v>1178353</v>
      </c>
      <c r="J159" s="22">
        <v>-288644</v>
      </c>
      <c r="K159" s="22">
        <v>0</v>
      </c>
      <c r="L159" s="22">
        <v>0</v>
      </c>
      <c r="M159" s="22">
        <v>-1314824</v>
      </c>
      <c r="N159" s="22">
        <v>0</v>
      </c>
      <c r="O159" s="22">
        <v>164514</v>
      </c>
      <c r="P159" s="22">
        <v>0</v>
      </c>
      <c r="Q159" s="22">
        <v>0</v>
      </c>
      <c r="R159" s="22">
        <v>32540618</v>
      </c>
    </row>
    <row r="160" spans="1:1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25048522</v>
      </c>
      <c r="F160" s="22">
        <v>0</v>
      </c>
      <c r="G160" s="22">
        <v>0</v>
      </c>
      <c r="H160" s="22">
        <v>0</v>
      </c>
      <c r="I160" s="22">
        <v>0</v>
      </c>
      <c r="J160" s="22">
        <v>2089998</v>
      </c>
      <c r="K160" s="22">
        <v>0</v>
      </c>
      <c r="L160" s="22">
        <v>0</v>
      </c>
      <c r="M160" s="22">
        <v>-1559127</v>
      </c>
      <c r="N160" s="22">
        <v>0</v>
      </c>
      <c r="O160" s="22">
        <v>528959</v>
      </c>
      <c r="P160" s="22">
        <v>0</v>
      </c>
      <c r="Q160" s="22">
        <v>0</v>
      </c>
      <c r="R160" s="22">
        <v>26108352</v>
      </c>
    </row>
    <row r="161" spans="1:1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77744964</v>
      </c>
      <c r="F161" s="22">
        <v>0</v>
      </c>
      <c r="G161" s="22">
        <v>0</v>
      </c>
      <c r="H161" s="22">
        <v>0</v>
      </c>
      <c r="I161" s="22">
        <v>824390</v>
      </c>
      <c r="J161" s="22">
        <v>254704</v>
      </c>
      <c r="K161" s="22">
        <v>0</v>
      </c>
      <c r="L161" s="22">
        <v>-315140</v>
      </c>
      <c r="M161" s="22">
        <v>-3575397</v>
      </c>
      <c r="N161" s="22">
        <v>0</v>
      </c>
      <c r="O161" s="22">
        <v>387570</v>
      </c>
      <c r="P161" s="22">
        <v>0</v>
      </c>
      <c r="Q161" s="22">
        <v>0</v>
      </c>
      <c r="R161" s="22">
        <v>75321091</v>
      </c>
    </row>
    <row r="162" spans="1:1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25028434</v>
      </c>
      <c r="F162" s="22">
        <v>0</v>
      </c>
      <c r="G162" s="22">
        <v>0</v>
      </c>
      <c r="H162" s="22">
        <v>0</v>
      </c>
      <c r="I162" s="22">
        <v>272780</v>
      </c>
      <c r="J162" s="22">
        <v>768331</v>
      </c>
      <c r="K162" s="22">
        <v>0</v>
      </c>
      <c r="L162" s="22">
        <v>-91224</v>
      </c>
      <c r="M162" s="22">
        <v>-1371919</v>
      </c>
      <c r="N162" s="22">
        <v>0</v>
      </c>
      <c r="O162" s="22">
        <v>368414</v>
      </c>
      <c r="P162" s="22">
        <v>0</v>
      </c>
      <c r="Q162" s="22">
        <v>0</v>
      </c>
      <c r="R162" s="22">
        <v>24974816</v>
      </c>
    </row>
    <row r="163" spans="1:1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30164782</v>
      </c>
      <c r="F163" s="22">
        <v>0</v>
      </c>
      <c r="G163" s="22">
        <v>0</v>
      </c>
      <c r="H163" s="22">
        <v>0</v>
      </c>
      <c r="I163" s="22">
        <v>0</v>
      </c>
      <c r="J163" s="22">
        <v>2640382</v>
      </c>
      <c r="K163" s="22">
        <v>0</v>
      </c>
      <c r="L163" s="22">
        <v>0</v>
      </c>
      <c r="M163" s="22">
        <v>-1475042</v>
      </c>
      <c r="N163" s="22">
        <v>0</v>
      </c>
      <c r="O163" s="22">
        <v>453707</v>
      </c>
      <c r="P163" s="22">
        <v>0</v>
      </c>
      <c r="Q163" s="22">
        <v>0</v>
      </c>
      <c r="R163" s="22">
        <v>31783829</v>
      </c>
    </row>
    <row r="164" spans="1:1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90297482</v>
      </c>
      <c r="F164" s="22">
        <v>0</v>
      </c>
      <c r="G164" s="22">
        <v>0</v>
      </c>
      <c r="H164" s="22">
        <v>0</v>
      </c>
      <c r="I164" s="22">
        <v>1317534</v>
      </c>
      <c r="J164" s="22">
        <v>-532841</v>
      </c>
      <c r="K164" s="22">
        <v>0</v>
      </c>
      <c r="L164" s="22">
        <v>-418805</v>
      </c>
      <c r="M164" s="22">
        <v>-3497051</v>
      </c>
      <c r="N164" s="22">
        <v>-4800000</v>
      </c>
      <c r="O164" s="22">
        <v>809431</v>
      </c>
      <c r="P164" s="22">
        <v>4800000</v>
      </c>
      <c r="Q164" s="22">
        <v>0</v>
      </c>
      <c r="R164" s="22">
        <v>87975750</v>
      </c>
    </row>
    <row r="165" spans="1:1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11163673</v>
      </c>
      <c r="F165" s="22">
        <v>0</v>
      </c>
      <c r="G165" s="22">
        <v>0</v>
      </c>
      <c r="H165" s="22">
        <v>0</v>
      </c>
      <c r="I165" s="22">
        <v>130900</v>
      </c>
      <c r="J165" s="22">
        <v>1090935</v>
      </c>
      <c r="K165" s="22">
        <v>0</v>
      </c>
      <c r="L165" s="22">
        <v>0</v>
      </c>
      <c r="M165" s="22">
        <v>-503594</v>
      </c>
      <c r="N165" s="22">
        <v>0</v>
      </c>
      <c r="O165" s="22">
        <v>89160</v>
      </c>
      <c r="P165" s="22">
        <v>0</v>
      </c>
      <c r="Q165" s="22">
        <v>-73423</v>
      </c>
      <c r="R165" s="22">
        <v>11897651</v>
      </c>
    </row>
    <row r="166" spans="1:1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22647686</v>
      </c>
      <c r="F166" s="22">
        <v>0</v>
      </c>
      <c r="G166" s="22">
        <v>0</v>
      </c>
      <c r="H166" s="22">
        <v>0</v>
      </c>
      <c r="I166" s="22">
        <v>1044727</v>
      </c>
      <c r="J166" s="22">
        <v>1962391</v>
      </c>
      <c r="K166" s="22">
        <v>1</v>
      </c>
      <c r="L166" s="22">
        <v>-66817</v>
      </c>
      <c r="M166" s="22">
        <v>-1723661</v>
      </c>
      <c r="N166" s="22">
        <v>-3100000</v>
      </c>
      <c r="O166" s="22">
        <v>234181</v>
      </c>
      <c r="P166" s="22">
        <v>3100000</v>
      </c>
      <c r="Q166" s="22">
        <v>0</v>
      </c>
      <c r="R166" s="22">
        <v>24098508</v>
      </c>
    </row>
    <row r="167" spans="1:1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129314127</v>
      </c>
      <c r="F167" s="22">
        <v>0</v>
      </c>
      <c r="G167" s="22">
        <v>0</v>
      </c>
      <c r="H167" s="22">
        <v>0</v>
      </c>
      <c r="I167" s="22">
        <v>2740167</v>
      </c>
      <c r="J167" s="22">
        <v>4015306</v>
      </c>
      <c r="K167" s="22">
        <v>17136611</v>
      </c>
      <c r="L167" s="22">
        <v>-642635</v>
      </c>
      <c r="M167" s="22">
        <v>-5612596</v>
      </c>
      <c r="N167" s="22">
        <v>0</v>
      </c>
      <c r="O167" s="22">
        <v>2286524</v>
      </c>
      <c r="P167" s="22">
        <v>0</v>
      </c>
      <c r="Q167" s="22">
        <v>0</v>
      </c>
      <c r="R167" s="22">
        <v>149237504</v>
      </c>
    </row>
    <row r="168" spans="1:1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8188475</v>
      </c>
      <c r="F168" s="22">
        <v>0</v>
      </c>
      <c r="G168" s="22">
        <v>0</v>
      </c>
      <c r="H168" s="22">
        <v>0</v>
      </c>
      <c r="I168" s="22">
        <v>0</v>
      </c>
      <c r="J168" s="22">
        <v>570878</v>
      </c>
      <c r="K168" s="22">
        <v>0</v>
      </c>
      <c r="L168" s="22">
        <v>0</v>
      </c>
      <c r="M168" s="22">
        <v>-452381</v>
      </c>
      <c r="N168" s="22">
        <v>0</v>
      </c>
      <c r="O168" s="22">
        <v>47538</v>
      </c>
      <c r="P168" s="22">
        <v>0</v>
      </c>
      <c r="Q168" s="22">
        <v>0</v>
      </c>
      <c r="R168" s="22">
        <v>8354510</v>
      </c>
    </row>
    <row r="169" spans="1:1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20172247</v>
      </c>
      <c r="F169" s="22">
        <v>0</v>
      </c>
      <c r="G169" s="22">
        <v>0</v>
      </c>
      <c r="H169" s="22">
        <v>0</v>
      </c>
      <c r="I169" s="22">
        <v>592011</v>
      </c>
      <c r="J169" s="22">
        <v>995953</v>
      </c>
      <c r="K169" s="22">
        <v>0</v>
      </c>
      <c r="L169" s="22">
        <v>0</v>
      </c>
      <c r="M169" s="22">
        <v>-676908</v>
      </c>
      <c r="N169" s="22">
        <v>0</v>
      </c>
      <c r="O169" s="22">
        <v>58271</v>
      </c>
      <c r="P169" s="22">
        <v>0</v>
      </c>
      <c r="Q169" s="22">
        <v>-44515</v>
      </c>
      <c r="R169" s="22">
        <v>21097059</v>
      </c>
    </row>
    <row r="170" spans="1:1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69286750</v>
      </c>
      <c r="F170" s="22">
        <v>0</v>
      </c>
      <c r="G170" s="22">
        <v>0</v>
      </c>
      <c r="H170" s="22">
        <v>0</v>
      </c>
      <c r="I170" s="22">
        <v>60577</v>
      </c>
      <c r="J170" s="22">
        <v>3018454</v>
      </c>
      <c r="K170" s="22">
        <v>0</v>
      </c>
      <c r="L170" s="22">
        <v>0</v>
      </c>
      <c r="M170" s="22">
        <v>-3514096</v>
      </c>
      <c r="N170" s="22">
        <v>0</v>
      </c>
      <c r="O170" s="22">
        <v>834803</v>
      </c>
      <c r="P170" s="22">
        <v>0</v>
      </c>
      <c r="Q170" s="22">
        <v>0</v>
      </c>
      <c r="R170" s="22">
        <v>69686488</v>
      </c>
    </row>
    <row r="171" spans="1:1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5525533</v>
      </c>
      <c r="F171" s="22">
        <v>0</v>
      </c>
      <c r="G171" s="22">
        <v>0</v>
      </c>
      <c r="H171" s="22">
        <v>0</v>
      </c>
      <c r="I171" s="22">
        <v>0</v>
      </c>
      <c r="J171" s="22">
        <v>141343</v>
      </c>
      <c r="K171" s="22">
        <v>0</v>
      </c>
      <c r="L171" s="22">
        <v>-6000</v>
      </c>
      <c r="M171" s="22">
        <v>-280869</v>
      </c>
      <c r="N171" s="22">
        <v>0</v>
      </c>
      <c r="O171" s="22">
        <v>27700</v>
      </c>
      <c r="P171" s="22">
        <v>0</v>
      </c>
      <c r="Q171" s="22">
        <v>0</v>
      </c>
      <c r="R171" s="22">
        <v>5407707</v>
      </c>
    </row>
    <row r="172" spans="1:1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85117741</v>
      </c>
      <c r="F172" s="22">
        <v>0</v>
      </c>
      <c r="G172" s="22">
        <v>0</v>
      </c>
      <c r="H172" s="22">
        <v>0</v>
      </c>
      <c r="I172" s="22">
        <v>308443</v>
      </c>
      <c r="J172" s="22">
        <v>1752783</v>
      </c>
      <c r="K172" s="22">
        <v>0</v>
      </c>
      <c r="L172" s="22">
        <v>-296391</v>
      </c>
      <c r="M172" s="22">
        <v>-5251235</v>
      </c>
      <c r="N172" s="22">
        <v>0</v>
      </c>
      <c r="O172" s="22">
        <v>488528</v>
      </c>
      <c r="P172" s="22">
        <v>0</v>
      </c>
      <c r="Q172" s="22">
        <v>0</v>
      </c>
      <c r="R172" s="22">
        <v>82119869</v>
      </c>
    </row>
    <row r="173" spans="1:1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226320749</v>
      </c>
      <c r="F173" s="22">
        <v>0</v>
      </c>
      <c r="G173" s="22">
        <v>0</v>
      </c>
      <c r="H173" s="22">
        <v>0</v>
      </c>
      <c r="I173" s="22">
        <v>3157381</v>
      </c>
      <c r="J173" s="22">
        <v>5411161</v>
      </c>
      <c r="K173" s="22">
        <v>2177353</v>
      </c>
      <c r="L173" s="22">
        <v>-1422063</v>
      </c>
      <c r="M173" s="22">
        <v>-7718109</v>
      </c>
      <c r="N173" s="22">
        <v>3493592</v>
      </c>
      <c r="O173" s="22">
        <v>1671420</v>
      </c>
      <c r="P173" s="22">
        <v>-3493592</v>
      </c>
      <c r="Q173" s="22">
        <v>0</v>
      </c>
      <c r="R173" s="22">
        <v>229597892</v>
      </c>
    </row>
    <row r="174" spans="1:1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198059346</v>
      </c>
      <c r="F174" s="22">
        <v>0</v>
      </c>
      <c r="G174" s="22">
        <v>0</v>
      </c>
      <c r="H174" s="22">
        <v>0</v>
      </c>
      <c r="I174" s="22">
        <v>1452182</v>
      </c>
      <c r="J174" s="22">
        <v>4350040</v>
      </c>
      <c r="K174" s="22">
        <v>1647562</v>
      </c>
      <c r="L174" s="22">
        <v>-215314</v>
      </c>
      <c r="M174" s="22">
        <v>-6023395</v>
      </c>
      <c r="N174" s="22">
        <v>-351300</v>
      </c>
      <c r="O174" s="22">
        <v>2214269</v>
      </c>
      <c r="P174" s="22">
        <v>351300</v>
      </c>
      <c r="Q174" s="22">
        <v>0</v>
      </c>
      <c r="R174" s="22">
        <v>201484690</v>
      </c>
    </row>
    <row r="175" spans="1:1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37458530</v>
      </c>
      <c r="F175" s="22">
        <v>0</v>
      </c>
      <c r="G175" s="22">
        <v>0</v>
      </c>
      <c r="H175" s="22">
        <v>0</v>
      </c>
      <c r="I175" s="22">
        <v>727393</v>
      </c>
      <c r="J175" s="22">
        <v>0</v>
      </c>
      <c r="K175" s="22">
        <v>0</v>
      </c>
      <c r="L175" s="22">
        <v>-31923</v>
      </c>
      <c r="M175" s="22">
        <v>-1987740</v>
      </c>
      <c r="N175" s="22">
        <v>0</v>
      </c>
      <c r="O175" s="22">
        <v>329461</v>
      </c>
      <c r="P175" s="22">
        <v>0</v>
      </c>
      <c r="Q175" s="22">
        <v>0</v>
      </c>
      <c r="R175" s="22">
        <v>36495721</v>
      </c>
    </row>
    <row r="176" spans="1:1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19724433</v>
      </c>
      <c r="F176" s="22">
        <v>0</v>
      </c>
      <c r="G176" s="22">
        <v>0</v>
      </c>
      <c r="H176" s="22">
        <v>0</v>
      </c>
      <c r="I176" s="22">
        <v>0</v>
      </c>
      <c r="J176" s="22">
        <v>930148</v>
      </c>
      <c r="K176" s="22">
        <v>0</v>
      </c>
      <c r="L176" s="22">
        <v>0</v>
      </c>
      <c r="M176" s="22">
        <v>-1084209</v>
      </c>
      <c r="N176" s="22">
        <v>0</v>
      </c>
      <c r="O176" s="22">
        <v>171627</v>
      </c>
      <c r="P176" s="22">
        <v>0</v>
      </c>
      <c r="Q176" s="22">
        <v>0</v>
      </c>
      <c r="R176" s="22">
        <v>19741999</v>
      </c>
    </row>
    <row r="177" spans="1:1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201613022</v>
      </c>
      <c r="F177" s="22">
        <v>0</v>
      </c>
      <c r="G177" s="22">
        <v>0</v>
      </c>
      <c r="H177" s="22">
        <v>0</v>
      </c>
      <c r="I177" s="22">
        <v>5016139</v>
      </c>
      <c r="J177" s="22">
        <v>-541262</v>
      </c>
      <c r="K177" s="22">
        <v>0</v>
      </c>
      <c r="L177" s="22">
        <v>-536394</v>
      </c>
      <c r="M177" s="22">
        <v>-9168253</v>
      </c>
      <c r="N177" s="22">
        <v>0</v>
      </c>
      <c r="O177" s="22">
        <v>1433331</v>
      </c>
      <c r="P177" s="22">
        <v>0</v>
      </c>
      <c r="Q177" s="22">
        <v>0</v>
      </c>
      <c r="R177" s="22">
        <v>197816583</v>
      </c>
    </row>
    <row r="178" spans="1:1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131971772</v>
      </c>
      <c r="F178" s="22">
        <v>0</v>
      </c>
      <c r="G178" s="22">
        <v>0</v>
      </c>
      <c r="H178" s="22">
        <v>0</v>
      </c>
      <c r="I178" s="22">
        <v>6663111</v>
      </c>
      <c r="J178" s="22">
        <v>1297082</v>
      </c>
      <c r="K178" s="22">
        <v>1441743</v>
      </c>
      <c r="L178" s="22">
        <v>-2793937</v>
      </c>
      <c r="M178" s="22">
        <v>-5237714</v>
      </c>
      <c r="N178" s="22">
        <v>0</v>
      </c>
      <c r="O178" s="22">
        <v>1890809</v>
      </c>
      <c r="P178" s="22">
        <v>0</v>
      </c>
      <c r="Q178" s="22">
        <v>0</v>
      </c>
      <c r="R178" s="22">
        <v>135232866</v>
      </c>
    </row>
    <row r="179" spans="1:1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13462372</v>
      </c>
      <c r="F179" s="22">
        <v>0</v>
      </c>
      <c r="G179" s="22">
        <v>0</v>
      </c>
      <c r="H179" s="22">
        <v>0</v>
      </c>
      <c r="I179" s="22">
        <v>0</v>
      </c>
      <c r="J179" s="22">
        <v>43118</v>
      </c>
      <c r="K179" s="22">
        <v>0</v>
      </c>
      <c r="L179" s="22">
        <v>-8099</v>
      </c>
      <c r="M179" s="22">
        <v>-682020</v>
      </c>
      <c r="N179" s="22">
        <v>0</v>
      </c>
      <c r="O179" s="22">
        <v>255327</v>
      </c>
      <c r="P179" s="22">
        <v>0</v>
      </c>
      <c r="Q179" s="22">
        <v>0</v>
      </c>
      <c r="R179" s="22">
        <v>13070698</v>
      </c>
    </row>
    <row r="180" spans="1:1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49719091</v>
      </c>
      <c r="F180" s="22">
        <v>0</v>
      </c>
      <c r="G180" s="22">
        <v>0</v>
      </c>
      <c r="H180" s="22">
        <v>0</v>
      </c>
      <c r="I180" s="22">
        <v>0</v>
      </c>
      <c r="J180" s="22">
        <v>1811916</v>
      </c>
      <c r="K180" s="22">
        <v>0</v>
      </c>
      <c r="L180" s="22">
        <v>-233641</v>
      </c>
      <c r="M180" s="22">
        <v>-2331116</v>
      </c>
      <c r="N180" s="22">
        <v>0</v>
      </c>
      <c r="O180" s="22">
        <v>-520340</v>
      </c>
      <c r="P180" s="22">
        <v>0</v>
      </c>
      <c r="Q180" s="22">
        <v>0</v>
      </c>
      <c r="R180" s="22">
        <v>48445910</v>
      </c>
    </row>
    <row r="181" spans="1:1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17105106</v>
      </c>
      <c r="F181" s="22">
        <v>0</v>
      </c>
      <c r="G181" s="22">
        <v>0</v>
      </c>
      <c r="H181" s="22">
        <v>0</v>
      </c>
      <c r="I181" s="22">
        <v>1206247</v>
      </c>
      <c r="J181" s="22">
        <v>1145810</v>
      </c>
      <c r="K181" s="22">
        <v>0</v>
      </c>
      <c r="L181" s="22">
        <v>-34827</v>
      </c>
      <c r="M181" s="22">
        <v>-1393047</v>
      </c>
      <c r="N181" s="22">
        <v>0</v>
      </c>
      <c r="O181" s="22">
        <v>357952</v>
      </c>
      <c r="P181" s="22">
        <v>0</v>
      </c>
      <c r="Q181" s="22">
        <v>0</v>
      </c>
      <c r="R181" s="22">
        <v>18387241</v>
      </c>
    </row>
    <row r="182" spans="1:1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10852729</v>
      </c>
      <c r="F182" s="22">
        <v>0</v>
      </c>
      <c r="G182" s="22">
        <v>0</v>
      </c>
      <c r="H182" s="22">
        <v>0</v>
      </c>
      <c r="I182" s="22">
        <v>0</v>
      </c>
      <c r="J182" s="22">
        <v>679872</v>
      </c>
      <c r="K182" s="22">
        <v>0</v>
      </c>
      <c r="L182" s="22">
        <v>-50024</v>
      </c>
      <c r="M182" s="22">
        <v>-467275</v>
      </c>
      <c r="N182" s="22">
        <v>0</v>
      </c>
      <c r="O182" s="22">
        <v>28465</v>
      </c>
      <c r="P182" s="22">
        <v>0</v>
      </c>
      <c r="Q182" s="22">
        <v>0</v>
      </c>
      <c r="R182" s="22">
        <v>11043767</v>
      </c>
    </row>
    <row r="183" spans="1:1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13601876</v>
      </c>
      <c r="F183" s="22">
        <v>0</v>
      </c>
      <c r="G183" s="22">
        <v>0</v>
      </c>
      <c r="H183" s="22">
        <v>0</v>
      </c>
      <c r="I183" s="22">
        <v>0</v>
      </c>
      <c r="J183" s="22">
        <v>784430</v>
      </c>
      <c r="K183" s="22">
        <v>0</v>
      </c>
      <c r="L183" s="22">
        <v>0</v>
      </c>
      <c r="M183" s="22">
        <v>-631525</v>
      </c>
      <c r="N183" s="22">
        <v>0</v>
      </c>
      <c r="O183" s="22">
        <v>251338</v>
      </c>
      <c r="P183" s="22">
        <v>0</v>
      </c>
      <c r="Q183" s="22">
        <v>0</v>
      </c>
      <c r="R183" s="22">
        <v>14006119</v>
      </c>
    </row>
    <row r="184" spans="1:1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43348539</v>
      </c>
      <c r="F184" s="22">
        <v>0</v>
      </c>
      <c r="G184" s="22">
        <v>0</v>
      </c>
      <c r="H184" s="22">
        <v>0</v>
      </c>
      <c r="I184" s="22">
        <v>0</v>
      </c>
      <c r="J184" s="22">
        <v>181971</v>
      </c>
      <c r="K184" s="22">
        <v>0</v>
      </c>
      <c r="L184" s="22">
        <v>-1750</v>
      </c>
      <c r="M184" s="22">
        <v>-1734976</v>
      </c>
      <c r="N184" s="22">
        <v>0</v>
      </c>
      <c r="O184" s="22">
        <v>120199</v>
      </c>
      <c r="P184" s="22">
        <v>0</v>
      </c>
      <c r="Q184" s="22">
        <v>0</v>
      </c>
      <c r="R184" s="22">
        <v>41913983</v>
      </c>
    </row>
    <row r="185" spans="1:1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36067156</v>
      </c>
      <c r="F185" s="22">
        <v>0</v>
      </c>
      <c r="G185" s="22">
        <v>0</v>
      </c>
      <c r="H185" s="22">
        <v>0</v>
      </c>
      <c r="I185" s="22">
        <v>0</v>
      </c>
      <c r="J185" s="22">
        <v>1971809</v>
      </c>
      <c r="K185" s="22">
        <v>0</v>
      </c>
      <c r="L185" s="22">
        <v>-110134</v>
      </c>
      <c r="M185" s="22">
        <v>-2247524</v>
      </c>
      <c r="N185" s="22">
        <v>0</v>
      </c>
      <c r="O185" s="22">
        <v>203804</v>
      </c>
      <c r="P185" s="22">
        <v>0</v>
      </c>
      <c r="Q185" s="22">
        <v>-218000</v>
      </c>
      <c r="R185" s="22">
        <v>35667111</v>
      </c>
    </row>
    <row r="186" spans="1:1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6547961</v>
      </c>
      <c r="F186" s="22">
        <v>0</v>
      </c>
      <c r="G186" s="22">
        <v>0</v>
      </c>
      <c r="H186" s="22">
        <v>0</v>
      </c>
      <c r="I186" s="22">
        <v>0</v>
      </c>
      <c r="J186" s="22">
        <v>173216</v>
      </c>
      <c r="K186" s="22">
        <v>446000</v>
      </c>
      <c r="L186" s="22">
        <v>-11497</v>
      </c>
      <c r="M186" s="22">
        <v>-464589</v>
      </c>
      <c r="N186" s="22">
        <v>0</v>
      </c>
      <c r="O186" s="22">
        <v>53860</v>
      </c>
      <c r="P186" s="22">
        <v>0</v>
      </c>
      <c r="Q186" s="22">
        <v>0</v>
      </c>
      <c r="R186" s="22">
        <v>6744951</v>
      </c>
    </row>
    <row r="187" spans="1:1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46837344</v>
      </c>
      <c r="F187" s="22">
        <v>0</v>
      </c>
      <c r="G187" s="22">
        <v>0</v>
      </c>
      <c r="H187" s="22">
        <v>0</v>
      </c>
      <c r="I187" s="22">
        <v>1264025</v>
      </c>
      <c r="J187" s="22">
        <v>5933114</v>
      </c>
      <c r="K187" s="22">
        <v>0</v>
      </c>
      <c r="L187" s="22">
        <v>-84221</v>
      </c>
      <c r="M187" s="22">
        <v>-3774577</v>
      </c>
      <c r="N187" s="22">
        <v>0</v>
      </c>
      <c r="O187" s="22">
        <v>626496</v>
      </c>
      <c r="P187" s="22">
        <v>0</v>
      </c>
      <c r="Q187" s="22">
        <v>0</v>
      </c>
      <c r="R187" s="22">
        <v>50802181</v>
      </c>
    </row>
    <row r="188" spans="1:1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65663465</v>
      </c>
      <c r="F188" s="22">
        <v>0</v>
      </c>
      <c r="G188" s="22">
        <v>0</v>
      </c>
      <c r="H188" s="22">
        <v>0</v>
      </c>
      <c r="I188" s="22">
        <v>665198</v>
      </c>
      <c r="J188" s="22">
        <v>63652</v>
      </c>
      <c r="K188" s="22">
        <v>0</v>
      </c>
      <c r="L188" s="22">
        <v>0</v>
      </c>
      <c r="M188" s="22">
        <v>-2994191</v>
      </c>
      <c r="N188" s="22">
        <v>-19141</v>
      </c>
      <c r="O188" s="22">
        <v>808004</v>
      </c>
      <c r="P188" s="22">
        <v>19141</v>
      </c>
      <c r="Q188" s="22">
        <v>0</v>
      </c>
      <c r="R188" s="22">
        <v>64206128</v>
      </c>
    </row>
    <row r="189" spans="1:1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17561134</v>
      </c>
      <c r="F189" s="22">
        <v>0</v>
      </c>
      <c r="G189" s="22">
        <v>0</v>
      </c>
      <c r="H189" s="22">
        <v>0</v>
      </c>
      <c r="I189" s="22">
        <v>0</v>
      </c>
      <c r="J189" s="22">
        <v>527999</v>
      </c>
      <c r="K189" s="22">
        <v>0</v>
      </c>
      <c r="L189" s="22">
        <v>0</v>
      </c>
      <c r="M189" s="22">
        <v>-930642</v>
      </c>
      <c r="N189" s="22">
        <v>0</v>
      </c>
      <c r="O189" s="22">
        <v>188844</v>
      </c>
      <c r="P189" s="22">
        <v>0</v>
      </c>
      <c r="Q189" s="22">
        <v>0</v>
      </c>
      <c r="R189" s="22">
        <v>17347335</v>
      </c>
    </row>
    <row r="190" spans="1:1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21251733</v>
      </c>
      <c r="F190" s="22">
        <v>0</v>
      </c>
      <c r="G190" s="22">
        <v>0</v>
      </c>
      <c r="H190" s="22">
        <v>0</v>
      </c>
      <c r="I190" s="22">
        <v>293097</v>
      </c>
      <c r="J190" s="22">
        <v>1879981</v>
      </c>
      <c r="K190" s="22">
        <v>0</v>
      </c>
      <c r="L190" s="22">
        <v>0</v>
      </c>
      <c r="M190" s="22">
        <v>-949120</v>
      </c>
      <c r="N190" s="22">
        <v>-697000</v>
      </c>
      <c r="O190" s="22">
        <v>225013</v>
      </c>
      <c r="P190" s="22">
        <v>0</v>
      </c>
      <c r="Q190" s="22">
        <v>0</v>
      </c>
      <c r="R190" s="22">
        <v>22003704</v>
      </c>
    </row>
    <row r="191" spans="1:1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78974235</v>
      </c>
      <c r="F191" s="22">
        <v>0</v>
      </c>
      <c r="G191" s="22">
        <v>0</v>
      </c>
      <c r="H191" s="22">
        <v>0</v>
      </c>
      <c r="I191" s="22">
        <v>2273606</v>
      </c>
      <c r="J191" s="22">
        <v>2655821</v>
      </c>
      <c r="K191" s="22">
        <v>0</v>
      </c>
      <c r="L191" s="22">
        <v>-7838</v>
      </c>
      <c r="M191" s="22">
        <v>-2616841</v>
      </c>
      <c r="N191" s="22">
        <v>0</v>
      </c>
      <c r="O191" s="22">
        <v>500000</v>
      </c>
      <c r="P191" s="22">
        <v>0</v>
      </c>
      <c r="Q191" s="22">
        <v>0</v>
      </c>
      <c r="R191" s="22">
        <v>81778983</v>
      </c>
    </row>
    <row r="192" spans="1:1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33925487</v>
      </c>
      <c r="F192" s="22">
        <v>0</v>
      </c>
      <c r="G192" s="22">
        <v>0</v>
      </c>
      <c r="H192" s="22">
        <v>0</v>
      </c>
      <c r="I192" s="22">
        <v>6425</v>
      </c>
      <c r="J192" s="22">
        <v>304732</v>
      </c>
      <c r="K192" s="22">
        <v>803923</v>
      </c>
      <c r="L192" s="22">
        <v>-155033</v>
      </c>
      <c r="M192" s="22">
        <v>-753701</v>
      </c>
      <c r="N192" s="22">
        <v>0</v>
      </c>
      <c r="O192" s="22">
        <v>121448</v>
      </c>
      <c r="P192" s="22">
        <v>0</v>
      </c>
      <c r="Q192" s="22">
        <v>0</v>
      </c>
      <c r="R192" s="22">
        <v>34253281</v>
      </c>
    </row>
    <row r="193" spans="1:1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53410074</v>
      </c>
      <c r="F193" s="22">
        <v>0</v>
      </c>
      <c r="G193" s="22">
        <v>0</v>
      </c>
      <c r="H193" s="22">
        <v>0</v>
      </c>
      <c r="I193" s="22">
        <v>745114</v>
      </c>
      <c r="J193" s="22">
        <v>2057791</v>
      </c>
      <c r="K193" s="22">
        <v>188000</v>
      </c>
      <c r="L193" s="22">
        <v>-2406645</v>
      </c>
      <c r="M193" s="22">
        <v>-2942480</v>
      </c>
      <c r="N193" s="22">
        <v>-700000</v>
      </c>
      <c r="O193" s="22">
        <v>837535</v>
      </c>
      <c r="P193" s="22">
        <v>700000</v>
      </c>
      <c r="Q193" s="22">
        <v>0</v>
      </c>
      <c r="R193" s="22">
        <v>51889389</v>
      </c>
    </row>
    <row r="194" spans="1:1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142363893</v>
      </c>
      <c r="F194" s="22">
        <v>0</v>
      </c>
      <c r="G194" s="22">
        <v>0</v>
      </c>
      <c r="H194" s="22">
        <v>0</v>
      </c>
      <c r="I194" s="22">
        <v>4076868</v>
      </c>
      <c r="J194" s="22">
        <v>403238</v>
      </c>
      <c r="K194" s="22">
        <v>0</v>
      </c>
      <c r="L194" s="22">
        <v>-100873</v>
      </c>
      <c r="M194" s="22">
        <v>-6302552</v>
      </c>
      <c r="N194" s="22">
        <v>0</v>
      </c>
      <c r="O194" s="22">
        <v>788384</v>
      </c>
      <c r="P194" s="22">
        <v>0</v>
      </c>
      <c r="Q194" s="22">
        <v>0</v>
      </c>
      <c r="R194" s="22">
        <v>141228958</v>
      </c>
    </row>
    <row r="195" spans="1:1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6988440</v>
      </c>
      <c r="F195" s="22">
        <v>0</v>
      </c>
      <c r="G195" s="22">
        <v>0</v>
      </c>
      <c r="H195" s="22">
        <v>0</v>
      </c>
      <c r="I195" s="22">
        <v>8000</v>
      </c>
      <c r="J195" s="22">
        <v>652760</v>
      </c>
      <c r="K195" s="22">
        <v>0</v>
      </c>
      <c r="L195" s="22">
        <v>0</v>
      </c>
      <c r="M195" s="22">
        <v>-478579</v>
      </c>
      <c r="N195" s="22">
        <v>0</v>
      </c>
      <c r="O195" s="22">
        <v>59195</v>
      </c>
      <c r="P195" s="22">
        <v>0</v>
      </c>
      <c r="Q195" s="22">
        <v>0</v>
      </c>
      <c r="R195" s="22">
        <v>7229816</v>
      </c>
    </row>
    <row r="196" spans="1:1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7103854</v>
      </c>
      <c r="F196" s="22">
        <v>0</v>
      </c>
      <c r="G196" s="22">
        <v>0</v>
      </c>
      <c r="H196" s="22">
        <v>0</v>
      </c>
      <c r="I196" s="22">
        <v>0</v>
      </c>
      <c r="J196" s="22">
        <v>286082</v>
      </c>
      <c r="K196" s="22">
        <v>0</v>
      </c>
      <c r="L196" s="22">
        <v>0</v>
      </c>
      <c r="M196" s="22">
        <v>-356154</v>
      </c>
      <c r="N196" s="22">
        <v>0</v>
      </c>
      <c r="O196" s="22">
        <v>0</v>
      </c>
      <c r="P196" s="22">
        <v>0</v>
      </c>
      <c r="Q196" s="22">
        <v>0</v>
      </c>
      <c r="R196" s="22">
        <v>7033782</v>
      </c>
    </row>
    <row r="197" spans="1:1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8604135</v>
      </c>
      <c r="F197" s="22">
        <v>0</v>
      </c>
      <c r="G197" s="22">
        <v>0</v>
      </c>
      <c r="H197" s="22">
        <v>0</v>
      </c>
      <c r="I197" s="22">
        <v>65522</v>
      </c>
      <c r="J197" s="22">
        <v>476992</v>
      </c>
      <c r="K197" s="22">
        <v>0</v>
      </c>
      <c r="L197" s="22">
        <v>-16033</v>
      </c>
      <c r="M197" s="22">
        <v>-438554</v>
      </c>
      <c r="N197" s="22">
        <v>0</v>
      </c>
      <c r="O197" s="22">
        <v>143520</v>
      </c>
      <c r="P197" s="22">
        <v>0</v>
      </c>
      <c r="Q197" s="22">
        <v>0</v>
      </c>
      <c r="R197" s="22">
        <v>8835582</v>
      </c>
    </row>
    <row r="198" spans="1:1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4534879</v>
      </c>
      <c r="F198" s="22">
        <v>0</v>
      </c>
      <c r="G198" s="22">
        <v>0</v>
      </c>
      <c r="H198" s="22">
        <v>0</v>
      </c>
      <c r="I198" s="22">
        <v>0</v>
      </c>
      <c r="J198" s="22">
        <v>208608</v>
      </c>
      <c r="K198" s="22">
        <v>0</v>
      </c>
      <c r="L198" s="22">
        <v>0</v>
      </c>
      <c r="M198" s="22">
        <v>-212087</v>
      </c>
      <c r="N198" s="22">
        <v>0</v>
      </c>
      <c r="O198" s="22">
        <v>0</v>
      </c>
      <c r="P198" s="22">
        <v>0</v>
      </c>
      <c r="Q198" s="22">
        <v>0</v>
      </c>
      <c r="R198" s="22">
        <v>4531400</v>
      </c>
    </row>
    <row r="199" spans="1:1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2778734</v>
      </c>
      <c r="F199" s="22">
        <v>0</v>
      </c>
      <c r="G199" s="22">
        <v>0</v>
      </c>
      <c r="H199" s="22">
        <v>0</v>
      </c>
      <c r="I199" s="22">
        <v>0</v>
      </c>
      <c r="J199" s="22">
        <v>282029</v>
      </c>
      <c r="K199" s="22">
        <v>0</v>
      </c>
      <c r="L199" s="22">
        <v>0</v>
      </c>
      <c r="M199" s="22">
        <v>-109324</v>
      </c>
      <c r="N199" s="22">
        <v>0</v>
      </c>
      <c r="O199" s="22">
        <v>0</v>
      </c>
      <c r="P199" s="22">
        <v>0</v>
      </c>
      <c r="Q199" s="22">
        <v>0</v>
      </c>
      <c r="R199" s="22">
        <v>2951439</v>
      </c>
    </row>
    <row r="200" spans="1:1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9186108</v>
      </c>
      <c r="F200" s="22">
        <v>0</v>
      </c>
      <c r="G200" s="22">
        <v>0</v>
      </c>
      <c r="H200" s="22">
        <v>0</v>
      </c>
      <c r="I200" s="22">
        <v>0</v>
      </c>
      <c r="J200" s="22">
        <v>147620</v>
      </c>
      <c r="K200" s="22">
        <v>0</v>
      </c>
      <c r="L200" s="22">
        <v>-58784</v>
      </c>
      <c r="M200" s="22">
        <v>-350080</v>
      </c>
      <c r="N200" s="22">
        <v>0</v>
      </c>
      <c r="O200" s="22">
        <v>25399</v>
      </c>
      <c r="P200" s="22">
        <v>0</v>
      </c>
      <c r="Q200" s="22">
        <v>0</v>
      </c>
      <c r="R200" s="22">
        <v>8950263</v>
      </c>
    </row>
    <row r="201" spans="1:1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2811793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-168297</v>
      </c>
      <c r="M201" s="22">
        <v>-111232</v>
      </c>
      <c r="N201" s="22">
        <v>0</v>
      </c>
      <c r="O201" s="22">
        <v>11903</v>
      </c>
      <c r="P201" s="22">
        <v>0</v>
      </c>
      <c r="Q201" s="22">
        <v>0</v>
      </c>
      <c r="R201" s="22">
        <v>2544167</v>
      </c>
    </row>
    <row r="202" spans="1:1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4645560</v>
      </c>
      <c r="F202" s="22">
        <v>0</v>
      </c>
      <c r="G202" s="22">
        <v>0</v>
      </c>
      <c r="H202" s="22">
        <v>0</v>
      </c>
      <c r="I202" s="22">
        <v>0</v>
      </c>
      <c r="J202" s="22">
        <v>418856</v>
      </c>
      <c r="K202" s="22">
        <v>0</v>
      </c>
      <c r="L202" s="22">
        <v>-17682</v>
      </c>
      <c r="M202" s="22">
        <v>-164767</v>
      </c>
      <c r="N202" s="22">
        <v>0</v>
      </c>
      <c r="O202" s="22">
        <v>0</v>
      </c>
      <c r="P202" s="22">
        <v>0</v>
      </c>
      <c r="Q202" s="22">
        <v>0</v>
      </c>
      <c r="R202" s="22">
        <v>4881967</v>
      </c>
    </row>
    <row r="203" spans="1:1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9815156</v>
      </c>
      <c r="F203" s="22">
        <v>0</v>
      </c>
      <c r="G203" s="22">
        <v>0</v>
      </c>
      <c r="H203" s="22">
        <v>0</v>
      </c>
      <c r="I203" s="22">
        <v>0</v>
      </c>
      <c r="J203" s="22">
        <v>162494</v>
      </c>
      <c r="K203" s="22">
        <v>0</v>
      </c>
      <c r="L203" s="22">
        <v>0</v>
      </c>
      <c r="M203" s="22">
        <v>-520885</v>
      </c>
      <c r="N203" s="22">
        <v>137821</v>
      </c>
      <c r="O203" s="22">
        <v>118855</v>
      </c>
      <c r="P203" s="22">
        <v>-137821</v>
      </c>
      <c r="Q203" s="22">
        <v>0</v>
      </c>
      <c r="R203" s="22">
        <v>9575620</v>
      </c>
    </row>
    <row r="204" spans="1:1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3113341</v>
      </c>
      <c r="F204" s="22">
        <v>0</v>
      </c>
      <c r="G204" s="22">
        <v>0</v>
      </c>
      <c r="H204" s="22">
        <v>0</v>
      </c>
      <c r="I204" s="22">
        <v>0</v>
      </c>
      <c r="J204" s="22">
        <v>78990</v>
      </c>
      <c r="K204" s="22">
        <v>0</v>
      </c>
      <c r="L204" s="22">
        <v>0</v>
      </c>
      <c r="M204" s="22">
        <v>-180970</v>
      </c>
      <c r="N204" s="22">
        <v>0</v>
      </c>
      <c r="O204" s="22">
        <v>0</v>
      </c>
      <c r="P204" s="22">
        <v>0</v>
      </c>
      <c r="Q204" s="22">
        <v>0</v>
      </c>
      <c r="R204" s="22">
        <v>3011361</v>
      </c>
    </row>
    <row r="205" spans="1:1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5126405</v>
      </c>
      <c r="F205" s="22">
        <v>0</v>
      </c>
      <c r="G205" s="22">
        <v>0</v>
      </c>
      <c r="H205" s="22">
        <v>0</v>
      </c>
      <c r="I205" s="22">
        <v>0</v>
      </c>
      <c r="J205" s="22">
        <v>113642</v>
      </c>
      <c r="K205" s="22">
        <v>0</v>
      </c>
      <c r="L205" s="22">
        <v>0</v>
      </c>
      <c r="M205" s="22">
        <v>-221888</v>
      </c>
      <c r="N205" s="22">
        <v>0</v>
      </c>
      <c r="O205" s="22">
        <v>0</v>
      </c>
      <c r="P205" s="22">
        <v>0</v>
      </c>
      <c r="Q205" s="22">
        <v>0</v>
      </c>
      <c r="R205" s="22">
        <v>5018159</v>
      </c>
    </row>
    <row r="206" spans="1:1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11411518</v>
      </c>
      <c r="F206" s="22">
        <v>0</v>
      </c>
      <c r="G206" s="22">
        <v>0</v>
      </c>
      <c r="H206" s="22">
        <v>0</v>
      </c>
      <c r="I206" s="22">
        <v>39950</v>
      </c>
      <c r="J206" s="22">
        <v>741247</v>
      </c>
      <c r="K206" s="22">
        <v>197550</v>
      </c>
      <c r="L206" s="22">
        <v>-12172</v>
      </c>
      <c r="M206" s="22">
        <v>-664643</v>
      </c>
      <c r="N206" s="22">
        <v>600000</v>
      </c>
      <c r="O206" s="22">
        <v>245454</v>
      </c>
      <c r="P206" s="22">
        <v>-600000</v>
      </c>
      <c r="Q206" s="22">
        <v>-600000</v>
      </c>
      <c r="R206" s="22">
        <v>11358904</v>
      </c>
    </row>
    <row r="207" spans="1:1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8133590</v>
      </c>
      <c r="F207" s="22">
        <v>0</v>
      </c>
      <c r="G207" s="22">
        <v>0</v>
      </c>
      <c r="H207" s="22">
        <v>0</v>
      </c>
      <c r="I207" s="22">
        <v>0</v>
      </c>
      <c r="J207" s="22">
        <v>59688</v>
      </c>
      <c r="K207" s="22">
        <v>0</v>
      </c>
      <c r="L207" s="22">
        <v>0</v>
      </c>
      <c r="M207" s="22">
        <v>-358077</v>
      </c>
      <c r="N207" s="22">
        <v>0</v>
      </c>
      <c r="O207" s="22">
        <v>0</v>
      </c>
      <c r="P207" s="22">
        <v>0</v>
      </c>
      <c r="Q207" s="22">
        <v>0</v>
      </c>
      <c r="R207" s="22">
        <v>7835201</v>
      </c>
    </row>
    <row r="208" spans="1:1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5528360</v>
      </c>
      <c r="F208" s="22">
        <v>0</v>
      </c>
      <c r="G208" s="22">
        <v>0</v>
      </c>
      <c r="H208" s="22">
        <v>0</v>
      </c>
      <c r="I208" s="22">
        <v>0</v>
      </c>
      <c r="J208" s="22">
        <v>142877</v>
      </c>
      <c r="K208" s="22">
        <v>0</v>
      </c>
      <c r="L208" s="22">
        <v>-41148</v>
      </c>
      <c r="M208" s="22">
        <v>-243870</v>
      </c>
      <c r="N208" s="22">
        <v>0</v>
      </c>
      <c r="O208" s="22">
        <v>81883</v>
      </c>
      <c r="P208" s="22">
        <v>0</v>
      </c>
      <c r="Q208" s="22">
        <v>0</v>
      </c>
      <c r="R208" s="22">
        <v>5468102</v>
      </c>
    </row>
    <row r="209" spans="1:1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3639725</v>
      </c>
      <c r="F209" s="22">
        <v>0</v>
      </c>
      <c r="G209" s="22">
        <v>0</v>
      </c>
      <c r="H209" s="22">
        <v>0</v>
      </c>
      <c r="I209" s="22">
        <v>0</v>
      </c>
      <c r="J209" s="22">
        <v>104907</v>
      </c>
      <c r="K209" s="22">
        <v>0</v>
      </c>
      <c r="L209" s="22">
        <v>-12500</v>
      </c>
      <c r="M209" s="22">
        <v>-170183</v>
      </c>
      <c r="N209" s="22">
        <v>0</v>
      </c>
      <c r="O209" s="22">
        <v>0</v>
      </c>
      <c r="P209" s="22">
        <v>0</v>
      </c>
      <c r="Q209" s="22">
        <v>0</v>
      </c>
      <c r="R209" s="22">
        <v>3561949</v>
      </c>
    </row>
    <row r="210" spans="1:1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8008886</v>
      </c>
      <c r="F210" s="22">
        <v>0</v>
      </c>
      <c r="G210" s="22">
        <v>0</v>
      </c>
      <c r="H210" s="22">
        <v>0</v>
      </c>
      <c r="I210" s="22">
        <v>0</v>
      </c>
      <c r="J210" s="22">
        <v>53127</v>
      </c>
      <c r="K210" s="22">
        <v>0</v>
      </c>
      <c r="L210" s="22">
        <v>0</v>
      </c>
      <c r="M210" s="22">
        <v>-567672</v>
      </c>
      <c r="N210" s="22">
        <v>0</v>
      </c>
      <c r="O210" s="22">
        <v>40690</v>
      </c>
      <c r="P210" s="22">
        <v>0</v>
      </c>
      <c r="Q210" s="22">
        <v>0</v>
      </c>
      <c r="R210" s="22">
        <v>7535031</v>
      </c>
    </row>
    <row r="211" spans="1:1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6043472</v>
      </c>
      <c r="F211" s="22">
        <v>0</v>
      </c>
      <c r="G211" s="22">
        <v>0</v>
      </c>
      <c r="H211" s="22">
        <v>0</v>
      </c>
      <c r="I211" s="22">
        <v>0</v>
      </c>
      <c r="J211" s="22">
        <v>203517</v>
      </c>
      <c r="K211" s="22">
        <v>0</v>
      </c>
      <c r="L211" s="22">
        <v>-75575</v>
      </c>
      <c r="M211" s="22">
        <v>-209203</v>
      </c>
      <c r="N211" s="22">
        <v>0</v>
      </c>
      <c r="O211" s="22">
        <v>0</v>
      </c>
      <c r="P211" s="22">
        <v>0</v>
      </c>
      <c r="Q211" s="22">
        <v>0</v>
      </c>
      <c r="R211" s="22">
        <v>5962211</v>
      </c>
    </row>
    <row r="212" spans="1:1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4862202</v>
      </c>
      <c r="F212" s="22">
        <v>0</v>
      </c>
      <c r="G212" s="22">
        <v>0</v>
      </c>
      <c r="H212" s="22">
        <v>0</v>
      </c>
      <c r="I212" s="22">
        <v>43372</v>
      </c>
      <c r="J212" s="22">
        <v>206750</v>
      </c>
      <c r="K212" s="22">
        <v>0</v>
      </c>
      <c r="L212" s="22">
        <v>0</v>
      </c>
      <c r="M212" s="22">
        <v>-239559</v>
      </c>
      <c r="N212" s="22">
        <v>0</v>
      </c>
      <c r="O212" s="22">
        <v>0</v>
      </c>
      <c r="P212" s="22">
        <v>0</v>
      </c>
      <c r="Q212" s="22">
        <v>0</v>
      </c>
      <c r="R212" s="22">
        <v>4872765</v>
      </c>
    </row>
    <row r="213" spans="1:1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3620843</v>
      </c>
      <c r="F213" s="22">
        <v>0</v>
      </c>
      <c r="G213" s="22">
        <v>0</v>
      </c>
      <c r="H213" s="22">
        <v>0</v>
      </c>
      <c r="I213" s="22">
        <v>0</v>
      </c>
      <c r="J213" s="22">
        <v>247201</v>
      </c>
      <c r="K213" s="22">
        <v>0</v>
      </c>
      <c r="L213" s="22">
        <v>0</v>
      </c>
      <c r="M213" s="22">
        <v>-194781</v>
      </c>
      <c r="N213" s="22">
        <v>0</v>
      </c>
      <c r="O213" s="22">
        <v>42730</v>
      </c>
      <c r="P213" s="22">
        <v>0</v>
      </c>
      <c r="Q213" s="22">
        <v>0</v>
      </c>
      <c r="R213" s="22">
        <v>3715993</v>
      </c>
    </row>
    <row r="214" spans="1:1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5730957</v>
      </c>
      <c r="F214" s="22">
        <v>0</v>
      </c>
      <c r="G214" s="22">
        <v>0</v>
      </c>
      <c r="H214" s="22">
        <v>0</v>
      </c>
      <c r="I214" s="22">
        <v>0</v>
      </c>
      <c r="J214" s="22">
        <v>139779</v>
      </c>
      <c r="K214" s="22">
        <v>0</v>
      </c>
      <c r="L214" s="22">
        <v>0</v>
      </c>
      <c r="M214" s="22">
        <v>-359362</v>
      </c>
      <c r="N214" s="22">
        <v>0</v>
      </c>
      <c r="O214" s="22">
        <v>9690</v>
      </c>
      <c r="P214" s="22">
        <v>0</v>
      </c>
      <c r="Q214" s="22">
        <v>0</v>
      </c>
      <c r="R214" s="22">
        <v>5521064</v>
      </c>
    </row>
    <row r="215" spans="1:1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4199558</v>
      </c>
      <c r="F215" s="22">
        <v>0</v>
      </c>
      <c r="G215" s="22">
        <v>0</v>
      </c>
      <c r="H215" s="22">
        <v>0</v>
      </c>
      <c r="I215" s="22">
        <v>100196</v>
      </c>
      <c r="J215" s="22">
        <v>403910</v>
      </c>
      <c r="K215" s="22">
        <v>0</v>
      </c>
      <c r="L215" s="22">
        <v>-18927</v>
      </c>
      <c r="M215" s="22">
        <v>-247355</v>
      </c>
      <c r="N215" s="22">
        <v>0</v>
      </c>
      <c r="O215" s="22">
        <v>0</v>
      </c>
      <c r="P215" s="22">
        <v>0</v>
      </c>
      <c r="Q215" s="22">
        <v>0</v>
      </c>
      <c r="R215" s="22">
        <v>4437382</v>
      </c>
    </row>
    <row r="216" spans="1:1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19667008</v>
      </c>
      <c r="F216" s="22">
        <v>0</v>
      </c>
      <c r="G216" s="22">
        <v>0</v>
      </c>
      <c r="H216" s="22">
        <v>0</v>
      </c>
      <c r="I216" s="22">
        <v>0</v>
      </c>
      <c r="J216" s="22">
        <v>1835725</v>
      </c>
      <c r="K216" s="22">
        <v>0</v>
      </c>
      <c r="L216" s="22">
        <v>0</v>
      </c>
      <c r="M216" s="22">
        <v>-699751</v>
      </c>
      <c r="N216" s="22">
        <v>0</v>
      </c>
      <c r="O216" s="22">
        <v>228928</v>
      </c>
      <c r="P216" s="22">
        <v>0</v>
      </c>
      <c r="Q216" s="22">
        <v>0</v>
      </c>
      <c r="R216" s="22">
        <v>21031910</v>
      </c>
    </row>
    <row r="217" spans="1:1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6156787</v>
      </c>
      <c r="F217" s="22">
        <v>0</v>
      </c>
      <c r="G217" s="22">
        <v>0</v>
      </c>
      <c r="H217" s="22">
        <v>0</v>
      </c>
      <c r="I217" s="22">
        <v>0</v>
      </c>
      <c r="J217" s="22">
        <v>127010</v>
      </c>
      <c r="K217" s="22">
        <v>0</v>
      </c>
      <c r="L217" s="22">
        <v>0</v>
      </c>
      <c r="M217" s="22">
        <v>-221165</v>
      </c>
      <c r="N217" s="22">
        <v>0</v>
      </c>
      <c r="O217" s="22">
        <v>0</v>
      </c>
      <c r="P217" s="22">
        <v>0</v>
      </c>
      <c r="Q217" s="22">
        <v>0</v>
      </c>
      <c r="R217" s="22">
        <v>6062632</v>
      </c>
    </row>
    <row r="218" spans="1:1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2852523</v>
      </c>
      <c r="F218" s="22">
        <v>0</v>
      </c>
      <c r="G218" s="22">
        <v>0</v>
      </c>
      <c r="H218" s="22">
        <v>0</v>
      </c>
      <c r="I218" s="22">
        <v>0</v>
      </c>
      <c r="J218" s="22">
        <v>489699</v>
      </c>
      <c r="K218" s="22">
        <v>0</v>
      </c>
      <c r="L218" s="22">
        <v>0</v>
      </c>
      <c r="M218" s="22">
        <v>-169557</v>
      </c>
      <c r="N218" s="22">
        <v>0</v>
      </c>
      <c r="O218" s="22">
        <v>0</v>
      </c>
      <c r="P218" s="22">
        <v>0</v>
      </c>
      <c r="Q218" s="22">
        <v>0</v>
      </c>
      <c r="R218" s="22">
        <v>3172665</v>
      </c>
    </row>
    <row r="219" spans="1:1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6248992</v>
      </c>
      <c r="F219" s="22">
        <v>0</v>
      </c>
      <c r="G219" s="22">
        <v>0</v>
      </c>
      <c r="H219" s="22">
        <v>0</v>
      </c>
      <c r="I219" s="22">
        <v>0</v>
      </c>
      <c r="J219" s="22">
        <v>325832</v>
      </c>
      <c r="K219" s="22">
        <v>0</v>
      </c>
      <c r="L219" s="22">
        <v>0</v>
      </c>
      <c r="M219" s="22">
        <v>-214400</v>
      </c>
      <c r="N219" s="22">
        <v>0</v>
      </c>
      <c r="O219" s="22">
        <v>58805</v>
      </c>
      <c r="P219" s="22">
        <v>0</v>
      </c>
      <c r="Q219" s="22">
        <v>0</v>
      </c>
      <c r="R219" s="22">
        <v>6419229</v>
      </c>
    </row>
    <row r="220" spans="1:1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3043999</v>
      </c>
      <c r="F220" s="22">
        <v>0</v>
      </c>
      <c r="G220" s="22">
        <v>0</v>
      </c>
      <c r="H220" s="22">
        <v>0</v>
      </c>
      <c r="I220" s="22">
        <v>0</v>
      </c>
      <c r="J220" s="22">
        <v>565700</v>
      </c>
      <c r="K220" s="22">
        <v>0</v>
      </c>
      <c r="L220" s="22">
        <v>0</v>
      </c>
      <c r="M220" s="22">
        <v>-161609</v>
      </c>
      <c r="N220" s="22">
        <v>0</v>
      </c>
      <c r="O220" s="22">
        <v>0</v>
      </c>
      <c r="P220" s="22">
        <v>0</v>
      </c>
      <c r="Q220" s="22">
        <v>0</v>
      </c>
      <c r="R220" s="22">
        <v>3448090</v>
      </c>
    </row>
    <row r="221" spans="1:1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8504384</v>
      </c>
      <c r="F221" s="22">
        <v>0</v>
      </c>
      <c r="G221" s="22">
        <v>0</v>
      </c>
      <c r="H221" s="22">
        <v>0</v>
      </c>
      <c r="I221" s="22">
        <v>126935</v>
      </c>
      <c r="J221" s="22">
        <v>59939</v>
      </c>
      <c r="K221" s="22">
        <v>27700</v>
      </c>
      <c r="L221" s="22">
        <v>-57015</v>
      </c>
      <c r="M221" s="22">
        <v>-437006</v>
      </c>
      <c r="N221" s="22">
        <v>0</v>
      </c>
      <c r="O221" s="22">
        <v>157625</v>
      </c>
      <c r="P221" s="22">
        <v>0</v>
      </c>
      <c r="Q221" s="22">
        <v>0</v>
      </c>
      <c r="R221" s="22">
        <v>8382562</v>
      </c>
    </row>
    <row r="222" spans="1:1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2043505</v>
      </c>
      <c r="F222" s="22">
        <v>0</v>
      </c>
      <c r="G222" s="22">
        <v>0</v>
      </c>
      <c r="H222" s="22">
        <v>0</v>
      </c>
      <c r="I222" s="22">
        <v>0</v>
      </c>
      <c r="J222" s="22">
        <v>159289</v>
      </c>
      <c r="K222" s="22">
        <v>0</v>
      </c>
      <c r="L222" s="22">
        <v>0</v>
      </c>
      <c r="M222" s="22">
        <v>-84168</v>
      </c>
      <c r="N222" s="22">
        <v>0</v>
      </c>
      <c r="O222" s="22">
        <v>0</v>
      </c>
      <c r="P222" s="22">
        <v>0</v>
      </c>
      <c r="Q222" s="22">
        <v>0</v>
      </c>
      <c r="R222" s="22">
        <v>2118626</v>
      </c>
    </row>
    <row r="223" spans="1:1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3481584</v>
      </c>
      <c r="F223" s="22">
        <v>0</v>
      </c>
      <c r="G223" s="22">
        <v>0</v>
      </c>
      <c r="H223" s="22">
        <v>0</v>
      </c>
      <c r="I223" s="22">
        <v>0</v>
      </c>
      <c r="J223" s="22">
        <v>418571</v>
      </c>
      <c r="K223" s="22">
        <v>0</v>
      </c>
      <c r="L223" s="22">
        <v>0</v>
      </c>
      <c r="M223" s="22">
        <v>-235437</v>
      </c>
      <c r="N223" s="22">
        <v>0</v>
      </c>
      <c r="O223" s="22">
        <v>0</v>
      </c>
      <c r="P223" s="22">
        <v>0</v>
      </c>
      <c r="Q223" s="22">
        <v>0</v>
      </c>
      <c r="R223" s="22">
        <v>3664718</v>
      </c>
    </row>
    <row r="224" spans="1:1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15776160</v>
      </c>
      <c r="F224" s="22">
        <v>0</v>
      </c>
      <c r="G224" s="22">
        <v>0</v>
      </c>
      <c r="H224" s="22">
        <v>0</v>
      </c>
      <c r="I224" s="22">
        <v>0</v>
      </c>
      <c r="J224" s="22">
        <v>512416</v>
      </c>
      <c r="K224" s="22">
        <v>0</v>
      </c>
      <c r="L224" s="22">
        <v>-5375</v>
      </c>
      <c r="M224" s="22">
        <v>-604560</v>
      </c>
      <c r="N224" s="22">
        <v>0</v>
      </c>
      <c r="O224" s="22">
        <v>0</v>
      </c>
      <c r="P224" s="22">
        <v>0</v>
      </c>
      <c r="Q224" s="22">
        <v>0</v>
      </c>
      <c r="R224" s="22">
        <v>15678641</v>
      </c>
    </row>
    <row r="225" spans="1:1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2993208</v>
      </c>
      <c r="F225" s="22">
        <v>0</v>
      </c>
      <c r="G225" s="22">
        <v>0</v>
      </c>
      <c r="H225" s="22">
        <v>0</v>
      </c>
      <c r="I225" s="22">
        <v>0</v>
      </c>
      <c r="J225" s="22">
        <v>28276</v>
      </c>
      <c r="K225" s="22">
        <v>0</v>
      </c>
      <c r="L225" s="22">
        <v>0</v>
      </c>
      <c r="M225" s="22">
        <v>-93541</v>
      </c>
      <c r="N225" s="22">
        <v>0</v>
      </c>
      <c r="O225" s="22">
        <v>0</v>
      </c>
      <c r="P225" s="22">
        <v>0</v>
      </c>
      <c r="Q225" s="22">
        <v>0</v>
      </c>
      <c r="R225" s="22">
        <v>2927943</v>
      </c>
    </row>
    <row r="226" spans="1:1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5695323</v>
      </c>
      <c r="F226" s="22">
        <v>0</v>
      </c>
      <c r="G226" s="22">
        <v>0</v>
      </c>
      <c r="H226" s="22">
        <v>0</v>
      </c>
      <c r="I226" s="22">
        <v>0</v>
      </c>
      <c r="J226" s="22">
        <v>508708</v>
      </c>
      <c r="K226" s="22">
        <v>0</v>
      </c>
      <c r="L226" s="22">
        <v>0</v>
      </c>
      <c r="M226" s="22">
        <v>-258076</v>
      </c>
      <c r="N226" s="22">
        <v>0</v>
      </c>
      <c r="O226" s="22">
        <v>10000</v>
      </c>
      <c r="P226" s="22">
        <v>0</v>
      </c>
      <c r="Q226" s="22">
        <v>0</v>
      </c>
      <c r="R226" s="22">
        <v>5955955</v>
      </c>
    </row>
    <row r="227" spans="1:1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2396957</v>
      </c>
      <c r="F227" s="22">
        <v>0</v>
      </c>
      <c r="G227" s="22">
        <v>0</v>
      </c>
      <c r="H227" s="22">
        <v>0</v>
      </c>
      <c r="I227" s="22">
        <v>0</v>
      </c>
      <c r="J227" s="22">
        <v>291863</v>
      </c>
      <c r="K227" s="22">
        <v>0</v>
      </c>
      <c r="L227" s="22">
        <v>-73470</v>
      </c>
      <c r="M227" s="22">
        <v>-110559</v>
      </c>
      <c r="N227" s="22">
        <v>0</v>
      </c>
      <c r="O227" s="22">
        <v>0</v>
      </c>
      <c r="P227" s="22">
        <v>0</v>
      </c>
      <c r="Q227" s="22">
        <v>0</v>
      </c>
      <c r="R227" s="22">
        <v>2504791</v>
      </c>
    </row>
    <row r="228" spans="1:1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4382225</v>
      </c>
      <c r="F228" s="22">
        <v>0</v>
      </c>
      <c r="G228" s="22">
        <v>0</v>
      </c>
      <c r="H228" s="22">
        <v>0</v>
      </c>
      <c r="I228" s="22">
        <v>0</v>
      </c>
      <c r="J228" s="22">
        <v>68723</v>
      </c>
      <c r="K228" s="22">
        <v>0</v>
      </c>
      <c r="L228" s="22">
        <v>0</v>
      </c>
      <c r="M228" s="22">
        <v>-201301</v>
      </c>
      <c r="N228" s="22">
        <v>0</v>
      </c>
      <c r="O228" s="22">
        <v>0</v>
      </c>
      <c r="P228" s="22">
        <v>0</v>
      </c>
      <c r="Q228" s="22">
        <v>0</v>
      </c>
      <c r="R228" s="22">
        <v>4249647</v>
      </c>
    </row>
    <row r="229" spans="1:1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16622538</v>
      </c>
      <c r="F229" s="22">
        <v>0</v>
      </c>
      <c r="G229" s="22">
        <v>0</v>
      </c>
      <c r="H229" s="22">
        <v>0</v>
      </c>
      <c r="I229" s="22">
        <v>0</v>
      </c>
      <c r="J229" s="22">
        <v>292314</v>
      </c>
      <c r="K229" s="22">
        <v>0</v>
      </c>
      <c r="L229" s="22">
        <v>0</v>
      </c>
      <c r="M229" s="22">
        <v>-455723</v>
      </c>
      <c r="N229" s="22">
        <v>-175000</v>
      </c>
      <c r="O229" s="22">
        <v>34990</v>
      </c>
      <c r="P229" s="22">
        <v>175000</v>
      </c>
      <c r="Q229" s="22">
        <v>-175001</v>
      </c>
      <c r="R229" s="22">
        <v>16319118</v>
      </c>
    </row>
    <row r="230" spans="1:1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14277330</v>
      </c>
      <c r="F230" s="22">
        <v>0</v>
      </c>
      <c r="G230" s="22">
        <v>0</v>
      </c>
      <c r="H230" s="22">
        <v>0</v>
      </c>
      <c r="I230" s="22">
        <v>0</v>
      </c>
      <c r="J230" s="22">
        <v>534661</v>
      </c>
      <c r="K230" s="22">
        <v>0</v>
      </c>
      <c r="L230" s="22">
        <v>0</v>
      </c>
      <c r="M230" s="22">
        <v>-619229</v>
      </c>
      <c r="N230" s="22">
        <v>0</v>
      </c>
      <c r="O230" s="22">
        <v>174269</v>
      </c>
      <c r="P230" s="22">
        <v>0</v>
      </c>
      <c r="Q230" s="22">
        <v>-64227</v>
      </c>
      <c r="R230" s="22">
        <v>14302804</v>
      </c>
    </row>
    <row r="231" spans="1:1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4260118</v>
      </c>
      <c r="F231" s="22">
        <v>0</v>
      </c>
      <c r="G231" s="22">
        <v>0</v>
      </c>
      <c r="H231" s="22">
        <v>0</v>
      </c>
      <c r="I231" s="22">
        <v>0</v>
      </c>
      <c r="J231" s="22">
        <v>180617</v>
      </c>
      <c r="K231" s="22">
        <v>0</v>
      </c>
      <c r="L231" s="22">
        <v>-80400</v>
      </c>
      <c r="M231" s="22">
        <v>-254213</v>
      </c>
      <c r="N231" s="22">
        <v>0</v>
      </c>
      <c r="O231" s="22">
        <v>23147</v>
      </c>
      <c r="P231" s="22">
        <v>0</v>
      </c>
      <c r="Q231" s="22">
        <v>48240</v>
      </c>
      <c r="R231" s="22">
        <v>4177509</v>
      </c>
    </row>
    <row r="232" spans="1:1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12192304</v>
      </c>
      <c r="F232" s="22">
        <v>0</v>
      </c>
      <c r="G232" s="22">
        <v>0</v>
      </c>
      <c r="H232" s="22">
        <v>0</v>
      </c>
      <c r="I232" s="22">
        <v>974159</v>
      </c>
      <c r="J232" s="22">
        <v>0</v>
      </c>
      <c r="K232" s="22">
        <v>0</v>
      </c>
      <c r="L232" s="22">
        <v>0</v>
      </c>
      <c r="M232" s="22">
        <v>-397463</v>
      </c>
      <c r="N232" s="22">
        <v>0</v>
      </c>
      <c r="O232" s="22">
        <v>0</v>
      </c>
      <c r="P232" s="22">
        <v>0</v>
      </c>
      <c r="Q232" s="22">
        <v>0</v>
      </c>
      <c r="R232" s="22">
        <v>12769000</v>
      </c>
    </row>
    <row r="233" spans="1:1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3326730</v>
      </c>
      <c r="F233" s="22">
        <v>0</v>
      </c>
      <c r="G233" s="22">
        <v>0</v>
      </c>
      <c r="H233" s="22">
        <v>0</v>
      </c>
      <c r="I233" s="22">
        <v>0</v>
      </c>
      <c r="J233" s="22">
        <v>50329</v>
      </c>
      <c r="K233" s="22">
        <v>0</v>
      </c>
      <c r="L233" s="22">
        <v>0</v>
      </c>
      <c r="M233" s="22">
        <v>-185397</v>
      </c>
      <c r="N233" s="22">
        <v>0</v>
      </c>
      <c r="O233" s="22">
        <v>0</v>
      </c>
      <c r="P233" s="22">
        <v>0</v>
      </c>
      <c r="Q233" s="22">
        <v>0</v>
      </c>
      <c r="R233" s="22">
        <v>3191662</v>
      </c>
    </row>
    <row r="234" spans="1:1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2532671</v>
      </c>
      <c r="F234" s="22">
        <v>0</v>
      </c>
      <c r="G234" s="22">
        <v>0</v>
      </c>
      <c r="H234" s="22">
        <v>0</v>
      </c>
      <c r="I234" s="22">
        <v>0</v>
      </c>
      <c r="J234" s="22">
        <v>45185</v>
      </c>
      <c r="K234" s="22">
        <v>0</v>
      </c>
      <c r="L234" s="22">
        <v>0</v>
      </c>
      <c r="M234" s="22">
        <v>-161541</v>
      </c>
      <c r="N234" s="22">
        <v>0</v>
      </c>
      <c r="O234" s="22">
        <v>0</v>
      </c>
      <c r="P234" s="22">
        <v>0</v>
      </c>
      <c r="Q234" s="22">
        <v>0</v>
      </c>
      <c r="R234" s="22">
        <v>2416315</v>
      </c>
    </row>
    <row r="235" spans="1:1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5083155</v>
      </c>
      <c r="F235" s="22">
        <v>0</v>
      </c>
      <c r="G235" s="22">
        <v>0</v>
      </c>
      <c r="H235" s="22">
        <v>0</v>
      </c>
      <c r="I235" s="22">
        <v>0</v>
      </c>
      <c r="J235" s="22">
        <v>11150</v>
      </c>
      <c r="K235" s="22">
        <v>0</v>
      </c>
      <c r="L235" s="22">
        <v>0</v>
      </c>
      <c r="M235" s="22">
        <v>-257855</v>
      </c>
      <c r="N235" s="22">
        <v>0</v>
      </c>
      <c r="O235" s="22">
        <v>22473</v>
      </c>
      <c r="P235" s="22">
        <v>0</v>
      </c>
      <c r="Q235" s="22">
        <v>0</v>
      </c>
      <c r="R235" s="22">
        <v>4858923</v>
      </c>
    </row>
    <row r="236" spans="1:1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2218412</v>
      </c>
      <c r="F236" s="22">
        <v>0</v>
      </c>
      <c r="G236" s="22">
        <v>0</v>
      </c>
      <c r="H236" s="22">
        <v>0</v>
      </c>
      <c r="I236" s="22">
        <v>0</v>
      </c>
      <c r="J236" s="22">
        <v>114528</v>
      </c>
      <c r="K236" s="22">
        <v>0</v>
      </c>
      <c r="L236" s="22">
        <v>0</v>
      </c>
      <c r="M236" s="22">
        <v>-89927</v>
      </c>
      <c r="N236" s="22">
        <v>0</v>
      </c>
      <c r="O236" s="22">
        <v>0</v>
      </c>
      <c r="P236" s="22">
        <v>0</v>
      </c>
      <c r="Q236" s="22">
        <v>-140886</v>
      </c>
      <c r="R236" s="22">
        <v>2102127</v>
      </c>
    </row>
    <row r="237" spans="1:1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4305924</v>
      </c>
      <c r="F237" s="22">
        <v>0</v>
      </c>
      <c r="G237" s="22">
        <v>0</v>
      </c>
      <c r="H237" s="22">
        <v>0</v>
      </c>
      <c r="I237" s="22">
        <v>9153</v>
      </c>
      <c r="J237" s="22">
        <v>203173</v>
      </c>
      <c r="K237" s="22">
        <v>0</v>
      </c>
      <c r="L237" s="22">
        <v>0</v>
      </c>
      <c r="M237" s="22">
        <v>-119918</v>
      </c>
      <c r="N237" s="22">
        <v>0</v>
      </c>
      <c r="O237" s="22">
        <v>0</v>
      </c>
      <c r="P237" s="22">
        <v>0</v>
      </c>
      <c r="Q237" s="22">
        <v>0</v>
      </c>
      <c r="R237" s="22">
        <v>4398332</v>
      </c>
    </row>
    <row r="238" spans="1:1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8257155</v>
      </c>
      <c r="F238" s="22">
        <v>0</v>
      </c>
      <c r="G238" s="22">
        <v>0</v>
      </c>
      <c r="H238" s="22">
        <v>0</v>
      </c>
      <c r="I238" s="22">
        <v>51901</v>
      </c>
      <c r="J238" s="22">
        <v>279673</v>
      </c>
      <c r="K238" s="22">
        <v>0</v>
      </c>
      <c r="L238" s="22">
        <v>0</v>
      </c>
      <c r="M238" s="22">
        <v>-365718</v>
      </c>
      <c r="N238" s="22">
        <v>0</v>
      </c>
      <c r="O238" s="22">
        <v>48456</v>
      </c>
      <c r="P238" s="22">
        <v>0</v>
      </c>
      <c r="Q238" s="22">
        <v>0</v>
      </c>
      <c r="R238" s="22">
        <v>8271467</v>
      </c>
    </row>
    <row r="239" spans="1:1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3688544</v>
      </c>
      <c r="F239" s="22">
        <v>0</v>
      </c>
      <c r="G239" s="22">
        <v>0</v>
      </c>
      <c r="H239" s="22">
        <v>0</v>
      </c>
      <c r="I239" s="22">
        <v>0</v>
      </c>
      <c r="J239" s="22">
        <v>61457</v>
      </c>
      <c r="K239" s="22">
        <v>0</v>
      </c>
      <c r="L239" s="22">
        <v>0</v>
      </c>
      <c r="M239" s="22">
        <v>-143096</v>
      </c>
      <c r="N239" s="22">
        <v>0</v>
      </c>
      <c r="O239" s="22">
        <v>55557</v>
      </c>
      <c r="P239" s="22">
        <v>0</v>
      </c>
      <c r="Q239" s="22">
        <v>0</v>
      </c>
      <c r="R239" s="22">
        <v>3662462</v>
      </c>
    </row>
    <row r="240" spans="1:1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3516254</v>
      </c>
      <c r="F240" s="22">
        <v>0</v>
      </c>
      <c r="G240" s="22">
        <v>0</v>
      </c>
      <c r="H240" s="22">
        <v>0</v>
      </c>
      <c r="I240" s="22">
        <v>0</v>
      </c>
      <c r="J240" s="22">
        <v>62070</v>
      </c>
      <c r="K240" s="22">
        <v>0</v>
      </c>
      <c r="L240" s="22">
        <v>0</v>
      </c>
      <c r="M240" s="22">
        <v>-180402</v>
      </c>
      <c r="N240" s="22">
        <v>0</v>
      </c>
      <c r="O240" s="22">
        <v>0</v>
      </c>
      <c r="P240" s="22">
        <v>0</v>
      </c>
      <c r="Q240" s="22">
        <v>0</v>
      </c>
      <c r="R240" s="22">
        <v>3397922</v>
      </c>
    </row>
    <row r="241" spans="1:1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4413700</v>
      </c>
      <c r="F241" s="22">
        <v>0</v>
      </c>
      <c r="G241" s="22">
        <v>0</v>
      </c>
      <c r="H241" s="22">
        <v>0</v>
      </c>
      <c r="I241" s="22">
        <v>0</v>
      </c>
      <c r="J241" s="22">
        <v>3191042</v>
      </c>
      <c r="K241" s="22">
        <v>0</v>
      </c>
      <c r="L241" s="22">
        <v>0</v>
      </c>
      <c r="M241" s="22">
        <v>-267870</v>
      </c>
      <c r="N241" s="22">
        <v>0</v>
      </c>
      <c r="O241" s="22">
        <v>8636</v>
      </c>
      <c r="P241" s="22">
        <v>0</v>
      </c>
      <c r="Q241" s="22">
        <v>0</v>
      </c>
      <c r="R241" s="22">
        <v>7345508</v>
      </c>
    </row>
    <row r="242" spans="1:1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3120555</v>
      </c>
      <c r="F242" s="22">
        <v>0</v>
      </c>
      <c r="G242" s="22">
        <v>0</v>
      </c>
      <c r="H242" s="22">
        <v>0</v>
      </c>
      <c r="I242" s="22">
        <v>0</v>
      </c>
      <c r="J242" s="22">
        <v>41265</v>
      </c>
      <c r="K242" s="22">
        <v>0</v>
      </c>
      <c r="L242" s="22">
        <v>-1571</v>
      </c>
      <c r="M242" s="22">
        <v>-159611</v>
      </c>
      <c r="N242" s="22">
        <v>0</v>
      </c>
      <c r="O242" s="22">
        <v>0</v>
      </c>
      <c r="P242" s="22">
        <v>0</v>
      </c>
      <c r="Q242" s="22">
        <v>0</v>
      </c>
      <c r="R242" s="22">
        <v>3000638</v>
      </c>
    </row>
    <row r="243" spans="1:1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5089340</v>
      </c>
      <c r="F243" s="22">
        <v>0</v>
      </c>
      <c r="G243" s="22">
        <v>0</v>
      </c>
      <c r="H243" s="22">
        <v>0</v>
      </c>
      <c r="I243" s="22">
        <v>0</v>
      </c>
      <c r="J243" s="22">
        <v>141218</v>
      </c>
      <c r="K243" s="22">
        <v>0</v>
      </c>
      <c r="L243" s="22">
        <v>0</v>
      </c>
      <c r="M243" s="22">
        <v>-259788</v>
      </c>
      <c r="N243" s="22">
        <v>0</v>
      </c>
      <c r="O243" s="22">
        <v>0</v>
      </c>
      <c r="P243" s="22">
        <v>0</v>
      </c>
      <c r="Q243" s="22">
        <v>0</v>
      </c>
      <c r="R243" s="22">
        <v>4970770</v>
      </c>
    </row>
    <row r="244" spans="1:1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7813906</v>
      </c>
      <c r="F244" s="22">
        <v>0</v>
      </c>
      <c r="G244" s="22">
        <v>0</v>
      </c>
      <c r="H244" s="22">
        <v>0</v>
      </c>
      <c r="I244" s="22">
        <v>101837</v>
      </c>
      <c r="J244" s="22">
        <v>389195</v>
      </c>
      <c r="K244" s="22">
        <v>0</v>
      </c>
      <c r="L244" s="22">
        <v>-40611</v>
      </c>
      <c r="M244" s="22">
        <v>-393786</v>
      </c>
      <c r="N244" s="22">
        <v>0</v>
      </c>
      <c r="O244" s="22">
        <v>0</v>
      </c>
      <c r="P244" s="22">
        <v>0</v>
      </c>
      <c r="Q244" s="22">
        <v>0</v>
      </c>
      <c r="R244" s="22">
        <v>7870541</v>
      </c>
    </row>
    <row r="245" spans="1:1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8280672</v>
      </c>
      <c r="F245" s="22">
        <v>0</v>
      </c>
      <c r="G245" s="22">
        <v>0</v>
      </c>
      <c r="H245" s="22">
        <v>0</v>
      </c>
      <c r="I245" s="22">
        <v>92771</v>
      </c>
      <c r="J245" s="22">
        <v>220410</v>
      </c>
      <c r="K245" s="22">
        <v>0</v>
      </c>
      <c r="L245" s="22">
        <v>-59500</v>
      </c>
      <c r="M245" s="22">
        <v>-281161</v>
      </c>
      <c r="N245" s="22">
        <v>0</v>
      </c>
      <c r="O245" s="22">
        <v>52039</v>
      </c>
      <c r="P245" s="22">
        <v>0</v>
      </c>
      <c r="Q245" s="22">
        <v>0</v>
      </c>
      <c r="R245" s="22">
        <v>8305231</v>
      </c>
    </row>
    <row r="246" spans="1:1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3912167</v>
      </c>
      <c r="F246" s="22">
        <v>0</v>
      </c>
      <c r="G246" s="22">
        <v>0</v>
      </c>
      <c r="H246" s="22">
        <v>0</v>
      </c>
      <c r="I246" s="22">
        <v>0</v>
      </c>
      <c r="J246" s="22">
        <v>32664</v>
      </c>
      <c r="K246" s="22">
        <v>0</v>
      </c>
      <c r="L246" s="22">
        <v>0</v>
      </c>
      <c r="M246" s="22">
        <v>-142454</v>
      </c>
      <c r="N246" s="22">
        <v>0</v>
      </c>
      <c r="O246" s="22">
        <v>0</v>
      </c>
      <c r="P246" s="22">
        <v>0</v>
      </c>
      <c r="Q246" s="22">
        <v>0</v>
      </c>
      <c r="R246" s="22">
        <v>3802377</v>
      </c>
    </row>
    <row r="247" spans="1:1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10670711</v>
      </c>
      <c r="F247" s="22">
        <v>0</v>
      </c>
      <c r="G247" s="22">
        <v>0</v>
      </c>
      <c r="H247" s="22">
        <v>0</v>
      </c>
      <c r="I247" s="22">
        <v>42000</v>
      </c>
      <c r="J247" s="22">
        <v>332668</v>
      </c>
      <c r="K247" s="22">
        <v>0</v>
      </c>
      <c r="L247" s="22">
        <v>-33218</v>
      </c>
      <c r="M247" s="22">
        <v>-353354</v>
      </c>
      <c r="N247" s="22">
        <v>0</v>
      </c>
      <c r="O247" s="22">
        <v>27108</v>
      </c>
      <c r="P247" s="22">
        <v>0</v>
      </c>
      <c r="Q247" s="22">
        <v>0</v>
      </c>
      <c r="R247" s="22">
        <v>10685915</v>
      </c>
    </row>
    <row r="248" spans="1:1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3105777</v>
      </c>
      <c r="F248" s="22">
        <v>0</v>
      </c>
      <c r="G248" s="22">
        <v>0</v>
      </c>
      <c r="H248" s="22">
        <v>0</v>
      </c>
      <c r="I248" s="22">
        <v>0</v>
      </c>
      <c r="J248" s="22">
        <v>10516</v>
      </c>
      <c r="K248" s="22">
        <v>0</v>
      </c>
      <c r="L248" s="22">
        <v>0</v>
      </c>
      <c r="M248" s="22">
        <v>-130339</v>
      </c>
      <c r="N248" s="22">
        <v>0</v>
      </c>
      <c r="O248" s="22">
        <v>3136</v>
      </c>
      <c r="P248" s="22">
        <v>0</v>
      </c>
      <c r="Q248" s="22">
        <v>-20427</v>
      </c>
      <c r="R248" s="22">
        <v>2968663</v>
      </c>
    </row>
    <row r="249" spans="1:1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9174240</v>
      </c>
      <c r="F249" s="22">
        <v>0</v>
      </c>
      <c r="G249" s="22">
        <v>0</v>
      </c>
      <c r="H249" s="22">
        <v>0</v>
      </c>
      <c r="I249" s="22">
        <v>37090</v>
      </c>
      <c r="J249" s="22">
        <v>30577</v>
      </c>
      <c r="K249" s="22">
        <v>0</v>
      </c>
      <c r="L249" s="22">
        <v>-119029</v>
      </c>
      <c r="M249" s="22">
        <v>-439605</v>
      </c>
      <c r="N249" s="22">
        <v>-350000</v>
      </c>
      <c r="O249" s="22">
        <v>79027</v>
      </c>
      <c r="P249" s="22">
        <v>350000</v>
      </c>
      <c r="Q249" s="22">
        <v>0</v>
      </c>
      <c r="R249" s="22">
        <v>8762300</v>
      </c>
    </row>
    <row r="250" spans="1:1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9290645</v>
      </c>
      <c r="F250" s="22">
        <v>0</v>
      </c>
      <c r="G250" s="22">
        <v>0</v>
      </c>
      <c r="H250" s="22">
        <v>0</v>
      </c>
      <c r="I250" s="22">
        <v>125000</v>
      </c>
      <c r="J250" s="22">
        <v>474924</v>
      </c>
      <c r="K250" s="22">
        <v>0</v>
      </c>
      <c r="L250" s="22">
        <v>0</v>
      </c>
      <c r="M250" s="22">
        <v>-407174</v>
      </c>
      <c r="N250" s="22">
        <v>0</v>
      </c>
      <c r="O250" s="22">
        <v>78943</v>
      </c>
      <c r="P250" s="22">
        <v>0</v>
      </c>
      <c r="Q250" s="22">
        <v>-15192</v>
      </c>
      <c r="R250" s="22">
        <v>9547146</v>
      </c>
    </row>
    <row r="251" spans="1:1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2820308</v>
      </c>
      <c r="F251" s="22">
        <v>0</v>
      </c>
      <c r="G251" s="22">
        <v>0</v>
      </c>
      <c r="H251" s="22">
        <v>0</v>
      </c>
      <c r="I251" s="22">
        <v>0</v>
      </c>
      <c r="J251" s="22">
        <v>188103</v>
      </c>
      <c r="K251" s="22">
        <v>0</v>
      </c>
      <c r="L251" s="22">
        <v>0</v>
      </c>
      <c r="M251" s="22">
        <v>-134851</v>
      </c>
      <c r="N251" s="22">
        <v>0</v>
      </c>
      <c r="O251" s="22">
        <v>6858</v>
      </c>
      <c r="P251" s="22">
        <v>0</v>
      </c>
      <c r="Q251" s="22">
        <v>0</v>
      </c>
      <c r="R251" s="22">
        <v>2880418</v>
      </c>
    </row>
    <row r="252" spans="1:1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4389074</v>
      </c>
      <c r="F252" s="22">
        <v>0</v>
      </c>
      <c r="G252" s="22">
        <v>0</v>
      </c>
      <c r="H252" s="22">
        <v>0</v>
      </c>
      <c r="I252" s="22">
        <v>0</v>
      </c>
      <c r="J252" s="22">
        <v>182621</v>
      </c>
      <c r="K252" s="22">
        <v>0</v>
      </c>
      <c r="L252" s="22">
        <v>0</v>
      </c>
      <c r="M252" s="22">
        <v>-124987</v>
      </c>
      <c r="N252" s="22">
        <v>0</v>
      </c>
      <c r="O252" s="22">
        <v>0</v>
      </c>
      <c r="P252" s="22">
        <v>0</v>
      </c>
      <c r="Q252" s="22">
        <v>0</v>
      </c>
      <c r="R252" s="22">
        <v>4446708</v>
      </c>
    </row>
    <row r="253" spans="1:1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4021472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-138405</v>
      </c>
      <c r="N253" s="22">
        <v>0</v>
      </c>
      <c r="O253" s="22">
        <v>12890</v>
      </c>
      <c r="P253" s="22">
        <v>0</v>
      </c>
      <c r="Q253" s="22">
        <v>-280000</v>
      </c>
      <c r="R253" s="22">
        <v>3615957</v>
      </c>
    </row>
    <row r="254" spans="1:1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3645699</v>
      </c>
      <c r="F254" s="22">
        <v>0</v>
      </c>
      <c r="G254" s="22">
        <v>0</v>
      </c>
      <c r="H254" s="22">
        <v>0</v>
      </c>
      <c r="I254" s="22">
        <v>0</v>
      </c>
      <c r="J254" s="22">
        <v>181717</v>
      </c>
      <c r="K254" s="22">
        <v>0</v>
      </c>
      <c r="L254" s="22">
        <v>5500</v>
      </c>
      <c r="M254" s="22">
        <v>-156607</v>
      </c>
      <c r="N254" s="22">
        <v>0</v>
      </c>
      <c r="O254" s="22">
        <v>13972</v>
      </c>
      <c r="P254" s="22">
        <v>0</v>
      </c>
      <c r="Q254" s="22">
        <v>0</v>
      </c>
      <c r="R254" s="22">
        <v>3690281</v>
      </c>
    </row>
    <row r="255" spans="1:1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15319997</v>
      </c>
      <c r="F255" s="22">
        <v>0</v>
      </c>
      <c r="G255" s="22">
        <v>0</v>
      </c>
      <c r="H255" s="22">
        <v>0</v>
      </c>
      <c r="I255" s="22">
        <v>0</v>
      </c>
      <c r="J255" s="22">
        <v>216879</v>
      </c>
      <c r="K255" s="22">
        <v>0</v>
      </c>
      <c r="L255" s="22">
        <v>-31153</v>
      </c>
      <c r="M255" s="22">
        <v>-616578</v>
      </c>
      <c r="N255" s="22">
        <v>0</v>
      </c>
      <c r="O255" s="22">
        <v>135970</v>
      </c>
      <c r="P255" s="22">
        <v>0</v>
      </c>
      <c r="Q255" s="22">
        <v>0</v>
      </c>
      <c r="R255" s="22">
        <v>15025115</v>
      </c>
    </row>
    <row r="256" spans="1:1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5299232</v>
      </c>
      <c r="F256" s="22">
        <v>0</v>
      </c>
      <c r="G256" s="22">
        <v>0</v>
      </c>
      <c r="H256" s="22">
        <v>0</v>
      </c>
      <c r="I256" s="22">
        <v>0</v>
      </c>
      <c r="J256" s="22">
        <v>161131</v>
      </c>
      <c r="K256" s="22">
        <v>0</v>
      </c>
      <c r="L256" s="22">
        <v>0</v>
      </c>
      <c r="M256" s="22">
        <v>-209243</v>
      </c>
      <c r="N256" s="22">
        <v>0</v>
      </c>
      <c r="O256" s="22">
        <v>0</v>
      </c>
      <c r="P256" s="22">
        <v>0</v>
      </c>
      <c r="Q256" s="22">
        <v>0</v>
      </c>
      <c r="R256" s="22">
        <v>5251120</v>
      </c>
    </row>
    <row r="257" spans="1:1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36250457</v>
      </c>
      <c r="F257" s="22">
        <v>0</v>
      </c>
      <c r="G257" s="22">
        <v>0</v>
      </c>
      <c r="H257" s="22">
        <v>0</v>
      </c>
      <c r="I257" s="22">
        <v>0</v>
      </c>
      <c r="J257" s="22">
        <v>514614</v>
      </c>
      <c r="K257" s="22">
        <v>-9573123</v>
      </c>
      <c r="L257" s="22">
        <v>0</v>
      </c>
      <c r="M257" s="22">
        <v>-817111</v>
      </c>
      <c r="N257" s="22">
        <v>0</v>
      </c>
      <c r="O257" s="22">
        <v>37514</v>
      </c>
      <c r="P257" s="22">
        <v>0</v>
      </c>
      <c r="Q257" s="22">
        <v>0</v>
      </c>
      <c r="R257" s="22">
        <v>26412351</v>
      </c>
    </row>
    <row r="258" spans="1:1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2570772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-113910</v>
      </c>
      <c r="N258" s="22">
        <v>0</v>
      </c>
      <c r="O258" s="22">
        <v>0</v>
      </c>
      <c r="P258" s="22">
        <v>0</v>
      </c>
      <c r="Q258" s="22">
        <v>0</v>
      </c>
      <c r="R258" s="22">
        <v>2456862</v>
      </c>
    </row>
    <row r="259" spans="1:1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6069487</v>
      </c>
      <c r="F259" s="22">
        <v>0</v>
      </c>
      <c r="G259" s="22">
        <v>0</v>
      </c>
      <c r="H259" s="22">
        <v>0</v>
      </c>
      <c r="I259" s="22">
        <v>0</v>
      </c>
      <c r="J259" s="22">
        <v>200521</v>
      </c>
      <c r="K259" s="22">
        <v>0</v>
      </c>
      <c r="L259" s="22">
        <v>0</v>
      </c>
      <c r="M259" s="22">
        <v>-199144</v>
      </c>
      <c r="N259" s="22">
        <v>0</v>
      </c>
      <c r="O259" s="22">
        <v>5515</v>
      </c>
      <c r="P259" s="22">
        <v>0</v>
      </c>
      <c r="Q259" s="22">
        <v>0</v>
      </c>
      <c r="R259" s="22">
        <v>6076379</v>
      </c>
    </row>
    <row r="260" spans="1:1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10732447</v>
      </c>
      <c r="F260" s="22">
        <v>0</v>
      </c>
      <c r="G260" s="22">
        <v>0</v>
      </c>
      <c r="H260" s="22">
        <v>0</v>
      </c>
      <c r="I260" s="22">
        <v>0</v>
      </c>
      <c r="J260" s="22">
        <v>320433</v>
      </c>
      <c r="K260" s="22">
        <v>0</v>
      </c>
      <c r="L260" s="22">
        <v>0</v>
      </c>
      <c r="M260" s="22">
        <v>-506553</v>
      </c>
      <c r="N260" s="22">
        <v>0</v>
      </c>
      <c r="O260" s="22">
        <v>72081</v>
      </c>
      <c r="P260" s="22">
        <v>0</v>
      </c>
      <c r="Q260" s="22">
        <v>0</v>
      </c>
      <c r="R260" s="22">
        <v>10618408</v>
      </c>
    </row>
    <row r="261" spans="1:1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6353743</v>
      </c>
      <c r="F261" s="22">
        <v>0</v>
      </c>
      <c r="G261" s="22">
        <v>0</v>
      </c>
      <c r="H261" s="22">
        <v>0</v>
      </c>
      <c r="I261" s="22">
        <v>0</v>
      </c>
      <c r="J261" s="22">
        <v>461471</v>
      </c>
      <c r="K261" s="22">
        <v>0</v>
      </c>
      <c r="L261" s="22">
        <v>0</v>
      </c>
      <c r="M261" s="22">
        <v>-308249</v>
      </c>
      <c r="N261" s="22">
        <v>0</v>
      </c>
      <c r="O261" s="22">
        <v>0</v>
      </c>
      <c r="P261" s="22">
        <v>0</v>
      </c>
      <c r="Q261" s="22">
        <v>0</v>
      </c>
      <c r="R261" s="22">
        <v>6506965</v>
      </c>
    </row>
    <row r="262" spans="1:1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3906376</v>
      </c>
      <c r="F262" s="22">
        <v>0</v>
      </c>
      <c r="G262" s="22">
        <v>0</v>
      </c>
      <c r="H262" s="22">
        <v>0</v>
      </c>
      <c r="I262" s="22">
        <v>0</v>
      </c>
      <c r="J262" s="22">
        <v>42126</v>
      </c>
      <c r="K262" s="22">
        <v>0</v>
      </c>
      <c r="L262" s="22">
        <v>0</v>
      </c>
      <c r="M262" s="22">
        <v>-221835</v>
      </c>
      <c r="N262" s="22">
        <v>0</v>
      </c>
      <c r="O262" s="22">
        <v>0</v>
      </c>
      <c r="P262" s="22">
        <v>0</v>
      </c>
      <c r="Q262" s="22">
        <v>0</v>
      </c>
      <c r="R262" s="22">
        <v>3726667</v>
      </c>
    </row>
    <row r="263" spans="1:1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6768186</v>
      </c>
      <c r="F263" s="22">
        <v>0</v>
      </c>
      <c r="G263" s="22">
        <v>0</v>
      </c>
      <c r="H263" s="22">
        <v>0</v>
      </c>
      <c r="I263" s="22">
        <v>0</v>
      </c>
      <c r="J263" s="22">
        <v>3447904</v>
      </c>
      <c r="K263" s="22">
        <v>0</v>
      </c>
      <c r="L263" s="22">
        <v>0</v>
      </c>
      <c r="M263" s="22">
        <v>-349489</v>
      </c>
      <c r="N263" s="22">
        <v>0</v>
      </c>
      <c r="O263" s="22">
        <v>19196</v>
      </c>
      <c r="P263" s="22">
        <v>0</v>
      </c>
      <c r="Q263" s="22">
        <v>0</v>
      </c>
      <c r="R263" s="22">
        <v>9885797</v>
      </c>
    </row>
    <row r="264" spans="1:1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9340261</v>
      </c>
      <c r="F264" s="22">
        <v>0</v>
      </c>
      <c r="G264" s="22">
        <v>0</v>
      </c>
      <c r="H264" s="22">
        <v>0</v>
      </c>
      <c r="I264" s="22">
        <v>0</v>
      </c>
      <c r="J264" s="22">
        <v>572486</v>
      </c>
      <c r="K264" s="22">
        <v>0</v>
      </c>
      <c r="L264" s="22">
        <v>0</v>
      </c>
      <c r="M264" s="22">
        <v>-766282</v>
      </c>
      <c r="N264" s="22">
        <v>0</v>
      </c>
      <c r="O264" s="22">
        <v>112059</v>
      </c>
      <c r="P264" s="22">
        <v>0</v>
      </c>
      <c r="Q264" s="22">
        <v>0</v>
      </c>
      <c r="R264" s="22">
        <v>9258524</v>
      </c>
    </row>
    <row r="265" spans="1:1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2638674</v>
      </c>
      <c r="F265" s="22">
        <v>0</v>
      </c>
      <c r="G265" s="22">
        <v>0</v>
      </c>
      <c r="H265" s="22">
        <v>0</v>
      </c>
      <c r="I265" s="22">
        <v>0</v>
      </c>
      <c r="J265" s="22">
        <v>80506</v>
      </c>
      <c r="K265" s="22">
        <v>0</v>
      </c>
      <c r="L265" s="22">
        <v>-1050</v>
      </c>
      <c r="M265" s="22">
        <v>-168511</v>
      </c>
      <c r="N265" s="22">
        <v>0</v>
      </c>
      <c r="O265" s="22">
        <v>0</v>
      </c>
      <c r="P265" s="22">
        <v>0</v>
      </c>
      <c r="Q265" s="22">
        <v>0</v>
      </c>
      <c r="R265" s="22">
        <v>2549619</v>
      </c>
    </row>
    <row r="266" spans="1:1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3639028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-174684</v>
      </c>
      <c r="N266" s="22">
        <v>0</v>
      </c>
      <c r="O266" s="22">
        <v>13937</v>
      </c>
      <c r="P266" s="22">
        <v>0</v>
      </c>
      <c r="Q266" s="22">
        <v>0</v>
      </c>
      <c r="R266" s="22">
        <v>3478281</v>
      </c>
    </row>
    <row r="267" spans="1:1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8761033</v>
      </c>
      <c r="F267" s="22">
        <v>0</v>
      </c>
      <c r="G267" s="22">
        <v>0</v>
      </c>
      <c r="H267" s="22">
        <v>0</v>
      </c>
      <c r="I267" s="22">
        <v>0</v>
      </c>
      <c r="J267" s="22">
        <v>935989</v>
      </c>
      <c r="K267" s="22">
        <v>0</v>
      </c>
      <c r="L267" s="22">
        <v>0</v>
      </c>
      <c r="M267" s="22">
        <v>-495137</v>
      </c>
      <c r="N267" s="22">
        <v>0</v>
      </c>
      <c r="O267" s="22">
        <v>0</v>
      </c>
      <c r="P267" s="22">
        <v>0</v>
      </c>
      <c r="Q267" s="22">
        <v>0</v>
      </c>
      <c r="R267" s="22">
        <v>9201885</v>
      </c>
    </row>
    <row r="268" spans="1:1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4246057</v>
      </c>
      <c r="F268" s="22">
        <v>0</v>
      </c>
      <c r="G268" s="22">
        <v>0</v>
      </c>
      <c r="H268" s="22">
        <v>0</v>
      </c>
      <c r="I268" s="22">
        <v>0</v>
      </c>
      <c r="J268" s="22">
        <v>275404</v>
      </c>
      <c r="K268" s="22">
        <v>0</v>
      </c>
      <c r="L268" s="22">
        <v>0</v>
      </c>
      <c r="M268" s="22">
        <v>-274153</v>
      </c>
      <c r="N268" s="22">
        <v>0</v>
      </c>
      <c r="O268" s="22">
        <v>40402</v>
      </c>
      <c r="P268" s="22">
        <v>0</v>
      </c>
      <c r="Q268" s="22">
        <v>0</v>
      </c>
      <c r="R268" s="22">
        <v>4287710</v>
      </c>
    </row>
    <row r="269" spans="1:1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1605111</v>
      </c>
      <c r="F269" s="22">
        <v>0</v>
      </c>
      <c r="G269" s="22">
        <v>0</v>
      </c>
      <c r="H269" s="22">
        <v>0</v>
      </c>
      <c r="I269" s="22">
        <v>0</v>
      </c>
      <c r="J269" s="22">
        <v>59559</v>
      </c>
      <c r="K269" s="22">
        <v>0</v>
      </c>
      <c r="L269" s="22">
        <v>0</v>
      </c>
      <c r="M269" s="22">
        <v>-111442</v>
      </c>
      <c r="N269" s="22">
        <v>0</v>
      </c>
      <c r="O269" s="22">
        <v>0</v>
      </c>
      <c r="P269" s="22">
        <v>0</v>
      </c>
      <c r="Q269" s="22">
        <v>0</v>
      </c>
      <c r="R269" s="22">
        <v>1553228</v>
      </c>
    </row>
    <row r="270" spans="1:1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2926126</v>
      </c>
      <c r="F270" s="22">
        <v>0</v>
      </c>
      <c r="G270" s="22">
        <v>0</v>
      </c>
      <c r="H270" s="22">
        <v>0</v>
      </c>
      <c r="I270" s="22">
        <v>0</v>
      </c>
      <c r="J270" s="22">
        <v>266081</v>
      </c>
      <c r="K270" s="22">
        <v>0</v>
      </c>
      <c r="L270" s="22">
        <v>0</v>
      </c>
      <c r="M270" s="22">
        <v>-145367</v>
      </c>
      <c r="N270" s="22">
        <v>0</v>
      </c>
      <c r="O270" s="22">
        <v>0</v>
      </c>
      <c r="P270" s="22">
        <v>0</v>
      </c>
      <c r="Q270" s="22">
        <v>0</v>
      </c>
      <c r="R270" s="22">
        <v>3046840</v>
      </c>
    </row>
    <row r="271" spans="1:1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3371163</v>
      </c>
      <c r="F271" s="22">
        <v>0</v>
      </c>
      <c r="G271" s="22">
        <v>0</v>
      </c>
      <c r="H271" s="22">
        <v>0</v>
      </c>
      <c r="I271" s="22">
        <v>0</v>
      </c>
      <c r="J271" s="22">
        <v>24882</v>
      </c>
      <c r="K271" s="22">
        <v>0</v>
      </c>
      <c r="L271" s="22">
        <v>0</v>
      </c>
      <c r="M271" s="22">
        <v>-71075</v>
      </c>
      <c r="N271" s="22">
        <v>0</v>
      </c>
      <c r="O271" s="22">
        <v>0</v>
      </c>
      <c r="P271" s="22">
        <v>0</v>
      </c>
      <c r="Q271" s="22">
        <v>0</v>
      </c>
      <c r="R271" s="22">
        <v>3324970</v>
      </c>
    </row>
    <row r="272" spans="1:1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667540</v>
      </c>
      <c r="F272" s="22">
        <v>0</v>
      </c>
      <c r="G272" s="22">
        <v>0</v>
      </c>
      <c r="H272" s="22">
        <v>0</v>
      </c>
      <c r="I272" s="22">
        <v>0</v>
      </c>
      <c r="J272" s="22">
        <v>19184</v>
      </c>
      <c r="K272" s="22">
        <v>0</v>
      </c>
      <c r="L272" s="22">
        <v>0</v>
      </c>
      <c r="M272" s="22">
        <v>-40836</v>
      </c>
      <c r="N272" s="22">
        <v>0</v>
      </c>
      <c r="O272" s="22">
        <v>0</v>
      </c>
      <c r="P272" s="22">
        <v>0</v>
      </c>
      <c r="Q272" s="22">
        <v>0</v>
      </c>
      <c r="R272" s="22">
        <v>645888</v>
      </c>
    </row>
    <row r="273" spans="1:1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899130</v>
      </c>
      <c r="F273" s="22">
        <v>0</v>
      </c>
      <c r="G273" s="22">
        <v>0</v>
      </c>
      <c r="H273" s="22">
        <v>0</v>
      </c>
      <c r="I273" s="22">
        <v>0</v>
      </c>
      <c r="J273" s="22">
        <v>66671</v>
      </c>
      <c r="K273" s="22">
        <v>0</v>
      </c>
      <c r="L273" s="22">
        <v>0</v>
      </c>
      <c r="M273" s="22">
        <v>-47605</v>
      </c>
      <c r="N273" s="22">
        <v>0</v>
      </c>
      <c r="O273" s="22">
        <v>0</v>
      </c>
      <c r="P273" s="22">
        <v>0</v>
      </c>
      <c r="Q273" s="22">
        <v>0</v>
      </c>
      <c r="R273" s="22">
        <v>918196</v>
      </c>
    </row>
    <row r="274" spans="1:1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2904460</v>
      </c>
      <c r="F274" s="22">
        <v>0</v>
      </c>
      <c r="G274" s="22">
        <v>0</v>
      </c>
      <c r="H274" s="22">
        <v>0</v>
      </c>
      <c r="I274" s="22">
        <v>13642</v>
      </c>
      <c r="J274" s="22">
        <v>0</v>
      </c>
      <c r="K274" s="22">
        <v>0</v>
      </c>
      <c r="L274" s="22">
        <v>-61515</v>
      </c>
      <c r="M274" s="22">
        <v>-98480</v>
      </c>
      <c r="N274" s="22">
        <v>0</v>
      </c>
      <c r="O274" s="22">
        <v>0</v>
      </c>
      <c r="P274" s="22">
        <v>0</v>
      </c>
      <c r="Q274" s="22">
        <v>70811</v>
      </c>
      <c r="R274" s="22">
        <v>2828918</v>
      </c>
    </row>
    <row r="275" spans="1:1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812051</v>
      </c>
      <c r="F275" s="22">
        <v>0</v>
      </c>
      <c r="G275" s="22">
        <v>0</v>
      </c>
      <c r="H275" s="22">
        <v>0</v>
      </c>
      <c r="I275" s="22">
        <v>0</v>
      </c>
      <c r="J275" s="22">
        <v>28376</v>
      </c>
      <c r="K275" s="22">
        <v>0</v>
      </c>
      <c r="L275" s="22">
        <v>0</v>
      </c>
      <c r="M275" s="22">
        <v>-96012</v>
      </c>
      <c r="N275" s="22">
        <v>0</v>
      </c>
      <c r="O275" s="22">
        <v>0</v>
      </c>
      <c r="P275" s="22">
        <v>0</v>
      </c>
      <c r="Q275" s="22">
        <v>0</v>
      </c>
      <c r="R275" s="22">
        <v>744415</v>
      </c>
    </row>
    <row r="276" spans="1:1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160429</v>
      </c>
      <c r="F276" s="22">
        <v>0</v>
      </c>
      <c r="G276" s="22">
        <v>0</v>
      </c>
      <c r="H276" s="22">
        <v>0</v>
      </c>
      <c r="I276" s="22">
        <v>0</v>
      </c>
      <c r="J276" s="22">
        <v>64491</v>
      </c>
      <c r="K276" s="22">
        <v>0</v>
      </c>
      <c r="L276" s="22">
        <v>0</v>
      </c>
      <c r="M276" s="22">
        <v>-9764</v>
      </c>
      <c r="N276" s="22">
        <v>0</v>
      </c>
      <c r="O276" s="22">
        <v>0</v>
      </c>
      <c r="P276" s="22">
        <v>0</v>
      </c>
      <c r="Q276" s="22">
        <v>0</v>
      </c>
      <c r="R276" s="22">
        <v>215156</v>
      </c>
    </row>
    <row r="277" spans="1:1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409278</v>
      </c>
      <c r="F277" s="22">
        <v>0</v>
      </c>
      <c r="G277" s="22">
        <v>0</v>
      </c>
      <c r="H277" s="22">
        <v>0</v>
      </c>
      <c r="I277" s="22">
        <v>0</v>
      </c>
      <c r="J277" s="22">
        <v>7596</v>
      </c>
      <c r="K277" s="22">
        <v>0</v>
      </c>
      <c r="L277" s="22">
        <v>0</v>
      </c>
      <c r="M277" s="22">
        <v>-26104</v>
      </c>
      <c r="N277" s="22">
        <v>0</v>
      </c>
      <c r="O277" s="22">
        <v>0</v>
      </c>
      <c r="P277" s="22">
        <v>0</v>
      </c>
      <c r="Q277" s="22">
        <v>0</v>
      </c>
      <c r="R277" s="22">
        <v>390770</v>
      </c>
    </row>
    <row r="278" spans="1:1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396523</v>
      </c>
      <c r="F278" s="22">
        <v>0</v>
      </c>
      <c r="G278" s="22">
        <v>0</v>
      </c>
      <c r="H278" s="22">
        <v>0</v>
      </c>
      <c r="I278" s="22">
        <v>0</v>
      </c>
      <c r="J278" s="22">
        <v>56532</v>
      </c>
      <c r="K278" s="22">
        <v>0</v>
      </c>
      <c r="L278" s="22">
        <v>0</v>
      </c>
      <c r="M278" s="22">
        <v>-26447</v>
      </c>
      <c r="N278" s="22">
        <v>0</v>
      </c>
      <c r="O278" s="22">
        <v>0</v>
      </c>
      <c r="P278" s="22">
        <v>0</v>
      </c>
      <c r="Q278" s="22">
        <v>0</v>
      </c>
      <c r="R278" s="22">
        <v>426608</v>
      </c>
    </row>
    <row r="279" spans="1:1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6713740</v>
      </c>
      <c r="F279" s="22">
        <v>0</v>
      </c>
      <c r="G279" s="22">
        <v>0</v>
      </c>
      <c r="H279" s="22">
        <v>0</v>
      </c>
      <c r="I279" s="22">
        <v>0</v>
      </c>
      <c r="J279" s="22">
        <v>110264</v>
      </c>
      <c r="K279" s="22">
        <v>0</v>
      </c>
      <c r="L279" s="22">
        <v>0</v>
      </c>
      <c r="M279" s="22">
        <v>-307137</v>
      </c>
      <c r="N279" s="22">
        <v>0</v>
      </c>
      <c r="O279" s="22">
        <v>0</v>
      </c>
      <c r="P279" s="22">
        <v>0</v>
      </c>
      <c r="Q279" s="22">
        <v>0</v>
      </c>
      <c r="R279" s="22">
        <v>6516867</v>
      </c>
    </row>
    <row r="280" spans="1:1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740098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-48414</v>
      </c>
      <c r="N280" s="22">
        <v>0</v>
      </c>
      <c r="O280" s="22">
        <v>0</v>
      </c>
      <c r="P280" s="22">
        <v>0</v>
      </c>
      <c r="Q280" s="22">
        <v>0</v>
      </c>
      <c r="R280" s="22">
        <v>691684</v>
      </c>
    </row>
    <row r="281" spans="1:1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5562610</v>
      </c>
      <c r="F281" s="22">
        <v>0</v>
      </c>
      <c r="G281" s="22">
        <v>0</v>
      </c>
      <c r="H281" s="22">
        <v>0</v>
      </c>
      <c r="I281" s="22">
        <v>0</v>
      </c>
      <c r="J281" s="22">
        <v>155128</v>
      </c>
      <c r="K281" s="22">
        <v>0</v>
      </c>
      <c r="L281" s="22">
        <v>0</v>
      </c>
      <c r="M281" s="22">
        <v>-190892</v>
      </c>
      <c r="N281" s="22">
        <v>0</v>
      </c>
      <c r="O281" s="22">
        <v>0</v>
      </c>
      <c r="P281" s="22">
        <v>0</v>
      </c>
      <c r="Q281" s="22">
        <v>0</v>
      </c>
      <c r="R281" s="22">
        <v>5526846</v>
      </c>
    </row>
    <row r="282" spans="1:1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6883055</v>
      </c>
      <c r="F282" s="22">
        <v>0</v>
      </c>
      <c r="G282" s="22">
        <v>0</v>
      </c>
      <c r="H282" s="22">
        <v>0</v>
      </c>
      <c r="I282" s="22">
        <v>0</v>
      </c>
      <c r="J282" s="22">
        <v>11974</v>
      </c>
      <c r="K282" s="22">
        <v>0</v>
      </c>
      <c r="L282" s="22">
        <v>0</v>
      </c>
      <c r="M282" s="22">
        <v>-136344</v>
      </c>
      <c r="N282" s="22">
        <v>0</v>
      </c>
      <c r="O282" s="22">
        <v>0</v>
      </c>
      <c r="P282" s="22">
        <v>0</v>
      </c>
      <c r="Q282" s="22">
        <v>0</v>
      </c>
      <c r="R282" s="22">
        <v>6758685</v>
      </c>
    </row>
    <row r="283" spans="1:1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1464631</v>
      </c>
      <c r="F283" s="22">
        <v>0</v>
      </c>
      <c r="G283" s="22">
        <v>0</v>
      </c>
      <c r="H283" s="22">
        <v>0</v>
      </c>
      <c r="I283" s="22">
        <v>0</v>
      </c>
      <c r="J283" s="22">
        <v>187639</v>
      </c>
      <c r="K283" s="22">
        <v>0</v>
      </c>
      <c r="L283" s="22">
        <v>0</v>
      </c>
      <c r="M283" s="22">
        <v>-122463</v>
      </c>
      <c r="N283" s="22">
        <v>0</v>
      </c>
      <c r="O283" s="22">
        <v>0</v>
      </c>
      <c r="P283" s="22">
        <v>0</v>
      </c>
      <c r="Q283" s="22">
        <v>0</v>
      </c>
      <c r="R283" s="22">
        <v>1529807</v>
      </c>
    </row>
    <row r="284" spans="1:1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600964</v>
      </c>
      <c r="F284" s="22">
        <v>0</v>
      </c>
      <c r="G284" s="22">
        <v>0</v>
      </c>
      <c r="H284" s="22">
        <v>0</v>
      </c>
      <c r="I284" s="22">
        <v>3091</v>
      </c>
      <c r="J284" s="22">
        <v>40696</v>
      </c>
      <c r="K284" s="22">
        <v>0</v>
      </c>
      <c r="L284" s="22">
        <v>-61515</v>
      </c>
      <c r="M284" s="22">
        <v>-51410</v>
      </c>
      <c r="N284" s="22">
        <v>0</v>
      </c>
      <c r="O284" s="22">
        <v>0</v>
      </c>
      <c r="P284" s="22">
        <v>0</v>
      </c>
      <c r="Q284" s="22">
        <v>70811</v>
      </c>
      <c r="R284" s="22">
        <v>602637</v>
      </c>
    </row>
    <row r="285" spans="1:1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887882</v>
      </c>
      <c r="F285" s="22">
        <v>0</v>
      </c>
      <c r="G285" s="22">
        <v>0</v>
      </c>
      <c r="H285" s="22">
        <v>0</v>
      </c>
      <c r="I285" s="22">
        <v>0</v>
      </c>
      <c r="J285" s="22">
        <v>722754</v>
      </c>
      <c r="K285" s="22">
        <v>0</v>
      </c>
      <c r="L285" s="22">
        <v>-42611</v>
      </c>
      <c r="M285" s="22">
        <v>-67194</v>
      </c>
      <c r="N285" s="22">
        <v>0</v>
      </c>
      <c r="O285" s="22">
        <v>0</v>
      </c>
      <c r="P285" s="22">
        <v>0</v>
      </c>
      <c r="Q285" s="22">
        <v>0</v>
      </c>
      <c r="R285" s="22">
        <v>1500831</v>
      </c>
    </row>
    <row r="286" spans="1:1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1528125</v>
      </c>
      <c r="F286" s="22">
        <v>0</v>
      </c>
      <c r="G286" s="22">
        <v>0</v>
      </c>
      <c r="H286" s="22">
        <v>0</v>
      </c>
      <c r="I286" s="22">
        <v>0</v>
      </c>
      <c r="J286" s="22">
        <v>111727</v>
      </c>
      <c r="K286" s="22">
        <v>0</v>
      </c>
      <c r="L286" s="22">
        <v>0</v>
      </c>
      <c r="M286" s="22">
        <v>-178108</v>
      </c>
      <c r="N286" s="22">
        <v>0</v>
      </c>
      <c r="O286" s="22">
        <v>0</v>
      </c>
      <c r="P286" s="22">
        <v>0</v>
      </c>
      <c r="Q286" s="22">
        <v>0</v>
      </c>
      <c r="R286" s="22">
        <v>1461744</v>
      </c>
    </row>
    <row r="287" spans="1:1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592651</v>
      </c>
      <c r="F287" s="22">
        <v>0</v>
      </c>
      <c r="G287" s="22">
        <v>0</v>
      </c>
      <c r="H287" s="22">
        <v>0</v>
      </c>
      <c r="I287" s="22">
        <v>0</v>
      </c>
      <c r="J287" s="22">
        <v>32384</v>
      </c>
      <c r="K287" s="22">
        <v>0</v>
      </c>
      <c r="L287" s="22">
        <v>0</v>
      </c>
      <c r="M287" s="22">
        <v>-53586</v>
      </c>
      <c r="N287" s="22">
        <v>0</v>
      </c>
      <c r="O287" s="22">
        <v>0</v>
      </c>
      <c r="P287" s="22">
        <v>0</v>
      </c>
      <c r="Q287" s="22">
        <v>0</v>
      </c>
      <c r="R287" s="22">
        <v>571449</v>
      </c>
    </row>
    <row r="288" spans="1:1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604499</v>
      </c>
      <c r="F288" s="22">
        <v>0</v>
      </c>
      <c r="G288" s="22">
        <v>0</v>
      </c>
      <c r="H288" s="22">
        <v>0</v>
      </c>
      <c r="I288" s="22">
        <v>0</v>
      </c>
      <c r="J288" s="22">
        <v>186342</v>
      </c>
      <c r="K288" s="22">
        <v>0</v>
      </c>
      <c r="L288" s="22">
        <v>-358</v>
      </c>
      <c r="M288" s="22">
        <v>-47181</v>
      </c>
      <c r="N288" s="22">
        <v>0</v>
      </c>
      <c r="O288" s="22">
        <v>0</v>
      </c>
      <c r="P288" s="22">
        <v>0</v>
      </c>
      <c r="Q288" s="22">
        <v>0</v>
      </c>
      <c r="R288" s="22">
        <v>743302</v>
      </c>
    </row>
    <row r="289" spans="1:1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1719734</v>
      </c>
      <c r="F289" s="22">
        <v>0</v>
      </c>
      <c r="G289" s="22">
        <v>0</v>
      </c>
      <c r="H289" s="22">
        <v>0</v>
      </c>
      <c r="I289" s="22">
        <v>23975</v>
      </c>
      <c r="J289" s="22">
        <v>0</v>
      </c>
      <c r="K289" s="22">
        <v>0</v>
      </c>
      <c r="L289" s="22">
        <v>-61514</v>
      </c>
      <c r="M289" s="22">
        <v>-93300</v>
      </c>
      <c r="N289" s="22">
        <v>0</v>
      </c>
      <c r="O289" s="22">
        <v>0</v>
      </c>
      <c r="P289" s="22">
        <v>0</v>
      </c>
      <c r="Q289" s="22">
        <v>70812</v>
      </c>
      <c r="R289" s="22">
        <v>1659707</v>
      </c>
    </row>
    <row r="290" spans="1:1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854624</v>
      </c>
      <c r="F290" s="22">
        <v>0</v>
      </c>
      <c r="G290" s="22">
        <v>0</v>
      </c>
      <c r="H290" s="22">
        <v>0</v>
      </c>
      <c r="I290" s="22">
        <v>0</v>
      </c>
      <c r="J290" s="22">
        <v>8740</v>
      </c>
      <c r="K290" s="22">
        <v>0</v>
      </c>
      <c r="L290" s="22">
        <v>0</v>
      </c>
      <c r="M290" s="22">
        <v>-28187</v>
      </c>
      <c r="N290" s="22">
        <v>0</v>
      </c>
      <c r="O290" s="22">
        <v>0</v>
      </c>
      <c r="P290" s="22">
        <v>0</v>
      </c>
      <c r="Q290" s="22">
        <v>0</v>
      </c>
      <c r="R290" s="22">
        <v>835177</v>
      </c>
    </row>
    <row r="291" spans="1:1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981366</v>
      </c>
      <c r="F291" s="22">
        <v>0</v>
      </c>
      <c r="G291" s="22">
        <v>0</v>
      </c>
      <c r="H291" s="22">
        <v>0</v>
      </c>
      <c r="I291" s="22">
        <v>0</v>
      </c>
      <c r="J291" s="22">
        <v>13340</v>
      </c>
      <c r="K291" s="22">
        <v>0</v>
      </c>
      <c r="L291" s="22">
        <v>0</v>
      </c>
      <c r="M291" s="22">
        <v>-28076</v>
      </c>
      <c r="N291" s="22">
        <v>0</v>
      </c>
      <c r="O291" s="22">
        <v>0</v>
      </c>
      <c r="P291" s="22">
        <v>0</v>
      </c>
      <c r="Q291" s="22">
        <v>0</v>
      </c>
      <c r="R291" s="22">
        <v>966630</v>
      </c>
    </row>
    <row r="292" spans="1:1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717691</v>
      </c>
      <c r="F292" s="22">
        <v>0</v>
      </c>
      <c r="G292" s="22">
        <v>0</v>
      </c>
      <c r="H292" s="22">
        <v>0</v>
      </c>
      <c r="I292" s="22">
        <v>0</v>
      </c>
      <c r="J292" s="22">
        <v>13714</v>
      </c>
      <c r="K292" s="22">
        <v>0</v>
      </c>
      <c r="L292" s="22">
        <v>0</v>
      </c>
      <c r="M292" s="22">
        <v>-24082</v>
      </c>
      <c r="N292" s="22">
        <v>0</v>
      </c>
      <c r="O292" s="22">
        <v>0</v>
      </c>
      <c r="P292" s="22">
        <v>0</v>
      </c>
      <c r="Q292" s="22">
        <v>0</v>
      </c>
      <c r="R292" s="22">
        <v>707323</v>
      </c>
    </row>
    <row r="293" spans="1:1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6700515</v>
      </c>
      <c r="F293" s="22">
        <v>0</v>
      </c>
      <c r="G293" s="22">
        <v>0</v>
      </c>
      <c r="H293" s="22">
        <v>0</v>
      </c>
      <c r="I293" s="22">
        <v>0</v>
      </c>
      <c r="J293" s="22">
        <v>621991</v>
      </c>
      <c r="K293" s="22">
        <v>0</v>
      </c>
      <c r="L293" s="22">
        <v>0</v>
      </c>
      <c r="M293" s="22">
        <v>-143591</v>
      </c>
      <c r="N293" s="22">
        <v>-573428</v>
      </c>
      <c r="O293" s="22">
        <v>0</v>
      </c>
      <c r="P293" s="22">
        <v>573428</v>
      </c>
      <c r="Q293" s="22">
        <v>-573428</v>
      </c>
      <c r="R293" s="22">
        <v>6605487</v>
      </c>
    </row>
    <row r="294" spans="1:1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1625014</v>
      </c>
      <c r="F294" s="22">
        <v>0</v>
      </c>
      <c r="G294" s="22">
        <v>0</v>
      </c>
      <c r="H294" s="22">
        <v>0</v>
      </c>
      <c r="I294" s="22">
        <v>0</v>
      </c>
      <c r="J294" s="22">
        <v>49899</v>
      </c>
      <c r="K294" s="22">
        <v>0</v>
      </c>
      <c r="L294" s="22">
        <v>0</v>
      </c>
      <c r="M294" s="22">
        <v>-64893</v>
      </c>
      <c r="N294" s="22">
        <v>0</v>
      </c>
      <c r="O294" s="22">
        <v>0</v>
      </c>
      <c r="P294" s="22">
        <v>0</v>
      </c>
      <c r="Q294" s="22">
        <v>0</v>
      </c>
      <c r="R294" s="22">
        <v>1610020</v>
      </c>
    </row>
    <row r="295" spans="1:1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798110</v>
      </c>
      <c r="F295" s="22">
        <v>0</v>
      </c>
      <c r="G295" s="22">
        <v>0</v>
      </c>
      <c r="H295" s="22">
        <v>0</v>
      </c>
      <c r="I295" s="22">
        <v>0</v>
      </c>
      <c r="J295" s="22">
        <v>155677</v>
      </c>
      <c r="K295" s="22">
        <v>0</v>
      </c>
      <c r="L295" s="22">
        <v>0</v>
      </c>
      <c r="M295" s="22">
        <v>-22192</v>
      </c>
      <c r="N295" s="22">
        <v>0</v>
      </c>
      <c r="O295" s="22">
        <v>0</v>
      </c>
      <c r="P295" s="22">
        <v>0</v>
      </c>
      <c r="Q295" s="22">
        <v>0</v>
      </c>
      <c r="R295" s="22">
        <v>931595</v>
      </c>
    </row>
    <row r="296" spans="1:1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4492500</v>
      </c>
      <c r="F296" s="22">
        <v>0</v>
      </c>
      <c r="G296" s="22">
        <v>0</v>
      </c>
      <c r="H296" s="22">
        <v>0</v>
      </c>
      <c r="I296" s="22">
        <v>13793</v>
      </c>
      <c r="J296" s="22">
        <v>10659</v>
      </c>
      <c r="K296" s="22">
        <v>0</v>
      </c>
      <c r="L296" s="22">
        <v>-61583</v>
      </c>
      <c r="M296" s="22">
        <v>-121894</v>
      </c>
      <c r="N296" s="22">
        <v>0</v>
      </c>
      <c r="O296" s="22">
        <v>0</v>
      </c>
      <c r="P296" s="22">
        <v>0</v>
      </c>
      <c r="Q296" s="22">
        <v>-283247</v>
      </c>
      <c r="R296" s="22">
        <v>4050228</v>
      </c>
    </row>
    <row r="297" spans="1:1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4401964</v>
      </c>
      <c r="F297" s="22">
        <v>0</v>
      </c>
      <c r="G297" s="22">
        <v>0</v>
      </c>
      <c r="H297" s="22">
        <v>0</v>
      </c>
      <c r="I297" s="22">
        <v>0</v>
      </c>
      <c r="J297" s="22">
        <v>34407</v>
      </c>
      <c r="K297" s="22">
        <v>0</v>
      </c>
      <c r="L297" s="22">
        <v>0</v>
      </c>
      <c r="M297" s="22">
        <v>-101332</v>
      </c>
      <c r="N297" s="22">
        <v>0</v>
      </c>
      <c r="O297" s="22">
        <v>0</v>
      </c>
      <c r="P297" s="22">
        <v>0</v>
      </c>
      <c r="Q297" s="22">
        <v>0</v>
      </c>
      <c r="R297" s="22">
        <v>4335039</v>
      </c>
    </row>
    <row r="298" spans="1:1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3521640</v>
      </c>
      <c r="F298" s="22">
        <v>0</v>
      </c>
      <c r="G298" s="22">
        <v>0</v>
      </c>
      <c r="H298" s="22">
        <v>0</v>
      </c>
      <c r="I298" s="22">
        <v>0</v>
      </c>
      <c r="J298" s="22">
        <v>299299</v>
      </c>
      <c r="K298" s="22">
        <v>0</v>
      </c>
      <c r="L298" s="22">
        <v>0</v>
      </c>
      <c r="M298" s="22">
        <v>-86779</v>
      </c>
      <c r="N298" s="22">
        <v>0</v>
      </c>
      <c r="O298" s="22">
        <v>0</v>
      </c>
      <c r="P298" s="22">
        <v>0</v>
      </c>
      <c r="Q298" s="22">
        <v>0</v>
      </c>
      <c r="R298" s="22">
        <v>3734160</v>
      </c>
    </row>
    <row r="299" spans="1:1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838703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-163094</v>
      </c>
      <c r="N299" s="22">
        <v>0</v>
      </c>
      <c r="O299" s="22">
        <v>0</v>
      </c>
      <c r="P299" s="22">
        <v>0</v>
      </c>
      <c r="Q299" s="22">
        <v>0</v>
      </c>
      <c r="R299" s="22">
        <v>675609</v>
      </c>
    </row>
    <row r="300" spans="1:1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93547</v>
      </c>
      <c r="F300" s="22">
        <v>0</v>
      </c>
      <c r="G300" s="22">
        <v>0</v>
      </c>
      <c r="H300" s="22">
        <v>0</v>
      </c>
      <c r="I300" s="22">
        <v>0</v>
      </c>
      <c r="J300" s="22">
        <v>156541</v>
      </c>
      <c r="K300" s="22">
        <v>0</v>
      </c>
      <c r="L300" s="22">
        <v>0</v>
      </c>
      <c r="M300" s="22">
        <v>-38200</v>
      </c>
      <c r="N300" s="22">
        <v>0</v>
      </c>
      <c r="O300" s="22">
        <v>0</v>
      </c>
      <c r="P300" s="22">
        <v>0</v>
      </c>
      <c r="Q300" s="22">
        <v>0</v>
      </c>
      <c r="R300" s="22">
        <v>211888</v>
      </c>
    </row>
    <row r="301" spans="1:1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10833563</v>
      </c>
      <c r="F301" s="22">
        <v>0</v>
      </c>
      <c r="G301" s="22">
        <v>0</v>
      </c>
      <c r="H301" s="22">
        <v>0</v>
      </c>
      <c r="I301" s="22">
        <v>0</v>
      </c>
      <c r="J301" s="22">
        <v>47561</v>
      </c>
      <c r="K301" s="22">
        <v>0</v>
      </c>
      <c r="L301" s="22">
        <v>0</v>
      </c>
      <c r="M301" s="22">
        <v>-117462</v>
      </c>
      <c r="N301" s="22">
        <v>0</v>
      </c>
      <c r="O301" s="22">
        <v>0</v>
      </c>
      <c r="P301" s="22">
        <v>0</v>
      </c>
      <c r="Q301" s="22">
        <v>0</v>
      </c>
      <c r="R301" s="22">
        <v>10763662</v>
      </c>
    </row>
    <row r="302" spans="1:1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1223813</v>
      </c>
      <c r="F302" s="22">
        <v>0</v>
      </c>
      <c r="G302" s="22">
        <v>0</v>
      </c>
      <c r="H302" s="22">
        <v>0</v>
      </c>
      <c r="I302" s="22">
        <v>14180</v>
      </c>
      <c r="J302" s="22">
        <v>59928</v>
      </c>
      <c r="K302" s="22">
        <v>0</v>
      </c>
      <c r="L302" s="22">
        <v>0</v>
      </c>
      <c r="M302" s="22">
        <v>-76335</v>
      </c>
      <c r="N302" s="22">
        <v>0</v>
      </c>
      <c r="O302" s="22">
        <v>0</v>
      </c>
      <c r="P302" s="22">
        <v>0</v>
      </c>
      <c r="Q302" s="22">
        <v>0</v>
      </c>
      <c r="R302" s="22">
        <v>1221586</v>
      </c>
    </row>
    <row r="303" spans="1:1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3380167</v>
      </c>
      <c r="F303" s="22">
        <v>0</v>
      </c>
      <c r="G303" s="22">
        <v>0</v>
      </c>
      <c r="H303" s="22">
        <v>0</v>
      </c>
      <c r="I303" s="22">
        <v>0</v>
      </c>
      <c r="J303" s="22">
        <v>14600</v>
      </c>
      <c r="K303" s="22">
        <v>0</v>
      </c>
      <c r="L303" s="22">
        <v>0</v>
      </c>
      <c r="M303" s="22">
        <v>-64883</v>
      </c>
      <c r="N303" s="22">
        <v>0</v>
      </c>
      <c r="O303" s="22">
        <v>0</v>
      </c>
      <c r="P303" s="22">
        <v>0</v>
      </c>
      <c r="Q303" s="22">
        <v>0</v>
      </c>
      <c r="R303" s="22">
        <v>3329884</v>
      </c>
    </row>
    <row r="304" spans="1:1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1524144</v>
      </c>
      <c r="F304" s="22">
        <v>0</v>
      </c>
      <c r="G304" s="22">
        <v>0</v>
      </c>
      <c r="H304" s="22">
        <v>0</v>
      </c>
      <c r="I304" s="22">
        <v>0</v>
      </c>
      <c r="J304" s="22">
        <v>19150</v>
      </c>
      <c r="K304" s="22">
        <v>0</v>
      </c>
      <c r="L304" s="22">
        <v>0</v>
      </c>
      <c r="M304" s="22">
        <v>-118136</v>
      </c>
      <c r="N304" s="22">
        <v>0</v>
      </c>
      <c r="O304" s="22">
        <v>0</v>
      </c>
      <c r="P304" s="22">
        <v>0</v>
      </c>
      <c r="Q304" s="22">
        <v>0</v>
      </c>
      <c r="R304" s="22">
        <v>1425158</v>
      </c>
    </row>
    <row r="305" spans="1:1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2057168</v>
      </c>
      <c r="F305" s="22">
        <v>0</v>
      </c>
      <c r="G305" s="22">
        <v>0</v>
      </c>
      <c r="H305" s="22">
        <v>0</v>
      </c>
      <c r="I305" s="22">
        <v>0</v>
      </c>
      <c r="J305" s="22">
        <v>201256</v>
      </c>
      <c r="K305" s="22">
        <v>0</v>
      </c>
      <c r="L305" s="22">
        <v>0</v>
      </c>
      <c r="M305" s="22">
        <v>-153836</v>
      </c>
      <c r="N305" s="22">
        <v>0</v>
      </c>
      <c r="O305" s="22">
        <v>99430</v>
      </c>
      <c r="P305" s="22">
        <v>0</v>
      </c>
      <c r="Q305" s="22">
        <v>0</v>
      </c>
      <c r="R305" s="22">
        <v>2204018</v>
      </c>
    </row>
    <row r="306" spans="1:1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2356278</v>
      </c>
      <c r="F306" s="22">
        <v>0</v>
      </c>
      <c r="G306" s="22">
        <v>0</v>
      </c>
      <c r="H306" s="22">
        <v>0</v>
      </c>
      <c r="I306" s="22">
        <v>0</v>
      </c>
      <c r="J306" s="22">
        <v>7955</v>
      </c>
      <c r="K306" s="22">
        <v>0</v>
      </c>
      <c r="L306" s="22">
        <v>0</v>
      </c>
      <c r="M306" s="22">
        <v>-55234</v>
      </c>
      <c r="N306" s="22">
        <v>0</v>
      </c>
      <c r="O306" s="22">
        <v>0</v>
      </c>
      <c r="P306" s="22">
        <v>0</v>
      </c>
      <c r="Q306" s="22">
        <v>0</v>
      </c>
      <c r="R306" s="22">
        <v>2308999</v>
      </c>
    </row>
    <row r="307" spans="1:1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1688191</v>
      </c>
      <c r="F307" s="22">
        <v>0</v>
      </c>
      <c r="G307" s="22">
        <v>0</v>
      </c>
      <c r="H307" s="22">
        <v>0</v>
      </c>
      <c r="I307" s="22">
        <v>0</v>
      </c>
      <c r="J307" s="22">
        <v>112542</v>
      </c>
      <c r="K307" s="22">
        <v>0</v>
      </c>
      <c r="L307" s="22">
        <v>-5893</v>
      </c>
      <c r="M307" s="22">
        <v>-94594</v>
      </c>
      <c r="N307" s="22">
        <v>0</v>
      </c>
      <c r="O307" s="22">
        <v>0</v>
      </c>
      <c r="P307" s="22">
        <v>0</v>
      </c>
      <c r="Q307" s="22">
        <v>0</v>
      </c>
      <c r="R307" s="22">
        <v>1700246</v>
      </c>
    </row>
    <row r="308" spans="1:1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1145608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-17357</v>
      </c>
      <c r="N308" s="22">
        <v>0</v>
      </c>
      <c r="O308" s="22">
        <v>0</v>
      </c>
      <c r="P308" s="22">
        <v>0</v>
      </c>
      <c r="Q308" s="22">
        <v>0</v>
      </c>
      <c r="R308" s="22">
        <v>1128251</v>
      </c>
    </row>
    <row r="309" spans="1:1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722892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-43588</v>
      </c>
      <c r="N309" s="22">
        <v>0</v>
      </c>
      <c r="O309" s="22">
        <v>0</v>
      </c>
      <c r="P309" s="22">
        <v>0</v>
      </c>
      <c r="Q309" s="22">
        <v>0</v>
      </c>
      <c r="R309" s="22">
        <v>679304</v>
      </c>
    </row>
    <row r="310" spans="1:1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3218727</v>
      </c>
      <c r="F310" s="22">
        <v>0</v>
      </c>
      <c r="G310" s="22">
        <v>0</v>
      </c>
      <c r="H310" s="22">
        <v>0</v>
      </c>
      <c r="I310" s="22">
        <v>245757</v>
      </c>
      <c r="J310" s="22">
        <v>152585</v>
      </c>
      <c r="K310" s="22">
        <v>0</v>
      </c>
      <c r="L310" s="22">
        <v>-61514</v>
      </c>
      <c r="M310" s="22">
        <v>-107773</v>
      </c>
      <c r="N310" s="22">
        <v>0</v>
      </c>
      <c r="O310" s="22">
        <v>13793</v>
      </c>
      <c r="P310" s="22">
        <v>0</v>
      </c>
      <c r="Q310" s="22">
        <v>70811</v>
      </c>
      <c r="R310" s="22">
        <v>3532386</v>
      </c>
    </row>
    <row r="311" spans="1:1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1886413</v>
      </c>
      <c r="F311" s="22">
        <v>0</v>
      </c>
      <c r="G311" s="22">
        <v>0</v>
      </c>
      <c r="H311" s="22">
        <v>0</v>
      </c>
      <c r="I311" s="22">
        <v>0</v>
      </c>
      <c r="J311" s="22">
        <v>185354</v>
      </c>
      <c r="K311" s="22">
        <v>0</v>
      </c>
      <c r="L311" s="22">
        <v>0</v>
      </c>
      <c r="M311" s="22">
        <v>-94413</v>
      </c>
      <c r="N311" s="22">
        <v>0</v>
      </c>
      <c r="O311" s="22">
        <v>0</v>
      </c>
      <c r="P311" s="22">
        <v>0</v>
      </c>
      <c r="Q311" s="22">
        <v>0</v>
      </c>
      <c r="R311" s="22">
        <v>1977354</v>
      </c>
    </row>
    <row r="312" spans="1:1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1149212</v>
      </c>
      <c r="F312" s="22">
        <v>0</v>
      </c>
      <c r="G312" s="22">
        <v>0</v>
      </c>
      <c r="H312" s="22">
        <v>0</v>
      </c>
      <c r="I312" s="22">
        <v>0</v>
      </c>
      <c r="J312" s="22">
        <v>4824</v>
      </c>
      <c r="K312" s="22">
        <v>0</v>
      </c>
      <c r="L312" s="22">
        <v>0</v>
      </c>
      <c r="M312" s="22">
        <v>-44637</v>
      </c>
      <c r="N312" s="22">
        <v>0</v>
      </c>
      <c r="O312" s="22">
        <v>0</v>
      </c>
      <c r="P312" s="22">
        <v>0</v>
      </c>
      <c r="Q312" s="22">
        <v>0</v>
      </c>
      <c r="R312" s="22">
        <v>1109399</v>
      </c>
    </row>
    <row r="313" spans="1:1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1028030</v>
      </c>
      <c r="F313" s="22">
        <v>0</v>
      </c>
      <c r="G313" s="22">
        <v>0</v>
      </c>
      <c r="H313" s="22">
        <v>0</v>
      </c>
      <c r="I313" s="22">
        <v>0</v>
      </c>
      <c r="J313" s="22">
        <v>9850</v>
      </c>
      <c r="K313" s="22">
        <v>0</v>
      </c>
      <c r="L313" s="22">
        <v>0</v>
      </c>
      <c r="M313" s="22">
        <v>-65415</v>
      </c>
      <c r="N313" s="22">
        <v>0</v>
      </c>
      <c r="O313" s="22">
        <v>0</v>
      </c>
      <c r="P313" s="22">
        <v>0</v>
      </c>
      <c r="Q313" s="22">
        <v>0</v>
      </c>
      <c r="R313" s="22">
        <v>972465</v>
      </c>
    </row>
    <row r="314" spans="1:1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1318158</v>
      </c>
      <c r="F314" s="22">
        <v>0</v>
      </c>
      <c r="G314" s="22">
        <v>0</v>
      </c>
      <c r="H314" s="22">
        <v>0</v>
      </c>
      <c r="I314" s="22">
        <v>0</v>
      </c>
      <c r="J314" s="22">
        <v>49626</v>
      </c>
      <c r="K314" s="22">
        <v>0</v>
      </c>
      <c r="L314" s="22">
        <v>0</v>
      </c>
      <c r="M314" s="22">
        <v>-61548</v>
      </c>
      <c r="N314" s="22">
        <v>0</v>
      </c>
      <c r="O314" s="22">
        <v>0</v>
      </c>
      <c r="P314" s="22">
        <v>0</v>
      </c>
      <c r="Q314" s="22">
        <v>0</v>
      </c>
      <c r="R314" s="22">
        <v>1306236</v>
      </c>
    </row>
    <row r="315" spans="1:1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1709504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-58462</v>
      </c>
      <c r="N315" s="22">
        <v>0</v>
      </c>
      <c r="O315" s="22">
        <v>0</v>
      </c>
      <c r="P315" s="22">
        <v>0</v>
      </c>
      <c r="Q315" s="22">
        <v>0</v>
      </c>
      <c r="R315" s="22">
        <v>1651042</v>
      </c>
    </row>
    <row r="316" spans="1:1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788177</v>
      </c>
      <c r="F316" s="22">
        <v>0</v>
      </c>
      <c r="G316" s="22">
        <v>0</v>
      </c>
      <c r="H316" s="22">
        <v>0</v>
      </c>
      <c r="I316" s="22">
        <v>0</v>
      </c>
      <c r="J316" s="22">
        <v>260528</v>
      </c>
      <c r="K316" s="22">
        <v>0</v>
      </c>
      <c r="L316" s="22">
        <v>0</v>
      </c>
      <c r="M316" s="22">
        <v>-49660</v>
      </c>
      <c r="N316" s="22">
        <v>0</v>
      </c>
      <c r="O316" s="22">
        <v>0</v>
      </c>
      <c r="P316" s="22">
        <v>0</v>
      </c>
      <c r="Q316" s="22">
        <v>0</v>
      </c>
      <c r="R316" s="22">
        <v>999045</v>
      </c>
    </row>
    <row r="317" spans="1:1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244389</v>
      </c>
      <c r="F317" s="22">
        <v>0</v>
      </c>
      <c r="G317" s="22">
        <v>0</v>
      </c>
      <c r="H317" s="22">
        <v>0</v>
      </c>
      <c r="I317" s="22">
        <v>0</v>
      </c>
      <c r="J317" s="22">
        <v>181029</v>
      </c>
      <c r="K317" s="22">
        <v>0</v>
      </c>
      <c r="L317" s="22">
        <v>0</v>
      </c>
      <c r="M317" s="22">
        <v>-60492</v>
      </c>
      <c r="N317" s="22">
        <v>0</v>
      </c>
      <c r="O317" s="22">
        <v>0</v>
      </c>
      <c r="P317" s="22">
        <v>0</v>
      </c>
      <c r="Q317" s="22">
        <v>0</v>
      </c>
      <c r="R317" s="22">
        <v>364926</v>
      </c>
    </row>
    <row r="318" spans="1:1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2336503</v>
      </c>
      <c r="F318" s="22">
        <v>0</v>
      </c>
      <c r="G318" s="22">
        <v>0</v>
      </c>
      <c r="H318" s="22">
        <v>0</v>
      </c>
      <c r="I318" s="22">
        <v>0</v>
      </c>
      <c r="J318" s="22">
        <v>63118</v>
      </c>
      <c r="K318" s="22">
        <v>0</v>
      </c>
      <c r="L318" s="22">
        <v>-11329</v>
      </c>
      <c r="M318" s="22">
        <v>-65921</v>
      </c>
      <c r="N318" s="22">
        <v>0</v>
      </c>
      <c r="O318" s="22">
        <v>0</v>
      </c>
      <c r="P318" s="22">
        <v>0</v>
      </c>
      <c r="Q318" s="22">
        <v>0</v>
      </c>
      <c r="R318" s="22">
        <v>2322371</v>
      </c>
    </row>
    <row r="319" spans="1:1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950718</v>
      </c>
      <c r="F319" s="22">
        <v>0</v>
      </c>
      <c r="G319" s="22">
        <v>0</v>
      </c>
      <c r="H319" s="22">
        <v>0</v>
      </c>
      <c r="I319" s="22">
        <v>0</v>
      </c>
      <c r="J319" s="22">
        <v>235323</v>
      </c>
      <c r="K319" s="22">
        <v>0</v>
      </c>
      <c r="L319" s="22">
        <v>0</v>
      </c>
      <c r="M319" s="22">
        <v>-76810</v>
      </c>
      <c r="N319" s="22">
        <v>0</v>
      </c>
      <c r="O319" s="22">
        <v>0</v>
      </c>
      <c r="P319" s="22">
        <v>0</v>
      </c>
      <c r="Q319" s="22">
        <v>0</v>
      </c>
      <c r="R319" s="22">
        <v>1109231</v>
      </c>
    </row>
    <row r="320" spans="1:1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903916</v>
      </c>
      <c r="F320" s="22">
        <v>0</v>
      </c>
      <c r="G320" s="22">
        <v>0</v>
      </c>
      <c r="H320" s="22">
        <v>0</v>
      </c>
      <c r="I320" s="22">
        <v>0</v>
      </c>
      <c r="J320" s="22">
        <v>29569</v>
      </c>
      <c r="K320" s="22">
        <v>0</v>
      </c>
      <c r="L320" s="22">
        <v>0</v>
      </c>
      <c r="M320" s="22">
        <v>-76712</v>
      </c>
      <c r="N320" s="22">
        <v>0</v>
      </c>
      <c r="O320" s="22">
        <v>0</v>
      </c>
      <c r="P320" s="22">
        <v>0</v>
      </c>
      <c r="Q320" s="22">
        <v>0</v>
      </c>
      <c r="R320" s="22">
        <v>856773</v>
      </c>
    </row>
    <row r="321" spans="1:1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569350</v>
      </c>
      <c r="F321" s="22">
        <v>0</v>
      </c>
      <c r="G321" s="22">
        <v>0</v>
      </c>
      <c r="H321" s="22">
        <v>0</v>
      </c>
      <c r="I321" s="22">
        <v>134411</v>
      </c>
      <c r="J321" s="22">
        <v>428349</v>
      </c>
      <c r="K321" s="22">
        <v>0</v>
      </c>
      <c r="L321" s="22">
        <v>0</v>
      </c>
      <c r="M321" s="22">
        <v>-34747</v>
      </c>
      <c r="N321" s="22">
        <v>0</v>
      </c>
      <c r="O321" s="22">
        <v>0</v>
      </c>
      <c r="P321" s="22">
        <v>0</v>
      </c>
      <c r="Q321" s="22">
        <v>0</v>
      </c>
      <c r="R321" s="22">
        <v>1097363</v>
      </c>
    </row>
    <row r="322" spans="1:1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</row>
    <row r="323" spans="1:1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5284496</v>
      </c>
      <c r="F323" s="22">
        <v>0</v>
      </c>
      <c r="G323" s="22">
        <v>0</v>
      </c>
      <c r="H323" s="22">
        <v>0</v>
      </c>
      <c r="I323" s="22">
        <v>0</v>
      </c>
      <c r="J323" s="22">
        <v>20296</v>
      </c>
      <c r="K323" s="22">
        <v>0</v>
      </c>
      <c r="L323" s="22">
        <v>-22620</v>
      </c>
      <c r="M323" s="22">
        <v>-188421</v>
      </c>
      <c r="N323" s="22">
        <v>0</v>
      </c>
      <c r="O323" s="22">
        <v>0</v>
      </c>
      <c r="P323" s="22">
        <v>0</v>
      </c>
      <c r="Q323" s="22">
        <v>0</v>
      </c>
      <c r="R323" s="22">
        <v>5093751</v>
      </c>
    </row>
    <row r="324" spans="1:1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</row>
    <row r="325" spans="1:1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</row>
    <row r="326" spans="1:1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</row>
    <row r="327" spans="1:1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</row>
    <row r="328" spans="1:1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1416888</v>
      </c>
      <c r="F328" s="22">
        <v>0</v>
      </c>
      <c r="G328" s="22">
        <v>0</v>
      </c>
      <c r="H328" s="22">
        <v>0</v>
      </c>
      <c r="I328" s="22">
        <v>0</v>
      </c>
      <c r="J328" s="22">
        <v>24525</v>
      </c>
      <c r="K328" s="22">
        <v>0</v>
      </c>
      <c r="L328" s="22">
        <v>0</v>
      </c>
      <c r="M328" s="22">
        <v>-180495</v>
      </c>
      <c r="N328" s="22">
        <v>0</v>
      </c>
      <c r="O328" s="22">
        <v>0</v>
      </c>
      <c r="P328" s="22">
        <v>0</v>
      </c>
      <c r="Q328" s="22">
        <v>156441</v>
      </c>
      <c r="R328" s="22">
        <v>1417359</v>
      </c>
    </row>
    <row r="329" spans="1:1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241475311</v>
      </c>
      <c r="F329" s="22">
        <v>0</v>
      </c>
      <c r="G329" s="22">
        <v>0</v>
      </c>
      <c r="H329" s="22">
        <v>0</v>
      </c>
      <c r="I329" s="22">
        <v>0</v>
      </c>
      <c r="J329" s="22">
        <v>9635491</v>
      </c>
      <c r="K329" s="22">
        <v>0</v>
      </c>
      <c r="L329" s="22">
        <v>-385232</v>
      </c>
      <c r="M329" s="22">
        <v>-7790708</v>
      </c>
      <c r="N329" s="22">
        <v>0</v>
      </c>
      <c r="O329" s="22">
        <v>0</v>
      </c>
      <c r="P329" s="22">
        <v>0</v>
      </c>
      <c r="Q329" s="22">
        <v>0</v>
      </c>
      <c r="R329" s="22">
        <v>242934862</v>
      </c>
    </row>
    <row r="330" spans="1:1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222F6-4203-4141-BF1F-E86545F20FE0}">
  <dimension ref="A1:R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18" width="15.7109375" customWidth="1"/>
  </cols>
  <sheetData>
    <row r="1" spans="1:18" ht="24" customHeight="1" x14ac:dyDescent="0.3">
      <c r="A1" s="4" t="str">
        <f>HYPERLINK("#'Index'!A1", "&lt;&lt; Index")</f>
        <v>&lt;&lt; Index</v>
      </c>
      <c r="B1" s="20" t="s">
        <v>778</v>
      </c>
      <c r="D1" s="20" t="s">
        <v>809</v>
      </c>
    </row>
    <row r="2" spans="1:18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780</v>
      </c>
      <c r="F2" s="21" t="s">
        <v>781</v>
      </c>
      <c r="G2" s="21" t="s">
        <v>782</v>
      </c>
      <c r="H2" s="21" t="s">
        <v>783</v>
      </c>
      <c r="I2" s="21" t="s">
        <v>784</v>
      </c>
      <c r="J2" s="21" t="s">
        <v>785</v>
      </c>
      <c r="K2" s="21" t="s">
        <v>786</v>
      </c>
      <c r="L2" s="21" t="s">
        <v>787</v>
      </c>
      <c r="M2" s="21" t="s">
        <v>16</v>
      </c>
      <c r="N2" s="21" t="s">
        <v>788</v>
      </c>
      <c r="O2" s="21" t="s">
        <v>789</v>
      </c>
      <c r="P2" s="21" t="s">
        <v>790</v>
      </c>
      <c r="Q2" s="21" t="s">
        <v>791</v>
      </c>
      <c r="R2" s="21" t="s">
        <v>792</v>
      </c>
    </row>
    <row r="3" spans="1:18" x14ac:dyDescent="0.25">
      <c r="A3" s="21"/>
      <c r="B3" s="21"/>
      <c r="C3" s="21"/>
      <c r="D3" s="21" t="s">
        <v>81</v>
      </c>
      <c r="E3" s="21" t="s">
        <v>793</v>
      </c>
      <c r="F3" s="21" t="s">
        <v>794</v>
      </c>
      <c r="G3" s="21" t="s">
        <v>795</v>
      </c>
      <c r="H3" s="21" t="s">
        <v>796</v>
      </c>
      <c r="I3" s="21" t="s">
        <v>797</v>
      </c>
      <c r="J3" s="21" t="s">
        <v>798</v>
      </c>
      <c r="K3" s="21" t="s">
        <v>799</v>
      </c>
      <c r="L3" s="21" t="s">
        <v>800</v>
      </c>
      <c r="M3" s="21" t="s">
        <v>801</v>
      </c>
      <c r="N3" s="21" t="s">
        <v>802</v>
      </c>
      <c r="O3" s="21" t="s">
        <v>803</v>
      </c>
      <c r="P3" s="21" t="s">
        <v>804</v>
      </c>
      <c r="Q3" s="21" t="s">
        <v>805</v>
      </c>
      <c r="R3" s="21" t="s">
        <v>806</v>
      </c>
    </row>
    <row r="4" spans="1:18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933088960</v>
      </c>
      <c r="F4" s="22">
        <v>60835416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-229765</v>
      </c>
      <c r="O4" s="22">
        <v>0</v>
      </c>
      <c r="P4" s="22">
        <v>229765</v>
      </c>
      <c r="Q4" s="22">
        <v>0</v>
      </c>
      <c r="R4" s="22">
        <v>993924376</v>
      </c>
    </row>
    <row r="5" spans="1:18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375088176</v>
      </c>
      <c r="F5" s="22">
        <v>5348675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380436851</v>
      </c>
    </row>
    <row r="6" spans="1:18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147857861</v>
      </c>
      <c r="F6" s="22">
        <v>-240825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147617036</v>
      </c>
    </row>
    <row r="7" spans="1:18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22967902000</v>
      </c>
      <c r="F7" s="22">
        <v>1210525000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-175923000</v>
      </c>
      <c r="O7" s="22">
        <v>0</v>
      </c>
      <c r="P7" s="22">
        <v>175923000</v>
      </c>
      <c r="Q7" s="22">
        <v>124370000</v>
      </c>
      <c r="R7" s="22">
        <v>24302797000</v>
      </c>
    </row>
    <row r="8" spans="1:18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306077084</v>
      </c>
      <c r="F8" s="22">
        <v>11768859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20000000</v>
      </c>
      <c r="O8" s="22">
        <v>0</v>
      </c>
      <c r="P8" s="22">
        <v>-20000000</v>
      </c>
      <c r="Q8" s="22">
        <v>0</v>
      </c>
      <c r="R8" s="22">
        <v>317845943</v>
      </c>
    </row>
    <row r="9" spans="1:18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198637782</v>
      </c>
      <c r="F9" s="22">
        <v>1419731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-479213</v>
      </c>
      <c r="O9" s="22">
        <v>0</v>
      </c>
      <c r="P9" s="22">
        <v>479213</v>
      </c>
      <c r="Q9" s="22">
        <v>0</v>
      </c>
      <c r="R9" s="22">
        <v>200057513</v>
      </c>
    </row>
    <row r="10" spans="1:18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368113609</v>
      </c>
      <c r="F10" s="22">
        <v>3115426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-4919658</v>
      </c>
      <c r="R10" s="22">
        <v>366309377</v>
      </c>
    </row>
    <row r="11" spans="1:18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16562068000</v>
      </c>
      <c r="F11" s="22">
        <v>622772000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-604403000</v>
      </c>
      <c r="O11" s="22">
        <v>0</v>
      </c>
      <c r="P11" s="22">
        <v>604403000</v>
      </c>
      <c r="Q11" s="22">
        <v>110160000</v>
      </c>
      <c r="R11" s="22">
        <v>17295000000</v>
      </c>
    </row>
    <row r="12" spans="1:18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551053000</v>
      </c>
      <c r="F12" s="22">
        <v>9151000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-148000</v>
      </c>
      <c r="O12" s="22">
        <v>0</v>
      </c>
      <c r="P12" s="22">
        <v>148000</v>
      </c>
      <c r="Q12" s="22">
        <v>0</v>
      </c>
      <c r="R12" s="22">
        <v>560204000</v>
      </c>
    </row>
    <row r="13" spans="1:18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871158973</v>
      </c>
      <c r="F13" s="22">
        <v>15511265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-6600000</v>
      </c>
      <c r="O13" s="22">
        <v>0</v>
      </c>
      <c r="P13" s="22">
        <v>6600000</v>
      </c>
      <c r="Q13" s="22">
        <v>0</v>
      </c>
      <c r="R13" s="22">
        <v>886670238</v>
      </c>
    </row>
    <row r="14" spans="1:18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179986992</v>
      </c>
      <c r="F14" s="22">
        <v>4027494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184014486</v>
      </c>
    </row>
    <row r="15" spans="1:18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877690904</v>
      </c>
      <c r="F15" s="22">
        <v>6963635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-13183750</v>
      </c>
      <c r="O15" s="22">
        <v>0</v>
      </c>
      <c r="P15" s="22">
        <v>13183750</v>
      </c>
      <c r="Q15" s="22">
        <v>0</v>
      </c>
      <c r="R15" s="22">
        <v>884654539</v>
      </c>
    </row>
    <row r="16" spans="1:18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1926976000</v>
      </c>
      <c r="F16" s="22">
        <v>16880000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-2600000</v>
      </c>
      <c r="O16" s="22">
        <v>0</v>
      </c>
      <c r="P16" s="22">
        <v>2600000</v>
      </c>
      <c r="Q16" s="22">
        <v>0</v>
      </c>
      <c r="R16" s="22">
        <v>1943856000</v>
      </c>
    </row>
    <row r="17" spans="1:18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585163785</v>
      </c>
      <c r="F17" s="22">
        <v>19318835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-24000000</v>
      </c>
      <c r="O17" s="22">
        <v>0</v>
      </c>
      <c r="P17" s="22">
        <v>24000000</v>
      </c>
      <c r="Q17" s="22">
        <v>0</v>
      </c>
      <c r="R17" s="22">
        <v>604482620</v>
      </c>
    </row>
    <row r="18" spans="1:18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1293309000</v>
      </c>
      <c r="F18" s="22">
        <v>161124000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1454433000</v>
      </c>
    </row>
    <row r="19" spans="1:18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2049112556</v>
      </c>
      <c r="F19" s="22">
        <v>9658518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-22275849</v>
      </c>
      <c r="O19" s="22">
        <v>0</v>
      </c>
      <c r="P19" s="22">
        <v>22275849</v>
      </c>
      <c r="Q19" s="22">
        <v>-6</v>
      </c>
      <c r="R19" s="22">
        <v>2058771068</v>
      </c>
    </row>
    <row r="20" spans="1:18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551372230</v>
      </c>
      <c r="F20" s="22">
        <v>14626669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565998899</v>
      </c>
    </row>
    <row r="21" spans="1:18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1290671449</v>
      </c>
      <c r="F21" s="22">
        <v>50363222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-26000000</v>
      </c>
      <c r="O21" s="22">
        <v>0</v>
      </c>
      <c r="P21" s="22">
        <v>26000000</v>
      </c>
      <c r="Q21" s="22">
        <v>-1250</v>
      </c>
      <c r="R21" s="22">
        <v>1341033421</v>
      </c>
    </row>
    <row r="22" spans="1:18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112449963</v>
      </c>
      <c r="F22" s="22">
        <v>6736010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119185973</v>
      </c>
    </row>
    <row r="23" spans="1:18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65164391</v>
      </c>
      <c r="F23" s="22">
        <v>7830847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-1696770</v>
      </c>
      <c r="R23" s="22">
        <v>71298468</v>
      </c>
    </row>
    <row r="24" spans="1:18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494066881</v>
      </c>
      <c r="F24" s="22">
        <v>6653189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1200000</v>
      </c>
      <c r="O24" s="22">
        <v>0</v>
      </c>
      <c r="P24" s="22">
        <v>-1200000</v>
      </c>
      <c r="Q24" s="22">
        <v>0</v>
      </c>
      <c r="R24" s="22">
        <v>500720070</v>
      </c>
    </row>
    <row r="25" spans="1:18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212456055</v>
      </c>
      <c r="F25" s="22">
        <v>-1430944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211025111</v>
      </c>
    </row>
    <row r="26" spans="1:18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2084717187</v>
      </c>
      <c r="F26" s="22">
        <v>49804798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-3778905</v>
      </c>
      <c r="O26" s="22">
        <v>0</v>
      </c>
      <c r="P26" s="22">
        <v>3778905</v>
      </c>
      <c r="Q26" s="22">
        <v>0</v>
      </c>
      <c r="R26" s="22">
        <v>2134521985</v>
      </c>
    </row>
    <row r="27" spans="1:18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5435925686</v>
      </c>
      <c r="F27" s="22">
        <v>8769626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5444695312</v>
      </c>
    </row>
    <row r="28" spans="1:18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14017765</v>
      </c>
      <c r="F28" s="22">
        <v>-185326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13832439</v>
      </c>
    </row>
    <row r="29" spans="1:18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103700106</v>
      </c>
      <c r="F29" s="22">
        <v>-3475923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100224183</v>
      </c>
    </row>
    <row r="30" spans="1:18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65217527</v>
      </c>
      <c r="F30" s="22">
        <v>1394314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66611841</v>
      </c>
    </row>
    <row r="31" spans="1:18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81987148</v>
      </c>
      <c r="F31" s="22">
        <v>5695674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87682822</v>
      </c>
    </row>
    <row r="32" spans="1:18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334312713</v>
      </c>
      <c r="F32" s="22">
        <v>-583630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333729083</v>
      </c>
    </row>
    <row r="33" spans="1:18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92680533</v>
      </c>
      <c r="F33" s="22">
        <v>1300802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1750035</v>
      </c>
      <c r="R33" s="22">
        <v>95731370</v>
      </c>
    </row>
    <row r="34" spans="1:18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53844690</v>
      </c>
      <c r="F34" s="22">
        <v>-775322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53069368</v>
      </c>
    </row>
    <row r="35" spans="1:18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409005445</v>
      </c>
      <c r="F35" s="22">
        <v>10093375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419098820</v>
      </c>
    </row>
    <row r="36" spans="1:18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236519412</v>
      </c>
      <c r="F36" s="22">
        <v>-3936323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232583089</v>
      </c>
    </row>
    <row r="37" spans="1:18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96933683</v>
      </c>
      <c r="F37" s="22">
        <v>7743180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104676863</v>
      </c>
    </row>
    <row r="38" spans="1:18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52640870</v>
      </c>
      <c r="F38" s="22">
        <v>-806677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51834193</v>
      </c>
    </row>
    <row r="39" spans="1:18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123272853</v>
      </c>
      <c r="F39" s="22">
        <v>1272218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124545071</v>
      </c>
    </row>
    <row r="40" spans="1:18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474234728</v>
      </c>
      <c r="F40" s="22">
        <v>4827576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1864106</v>
      </c>
      <c r="R40" s="22">
        <v>480926410</v>
      </c>
    </row>
    <row r="41" spans="1:18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260859143</v>
      </c>
      <c r="F41" s="22">
        <v>13123190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273982333</v>
      </c>
    </row>
    <row r="42" spans="1:18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30801440</v>
      </c>
      <c r="F42" s="22">
        <v>-532593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30268847</v>
      </c>
    </row>
    <row r="43" spans="1:18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149278770</v>
      </c>
      <c r="F43" s="22">
        <v>4661719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-122502</v>
      </c>
      <c r="O43" s="22">
        <v>0</v>
      </c>
      <c r="P43" s="22">
        <v>122502</v>
      </c>
      <c r="Q43" s="22">
        <v>0</v>
      </c>
      <c r="R43" s="22">
        <v>153940489</v>
      </c>
    </row>
    <row r="44" spans="1:18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258441413</v>
      </c>
      <c r="F44" s="22">
        <v>3540061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-3500000</v>
      </c>
      <c r="O44" s="22">
        <v>0</v>
      </c>
      <c r="P44" s="22">
        <v>3500000</v>
      </c>
      <c r="Q44" s="22">
        <v>0</v>
      </c>
      <c r="R44" s="22">
        <v>261981474</v>
      </c>
    </row>
    <row r="45" spans="1:18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93516217</v>
      </c>
      <c r="F45" s="22">
        <v>2517404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96033621</v>
      </c>
    </row>
    <row r="46" spans="1:18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619272777</v>
      </c>
      <c r="F46" s="22">
        <v>8617353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-28528</v>
      </c>
      <c r="O46" s="22">
        <v>0</v>
      </c>
      <c r="P46" s="22">
        <v>28528</v>
      </c>
      <c r="Q46" s="22">
        <v>0</v>
      </c>
      <c r="R46" s="22">
        <v>627890130</v>
      </c>
    </row>
    <row r="47" spans="1:18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548857241</v>
      </c>
      <c r="F47" s="22">
        <v>5916805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554774046</v>
      </c>
    </row>
    <row r="48" spans="1:18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180410566</v>
      </c>
      <c r="F48" s="22">
        <v>5789297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186199863</v>
      </c>
    </row>
    <row r="49" spans="1:18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67177963</v>
      </c>
      <c r="F49" s="22">
        <v>1267785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-1962116</v>
      </c>
      <c r="O49" s="22">
        <v>0</v>
      </c>
      <c r="P49" s="22">
        <v>1962116</v>
      </c>
      <c r="Q49" s="22">
        <v>0</v>
      </c>
      <c r="R49" s="22">
        <v>68445748</v>
      </c>
    </row>
    <row r="50" spans="1:18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376893703</v>
      </c>
      <c r="F50" s="22">
        <v>11040140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387933843</v>
      </c>
    </row>
    <row r="51" spans="1:18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72426467</v>
      </c>
      <c r="F51" s="22">
        <v>1861495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74287962</v>
      </c>
    </row>
    <row r="52" spans="1:18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364226396</v>
      </c>
      <c r="F52" s="22">
        <v>9746835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373973231</v>
      </c>
    </row>
    <row r="53" spans="1:18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126841540</v>
      </c>
      <c r="F53" s="22">
        <v>-21749010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105092530</v>
      </c>
    </row>
    <row r="54" spans="1:18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145353628</v>
      </c>
      <c r="F54" s="22">
        <v>-5566296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139787332</v>
      </c>
    </row>
    <row r="55" spans="1:18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59330192</v>
      </c>
      <c r="F55" s="22">
        <v>1988110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61318302</v>
      </c>
    </row>
    <row r="56" spans="1:18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217172457</v>
      </c>
      <c r="F56" s="22">
        <v>2000624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219173081</v>
      </c>
    </row>
    <row r="57" spans="1:18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309698253</v>
      </c>
      <c r="F57" s="22">
        <v>14738360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2000000</v>
      </c>
      <c r="O57" s="22">
        <v>0</v>
      </c>
      <c r="P57" s="22">
        <v>-2000000</v>
      </c>
      <c r="Q57" s="22">
        <v>0</v>
      </c>
      <c r="R57" s="22">
        <v>324436613</v>
      </c>
    </row>
    <row r="58" spans="1:18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132129664</v>
      </c>
      <c r="F58" s="22">
        <v>-2188810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129940854</v>
      </c>
    </row>
    <row r="59" spans="1:18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217302359</v>
      </c>
      <c r="F59" s="22">
        <v>3370993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220673352</v>
      </c>
    </row>
    <row r="60" spans="1:18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346645636</v>
      </c>
      <c r="F60" s="22">
        <v>69345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346714981</v>
      </c>
    </row>
    <row r="61" spans="1:18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88632534</v>
      </c>
      <c r="F61" s="22">
        <v>2399013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91031547</v>
      </c>
    </row>
    <row r="62" spans="1:18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642577105</v>
      </c>
      <c r="F62" s="22">
        <v>30330817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3997001</v>
      </c>
      <c r="O62" s="22">
        <v>0</v>
      </c>
      <c r="P62" s="22">
        <v>-3997001</v>
      </c>
      <c r="Q62" s="22">
        <v>0</v>
      </c>
      <c r="R62" s="22">
        <v>672907922</v>
      </c>
    </row>
    <row r="63" spans="1:18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25279940</v>
      </c>
      <c r="F63" s="22">
        <v>-597341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24682599</v>
      </c>
    </row>
    <row r="64" spans="1:18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86042676</v>
      </c>
      <c r="F64" s="22">
        <v>6562381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92605057</v>
      </c>
    </row>
    <row r="65" spans="1:18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122592059</v>
      </c>
      <c r="F65" s="22">
        <v>573703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123165762</v>
      </c>
    </row>
    <row r="66" spans="1:18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190746119</v>
      </c>
      <c r="F66" s="22">
        <v>4038816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194784935</v>
      </c>
    </row>
    <row r="67" spans="1:18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16542890</v>
      </c>
      <c r="F67" s="22">
        <v>729867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17272757</v>
      </c>
    </row>
    <row r="68" spans="1:18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605038679</v>
      </c>
      <c r="F68" s="22">
        <v>-9977278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595061401</v>
      </c>
    </row>
    <row r="69" spans="1:18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764879282</v>
      </c>
      <c r="F69" s="22">
        <v>31534412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-10162090</v>
      </c>
      <c r="O69" s="22">
        <v>0</v>
      </c>
      <c r="P69" s="22">
        <v>10162090</v>
      </c>
      <c r="Q69" s="22">
        <v>0</v>
      </c>
      <c r="R69" s="22">
        <v>796413694</v>
      </c>
    </row>
    <row r="70" spans="1:18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236197116</v>
      </c>
      <c r="F70" s="22">
        <v>15532174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251729290</v>
      </c>
    </row>
    <row r="71" spans="1:18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58695429</v>
      </c>
      <c r="F71" s="22">
        <v>212340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58907769</v>
      </c>
    </row>
    <row r="72" spans="1:18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64980977</v>
      </c>
      <c r="F72" s="22">
        <v>214921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-1192424</v>
      </c>
      <c r="R72" s="22">
        <v>64003474</v>
      </c>
    </row>
    <row r="73" spans="1:18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32633458</v>
      </c>
      <c r="F73" s="22">
        <v>1306628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33940086</v>
      </c>
    </row>
    <row r="74" spans="1:18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128890255</v>
      </c>
      <c r="F74" s="22">
        <v>376902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129267157</v>
      </c>
    </row>
    <row r="75" spans="1:18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64826751</v>
      </c>
      <c r="F75" s="22">
        <v>832736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-252972</v>
      </c>
      <c r="O75" s="22">
        <v>0</v>
      </c>
      <c r="P75" s="22">
        <v>252972</v>
      </c>
      <c r="Q75" s="22">
        <v>0</v>
      </c>
      <c r="R75" s="22">
        <v>65659487</v>
      </c>
    </row>
    <row r="76" spans="1:18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112274272</v>
      </c>
      <c r="F76" s="22">
        <v>1736268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114010540</v>
      </c>
    </row>
    <row r="77" spans="1:18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366757322</v>
      </c>
      <c r="F77" s="22">
        <v>34806517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-19277830</v>
      </c>
      <c r="O77" s="22">
        <v>0</v>
      </c>
      <c r="P77" s="22">
        <v>19277830</v>
      </c>
      <c r="Q77" s="22">
        <v>0</v>
      </c>
      <c r="R77" s="22">
        <v>401563839</v>
      </c>
    </row>
    <row r="78" spans="1:18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162531948</v>
      </c>
      <c r="F78" s="22">
        <v>5508342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168040290</v>
      </c>
    </row>
    <row r="79" spans="1:18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81811286</v>
      </c>
      <c r="F79" s="22">
        <v>4891708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86702994</v>
      </c>
    </row>
    <row r="80" spans="1:18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73419185</v>
      </c>
      <c r="F80" s="22">
        <v>-3565299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69853886</v>
      </c>
    </row>
    <row r="81" spans="1:18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287259218</v>
      </c>
      <c r="F81" s="22">
        <v>6916442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294175660</v>
      </c>
    </row>
    <row r="82" spans="1:18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149307171</v>
      </c>
      <c r="F82" s="22">
        <v>6285420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155592591</v>
      </c>
    </row>
    <row r="83" spans="1:18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315387664</v>
      </c>
      <c r="F83" s="22">
        <v>227341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315615005</v>
      </c>
    </row>
    <row r="84" spans="1:18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44435872</v>
      </c>
      <c r="F84" s="22">
        <v>-1354446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43081426</v>
      </c>
    </row>
    <row r="85" spans="1:18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46590374</v>
      </c>
      <c r="F85" s="22">
        <v>1472197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48062571</v>
      </c>
    </row>
    <row r="86" spans="1:18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127769687</v>
      </c>
      <c r="F86" s="22">
        <v>7118931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134888618</v>
      </c>
    </row>
    <row r="87" spans="1:18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312047755</v>
      </c>
      <c r="F87" s="22">
        <v>-5069868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306977887</v>
      </c>
    </row>
    <row r="88" spans="1:18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100120216</v>
      </c>
      <c r="F88" s="22">
        <v>-1501521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98618695</v>
      </c>
    </row>
    <row r="89" spans="1:18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88877588</v>
      </c>
      <c r="F89" s="22">
        <v>567999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89445587</v>
      </c>
    </row>
    <row r="90" spans="1:18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422242944</v>
      </c>
      <c r="F90" s="22">
        <v>7860992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430103936</v>
      </c>
    </row>
    <row r="91" spans="1:18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34541941</v>
      </c>
      <c r="F91" s="22">
        <v>-594017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33947924</v>
      </c>
    </row>
    <row r="92" spans="1:18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239564584</v>
      </c>
      <c r="F92" s="22">
        <v>6680400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246244984</v>
      </c>
    </row>
    <row r="93" spans="1:18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68752300</v>
      </c>
      <c r="F93" s="22">
        <v>3386024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72138324</v>
      </c>
    </row>
    <row r="94" spans="1:18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13858243</v>
      </c>
      <c r="F94" s="22">
        <v>-379609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13478634</v>
      </c>
    </row>
    <row r="95" spans="1:18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22026592</v>
      </c>
      <c r="F95" s="22">
        <v>1666767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23693359</v>
      </c>
    </row>
    <row r="96" spans="1:18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28849738</v>
      </c>
      <c r="F96" s="22">
        <v>2942202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31791940</v>
      </c>
    </row>
    <row r="97" spans="1:18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15625310</v>
      </c>
      <c r="F97" s="22">
        <v>-405521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15219789</v>
      </c>
    </row>
    <row r="98" spans="1:18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191695534</v>
      </c>
      <c r="F98" s="22">
        <v>4094557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195790091</v>
      </c>
    </row>
    <row r="99" spans="1:18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16555900</v>
      </c>
      <c r="F99" s="22">
        <v>772806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17328706</v>
      </c>
    </row>
    <row r="100" spans="1:18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155755610</v>
      </c>
      <c r="F100" s="22">
        <v>4739598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160495208</v>
      </c>
    </row>
    <row r="101" spans="1:18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19604503</v>
      </c>
      <c r="F101" s="22">
        <v>434952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20039455</v>
      </c>
    </row>
    <row r="102" spans="1:18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10519389</v>
      </c>
      <c r="F102" s="22">
        <v>-386037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10133352</v>
      </c>
    </row>
    <row r="103" spans="1:18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11847183</v>
      </c>
      <c r="F103" s="22">
        <v>23659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11870842</v>
      </c>
    </row>
    <row r="104" spans="1:18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47002704</v>
      </c>
      <c r="F104" s="22">
        <v>434688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47437392</v>
      </c>
    </row>
    <row r="105" spans="1:18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25121739</v>
      </c>
      <c r="F105" s="22">
        <v>883747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26005486</v>
      </c>
    </row>
    <row r="106" spans="1:18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407109296</v>
      </c>
      <c r="F106" s="22">
        <v>15819919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422929215</v>
      </c>
    </row>
    <row r="107" spans="1:18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57456613</v>
      </c>
      <c r="F107" s="22">
        <v>1230252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58686865</v>
      </c>
    </row>
    <row r="108" spans="1:18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57810256</v>
      </c>
      <c r="F108" s="22">
        <v>-367998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-800000</v>
      </c>
      <c r="O108" s="22">
        <v>0</v>
      </c>
      <c r="P108" s="22">
        <v>800000</v>
      </c>
      <c r="Q108" s="22">
        <v>0</v>
      </c>
      <c r="R108" s="22">
        <v>57442258</v>
      </c>
    </row>
    <row r="109" spans="1:18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12148979</v>
      </c>
      <c r="F109" s="22">
        <v>428199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12577178</v>
      </c>
    </row>
    <row r="110" spans="1:18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32132213</v>
      </c>
      <c r="F110" s="22">
        <v>1236685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33368898</v>
      </c>
    </row>
    <row r="111" spans="1:18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133026260</v>
      </c>
      <c r="F111" s="22">
        <v>8622816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-4000000</v>
      </c>
      <c r="O111" s="22">
        <v>0</v>
      </c>
      <c r="P111" s="22">
        <v>4000000</v>
      </c>
      <c r="Q111" s="22">
        <v>0</v>
      </c>
      <c r="R111" s="22">
        <v>141649076</v>
      </c>
    </row>
    <row r="112" spans="1:18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36156609</v>
      </c>
      <c r="F112" s="22">
        <v>3714332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39870941</v>
      </c>
    </row>
    <row r="113" spans="1:18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544297176</v>
      </c>
      <c r="F113" s="22">
        <v>36349947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-25473869</v>
      </c>
      <c r="O113" s="22">
        <v>0</v>
      </c>
      <c r="P113" s="22">
        <v>25473869</v>
      </c>
      <c r="Q113" s="22">
        <v>0</v>
      </c>
      <c r="R113" s="22">
        <v>580647123</v>
      </c>
    </row>
    <row r="114" spans="1:18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12691523</v>
      </c>
      <c r="F114" s="22">
        <v>185485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12877008</v>
      </c>
    </row>
    <row r="115" spans="1:18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49951766</v>
      </c>
      <c r="F115" s="22">
        <v>881982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50833748</v>
      </c>
    </row>
    <row r="116" spans="1:18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14118363</v>
      </c>
      <c r="F116" s="22">
        <v>847858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-168982</v>
      </c>
      <c r="R116" s="22">
        <v>14797239</v>
      </c>
    </row>
    <row r="117" spans="1:18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90555987</v>
      </c>
      <c r="F117" s="22">
        <v>-2714809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87841178</v>
      </c>
    </row>
    <row r="118" spans="1:18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67639529</v>
      </c>
      <c r="F118" s="22">
        <v>1460277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69099806</v>
      </c>
    </row>
    <row r="119" spans="1:18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128966615</v>
      </c>
      <c r="F119" s="22">
        <v>4718911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133685526</v>
      </c>
    </row>
    <row r="120" spans="1:18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174634613</v>
      </c>
      <c r="F120" s="22">
        <v>13859264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188493877</v>
      </c>
    </row>
    <row r="121" spans="1:18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13029282</v>
      </c>
      <c r="F121" s="22">
        <v>-432545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275000</v>
      </c>
      <c r="O121" s="22">
        <v>0</v>
      </c>
      <c r="P121" s="22">
        <v>-275000</v>
      </c>
      <c r="Q121" s="22">
        <v>0</v>
      </c>
      <c r="R121" s="22">
        <v>12596737</v>
      </c>
    </row>
    <row r="122" spans="1:18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131459200</v>
      </c>
      <c r="F122" s="22">
        <v>6683507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138142707</v>
      </c>
    </row>
    <row r="123" spans="1:18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25341623</v>
      </c>
      <c r="F123" s="22">
        <v>916597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26258220</v>
      </c>
    </row>
    <row r="124" spans="1:18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43350231</v>
      </c>
      <c r="F124" s="22">
        <v>-224469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43125762</v>
      </c>
    </row>
    <row r="125" spans="1:18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14809642</v>
      </c>
      <c r="F125" s="22">
        <v>-150828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14658814</v>
      </c>
    </row>
    <row r="126" spans="1:18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58677261</v>
      </c>
      <c r="F126" s="22">
        <v>525957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59203218</v>
      </c>
    </row>
    <row r="127" spans="1:18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32794103</v>
      </c>
      <c r="F127" s="22">
        <v>-1175489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31618614</v>
      </c>
    </row>
    <row r="128" spans="1:18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31606126</v>
      </c>
      <c r="F128" s="22">
        <v>201890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246940</v>
      </c>
      <c r="O128" s="22">
        <v>0</v>
      </c>
      <c r="P128" s="22">
        <v>-246940</v>
      </c>
      <c r="Q128" s="22">
        <v>0</v>
      </c>
      <c r="R128" s="22">
        <v>31808016</v>
      </c>
    </row>
    <row r="129" spans="1:18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37811415</v>
      </c>
      <c r="F129" s="22">
        <v>57080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37868495</v>
      </c>
    </row>
    <row r="130" spans="1:18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12211347</v>
      </c>
      <c r="F130" s="22">
        <v>468284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-218388</v>
      </c>
      <c r="R130" s="22">
        <v>12461243</v>
      </c>
    </row>
    <row r="131" spans="1:18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53229636</v>
      </c>
      <c r="F131" s="22">
        <v>392408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53622044</v>
      </c>
    </row>
    <row r="132" spans="1:18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296607897</v>
      </c>
      <c r="F132" s="22">
        <v>3320620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299928517</v>
      </c>
    </row>
    <row r="133" spans="1:18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164815934</v>
      </c>
      <c r="F133" s="22">
        <v>2972931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-820000</v>
      </c>
      <c r="O133" s="22">
        <v>0</v>
      </c>
      <c r="P133" s="22">
        <v>820000</v>
      </c>
      <c r="Q133" s="22">
        <v>0</v>
      </c>
      <c r="R133" s="22">
        <v>167788865</v>
      </c>
    </row>
    <row r="134" spans="1:18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113338469</v>
      </c>
      <c r="F134" s="22">
        <v>3200894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116539363</v>
      </c>
    </row>
    <row r="135" spans="1:18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10235917</v>
      </c>
      <c r="F135" s="22">
        <v>368256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10604173</v>
      </c>
    </row>
    <row r="136" spans="1:18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10059183</v>
      </c>
      <c r="F136" s="22">
        <v>290309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-211618</v>
      </c>
      <c r="R136" s="22">
        <v>10137874</v>
      </c>
    </row>
    <row r="137" spans="1:18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22486927</v>
      </c>
      <c r="F137" s="22">
        <v>-128167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-1536063</v>
      </c>
      <c r="O137" s="22">
        <v>0</v>
      </c>
      <c r="P137" s="22">
        <v>1536063</v>
      </c>
      <c r="Q137" s="22">
        <v>0</v>
      </c>
      <c r="R137" s="22">
        <v>22358760</v>
      </c>
    </row>
    <row r="138" spans="1:18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13748705</v>
      </c>
      <c r="F138" s="22">
        <v>363740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14112445</v>
      </c>
    </row>
    <row r="139" spans="1:18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29255332</v>
      </c>
      <c r="F139" s="22">
        <v>-61098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153592</v>
      </c>
      <c r="R139" s="22">
        <v>29347826</v>
      </c>
    </row>
    <row r="140" spans="1:18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23905285</v>
      </c>
      <c r="F140" s="22">
        <v>-4500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23900785</v>
      </c>
    </row>
    <row r="141" spans="1:18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26903801</v>
      </c>
      <c r="F141" s="22">
        <v>-270559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26633242</v>
      </c>
    </row>
    <row r="142" spans="1:18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7120369</v>
      </c>
      <c r="F142" s="22">
        <v>911765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8032134</v>
      </c>
    </row>
    <row r="143" spans="1:18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14687129</v>
      </c>
      <c r="F143" s="22">
        <v>-284683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14402446</v>
      </c>
    </row>
    <row r="144" spans="1:18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26692601</v>
      </c>
      <c r="F144" s="22">
        <v>1050156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27742757</v>
      </c>
    </row>
    <row r="145" spans="1:18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133217607</v>
      </c>
      <c r="F145" s="22">
        <v>-1643609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131573998</v>
      </c>
    </row>
    <row r="146" spans="1:18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10545871</v>
      </c>
      <c r="F146" s="22">
        <v>-104233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10441638</v>
      </c>
    </row>
    <row r="147" spans="1:18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43328418</v>
      </c>
      <c r="F147" s="22">
        <v>67935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43396353</v>
      </c>
    </row>
    <row r="148" spans="1:18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18629576</v>
      </c>
      <c r="F148" s="22">
        <v>260827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18890403</v>
      </c>
    </row>
    <row r="149" spans="1:18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447425823</v>
      </c>
      <c r="F149" s="22">
        <v>8432655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1615927</v>
      </c>
      <c r="O149" s="22">
        <v>0</v>
      </c>
      <c r="P149" s="22">
        <v>-1615927</v>
      </c>
      <c r="Q149" s="22">
        <v>0</v>
      </c>
      <c r="R149" s="22">
        <v>455858478</v>
      </c>
    </row>
    <row r="150" spans="1:18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96103418</v>
      </c>
      <c r="F150" s="22">
        <v>-24014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96079404</v>
      </c>
    </row>
    <row r="151" spans="1:18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11200914</v>
      </c>
      <c r="F151" s="22">
        <v>-419244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48951</v>
      </c>
      <c r="R151" s="22">
        <v>10830621</v>
      </c>
    </row>
    <row r="152" spans="1:18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22363535</v>
      </c>
      <c r="F152" s="22">
        <v>-409092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21954443</v>
      </c>
    </row>
    <row r="153" spans="1:18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110609220</v>
      </c>
      <c r="F153" s="22">
        <v>7471645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-1349649</v>
      </c>
      <c r="O153" s="22">
        <v>0</v>
      </c>
      <c r="P153" s="22">
        <v>1349649</v>
      </c>
      <c r="Q153" s="22">
        <v>406451</v>
      </c>
      <c r="R153" s="22">
        <v>118487316</v>
      </c>
    </row>
    <row r="154" spans="1:18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52315014</v>
      </c>
      <c r="F154" s="22">
        <v>-16751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52298263</v>
      </c>
    </row>
    <row r="155" spans="1:18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30372585</v>
      </c>
      <c r="F155" s="22">
        <v>589602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30962187</v>
      </c>
    </row>
    <row r="156" spans="1:18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56361190</v>
      </c>
      <c r="F156" s="22">
        <v>2302479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58663669</v>
      </c>
    </row>
    <row r="157" spans="1:18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65164438</v>
      </c>
      <c r="F157" s="22">
        <v>588712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65753150</v>
      </c>
    </row>
    <row r="158" spans="1:18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44161699</v>
      </c>
      <c r="F158" s="22">
        <v>2634278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46795977</v>
      </c>
    </row>
    <row r="159" spans="1:18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36824668</v>
      </c>
      <c r="F159" s="22">
        <v>-1435553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35389115</v>
      </c>
    </row>
    <row r="160" spans="1:18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25604851</v>
      </c>
      <c r="F160" s="22">
        <v>1305889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26910740</v>
      </c>
    </row>
    <row r="161" spans="1:18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108554761</v>
      </c>
      <c r="F161" s="22">
        <v>-1231894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107322867</v>
      </c>
    </row>
    <row r="162" spans="1:18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30019793</v>
      </c>
      <c r="F162" s="22">
        <v>-272570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29747223</v>
      </c>
    </row>
    <row r="163" spans="1:18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34177514</v>
      </c>
      <c r="F163" s="22">
        <v>883683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35061197</v>
      </c>
    </row>
    <row r="164" spans="1:18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112480057</v>
      </c>
      <c r="F164" s="22">
        <v>4129343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-4800000</v>
      </c>
      <c r="O164" s="22">
        <v>0</v>
      </c>
      <c r="P164" s="22">
        <v>4800000</v>
      </c>
      <c r="Q164" s="22">
        <v>0</v>
      </c>
      <c r="R164" s="22">
        <v>116609400</v>
      </c>
    </row>
    <row r="165" spans="1:18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14215683</v>
      </c>
      <c r="F165" s="22">
        <v>542885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-73423</v>
      </c>
      <c r="R165" s="22">
        <v>14685145</v>
      </c>
    </row>
    <row r="166" spans="1:18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43536184</v>
      </c>
      <c r="F166" s="22">
        <v>2366646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-3100000</v>
      </c>
      <c r="O166" s="22">
        <v>0</v>
      </c>
      <c r="P166" s="22">
        <v>3100000</v>
      </c>
      <c r="Q166" s="22">
        <v>0</v>
      </c>
      <c r="R166" s="22">
        <v>45902830</v>
      </c>
    </row>
    <row r="167" spans="1:18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146211654</v>
      </c>
      <c r="F167" s="22">
        <v>21662497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167874151</v>
      </c>
    </row>
    <row r="168" spans="1:18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10750534</v>
      </c>
      <c r="F168" s="22">
        <v>130442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10880976</v>
      </c>
    </row>
    <row r="169" spans="1:18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26389027</v>
      </c>
      <c r="F169" s="22">
        <v>999085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27388112</v>
      </c>
    </row>
    <row r="170" spans="1:18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72001546</v>
      </c>
      <c r="F170" s="22">
        <v>-298561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71702985</v>
      </c>
    </row>
    <row r="171" spans="1:18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6749290</v>
      </c>
      <c r="F171" s="22">
        <v>-14870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6734420</v>
      </c>
    </row>
    <row r="172" spans="1:18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97508383</v>
      </c>
      <c r="F172" s="22">
        <v>-1222499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96285884</v>
      </c>
    </row>
    <row r="173" spans="1:18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241620054</v>
      </c>
      <c r="F173" s="22">
        <v>3510257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3493592</v>
      </c>
      <c r="O173" s="22">
        <v>0</v>
      </c>
      <c r="P173" s="22">
        <v>-3493592</v>
      </c>
      <c r="Q173" s="22">
        <v>0</v>
      </c>
      <c r="R173" s="22">
        <v>245130311</v>
      </c>
    </row>
    <row r="174" spans="1:18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210662178</v>
      </c>
      <c r="F174" s="22">
        <v>3686583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-351300</v>
      </c>
      <c r="O174" s="22">
        <v>0</v>
      </c>
      <c r="P174" s="22">
        <v>351300</v>
      </c>
      <c r="Q174" s="22">
        <v>-1156932</v>
      </c>
      <c r="R174" s="22">
        <v>213191829</v>
      </c>
    </row>
    <row r="175" spans="1:18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46846513</v>
      </c>
      <c r="F175" s="22">
        <v>-567744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46278769</v>
      </c>
    </row>
    <row r="176" spans="1:18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23063614</v>
      </c>
      <c r="F176" s="22">
        <v>317772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23381386</v>
      </c>
    </row>
    <row r="177" spans="1:18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205358282</v>
      </c>
      <c r="F177" s="22">
        <v>-2510329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202847953</v>
      </c>
    </row>
    <row r="178" spans="1:18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147481109</v>
      </c>
      <c r="F178" s="22">
        <v>6015619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153496728</v>
      </c>
    </row>
    <row r="179" spans="1:18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15017078</v>
      </c>
      <c r="F179" s="22">
        <v>-380764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14636314</v>
      </c>
    </row>
    <row r="180" spans="1:18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58972954</v>
      </c>
      <c r="F180" s="22">
        <v>846951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59819905</v>
      </c>
    </row>
    <row r="181" spans="1:18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22524532</v>
      </c>
      <c r="F181" s="22">
        <v>809445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23333977</v>
      </c>
    </row>
    <row r="182" spans="1:18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12232193</v>
      </c>
      <c r="F182" s="22">
        <v>343983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12576176</v>
      </c>
    </row>
    <row r="183" spans="1:18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15381495</v>
      </c>
      <c r="F183" s="22">
        <v>160125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15541620</v>
      </c>
    </row>
    <row r="184" spans="1:18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48457019</v>
      </c>
      <c r="F184" s="22">
        <v>-1613117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46843902</v>
      </c>
    </row>
    <row r="185" spans="1:18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44554637</v>
      </c>
      <c r="F185" s="22">
        <v>283131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44837768</v>
      </c>
    </row>
    <row r="186" spans="1:18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8776577</v>
      </c>
      <c r="F186" s="22">
        <v>687135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9463712</v>
      </c>
    </row>
    <row r="187" spans="1:18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53754840</v>
      </c>
      <c r="F187" s="22">
        <v>3378168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57133008</v>
      </c>
    </row>
    <row r="188" spans="1:18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73465312</v>
      </c>
      <c r="F188" s="22">
        <v>-707760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-19141</v>
      </c>
      <c r="O188" s="22">
        <v>0</v>
      </c>
      <c r="P188" s="22">
        <v>19141</v>
      </c>
      <c r="Q188" s="22">
        <v>0</v>
      </c>
      <c r="R188" s="22">
        <v>72757552</v>
      </c>
    </row>
    <row r="189" spans="1:18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19504665</v>
      </c>
      <c r="F189" s="22">
        <v>458757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19963422</v>
      </c>
    </row>
    <row r="190" spans="1:18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23813096</v>
      </c>
      <c r="F190" s="22">
        <v>1807929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-697000</v>
      </c>
      <c r="O190" s="22">
        <v>0</v>
      </c>
      <c r="P190" s="22">
        <v>0</v>
      </c>
      <c r="Q190" s="22">
        <v>697000</v>
      </c>
      <c r="R190" s="22">
        <v>25621025</v>
      </c>
    </row>
    <row r="191" spans="1:18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107237264</v>
      </c>
      <c r="F191" s="22">
        <v>3213305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110450569</v>
      </c>
    </row>
    <row r="192" spans="1:18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36807135</v>
      </c>
      <c r="F192" s="22">
        <v>389905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37197040</v>
      </c>
    </row>
    <row r="193" spans="1:18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61881720</v>
      </c>
      <c r="F193" s="22">
        <v>-712417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-700000</v>
      </c>
      <c r="O193" s="22">
        <v>0</v>
      </c>
      <c r="P193" s="22">
        <v>700000</v>
      </c>
      <c r="Q193" s="22">
        <v>0</v>
      </c>
      <c r="R193" s="22">
        <v>61169303</v>
      </c>
    </row>
    <row r="194" spans="1:18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175156838</v>
      </c>
      <c r="F194" s="22">
        <v>1618046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176774884</v>
      </c>
    </row>
    <row r="195" spans="1:18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8062865</v>
      </c>
      <c r="F195" s="22">
        <v>-59265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8003600</v>
      </c>
    </row>
    <row r="196" spans="1:18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8803207</v>
      </c>
      <c r="F196" s="22">
        <v>113330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8916537</v>
      </c>
    </row>
    <row r="197" spans="1:18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10405378</v>
      </c>
      <c r="F197" s="22">
        <v>415000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10820378</v>
      </c>
    </row>
    <row r="198" spans="1:18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4644683</v>
      </c>
      <c r="F198" s="22">
        <v>-17582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4627101</v>
      </c>
    </row>
    <row r="199" spans="1:18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3375153</v>
      </c>
      <c r="F199" s="22">
        <v>163247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3538400</v>
      </c>
    </row>
    <row r="200" spans="1:18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11171957</v>
      </c>
      <c r="F200" s="22">
        <v>-44765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11127192</v>
      </c>
    </row>
    <row r="201" spans="1:18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3136021</v>
      </c>
      <c r="F201" s="22">
        <v>-238046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2897975</v>
      </c>
    </row>
    <row r="202" spans="1:18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5649861</v>
      </c>
      <c r="F202" s="22">
        <v>450906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6100767</v>
      </c>
    </row>
    <row r="203" spans="1:18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10234765</v>
      </c>
      <c r="F203" s="22">
        <v>-107370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137821</v>
      </c>
      <c r="O203" s="22">
        <v>0</v>
      </c>
      <c r="P203" s="22">
        <v>-137821</v>
      </c>
      <c r="Q203" s="22">
        <v>0</v>
      </c>
      <c r="R203" s="22">
        <v>10127395</v>
      </c>
    </row>
    <row r="204" spans="1:18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3467877</v>
      </c>
      <c r="F204" s="22">
        <v>-48192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3419685</v>
      </c>
    </row>
    <row r="205" spans="1:18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5662509</v>
      </c>
      <c r="F205" s="22">
        <v>-134640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5527869</v>
      </c>
    </row>
    <row r="206" spans="1:18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15603049</v>
      </c>
      <c r="F206" s="22">
        <v>-151700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600000</v>
      </c>
      <c r="O206" s="22">
        <v>0</v>
      </c>
      <c r="P206" s="22">
        <v>-600000</v>
      </c>
      <c r="Q206" s="22">
        <v>0</v>
      </c>
      <c r="R206" s="22">
        <v>15451349</v>
      </c>
    </row>
    <row r="207" spans="1:18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9897403</v>
      </c>
      <c r="F207" s="22">
        <v>9699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46668</v>
      </c>
      <c r="R207" s="22">
        <v>9953770</v>
      </c>
    </row>
    <row r="208" spans="1:18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5590976</v>
      </c>
      <c r="F208" s="22">
        <v>-12933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5578043</v>
      </c>
    </row>
    <row r="209" spans="1:18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3605895</v>
      </c>
      <c r="F209" s="22">
        <v>38124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3644019</v>
      </c>
    </row>
    <row r="210" spans="1:18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9044833</v>
      </c>
      <c r="F210" s="22">
        <v>-609066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8435767</v>
      </c>
    </row>
    <row r="211" spans="1:18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6849410</v>
      </c>
      <c r="F211" s="22">
        <v>-254645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6594765</v>
      </c>
    </row>
    <row r="212" spans="1:18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7277362</v>
      </c>
      <c r="F212" s="22">
        <v>-61123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7216239</v>
      </c>
    </row>
    <row r="213" spans="1:18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4586196</v>
      </c>
      <c r="F213" s="22">
        <v>-76856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4509340</v>
      </c>
    </row>
    <row r="214" spans="1:18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6946241</v>
      </c>
      <c r="F214" s="22">
        <v>-115493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6830748</v>
      </c>
    </row>
    <row r="215" spans="1:18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5523456</v>
      </c>
      <c r="F215" s="22">
        <v>183788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5707244</v>
      </c>
    </row>
    <row r="216" spans="1:18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20966904</v>
      </c>
      <c r="F216" s="22">
        <v>1093350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22060254</v>
      </c>
    </row>
    <row r="217" spans="1:18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7127851</v>
      </c>
      <c r="F217" s="22">
        <v>-286460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6841391</v>
      </c>
    </row>
    <row r="218" spans="1:18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3911777</v>
      </c>
      <c r="F218" s="22">
        <v>207139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4118916</v>
      </c>
    </row>
    <row r="219" spans="1:18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6708344</v>
      </c>
      <c r="F219" s="22">
        <v>-103166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6605178</v>
      </c>
    </row>
    <row r="220" spans="1:18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3485295</v>
      </c>
      <c r="F220" s="22">
        <v>381808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3867103</v>
      </c>
    </row>
    <row r="221" spans="1:18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10173117</v>
      </c>
      <c r="F221" s="22">
        <v>-201859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9971258</v>
      </c>
    </row>
    <row r="222" spans="1:18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2265630</v>
      </c>
      <c r="F222" s="22">
        <v>97576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2363206</v>
      </c>
    </row>
    <row r="223" spans="1:18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5098323</v>
      </c>
      <c r="F223" s="22">
        <v>80988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5179311</v>
      </c>
    </row>
    <row r="224" spans="1:18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18049453</v>
      </c>
      <c r="F224" s="22">
        <v>113680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18163133</v>
      </c>
    </row>
    <row r="225" spans="1:18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3433095</v>
      </c>
      <c r="F225" s="22">
        <v>-5780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3427315</v>
      </c>
    </row>
    <row r="226" spans="1:18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6974091</v>
      </c>
      <c r="F226" s="22">
        <v>58277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7032368</v>
      </c>
    </row>
    <row r="227" spans="1:18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2885347</v>
      </c>
      <c r="F227" s="22">
        <v>4680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-59667</v>
      </c>
      <c r="R227" s="22">
        <v>2830360</v>
      </c>
    </row>
    <row r="228" spans="1:18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4928540</v>
      </c>
      <c r="F228" s="22">
        <v>-72486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4856054</v>
      </c>
    </row>
    <row r="229" spans="1:18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18578840</v>
      </c>
      <c r="F229" s="22">
        <v>-60060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-175000</v>
      </c>
      <c r="O229" s="22">
        <v>0</v>
      </c>
      <c r="P229" s="22">
        <v>175000</v>
      </c>
      <c r="Q229" s="22">
        <v>0</v>
      </c>
      <c r="R229" s="22">
        <v>18518780</v>
      </c>
    </row>
    <row r="230" spans="1:18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16633996</v>
      </c>
      <c r="F230" s="22">
        <v>-147361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-64227</v>
      </c>
      <c r="R230" s="22">
        <v>16422408</v>
      </c>
    </row>
    <row r="231" spans="1:18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4961258</v>
      </c>
      <c r="F231" s="22">
        <v>-39023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4922235</v>
      </c>
    </row>
    <row r="232" spans="1:18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15047659</v>
      </c>
      <c r="F232" s="22">
        <v>2379540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17427199</v>
      </c>
    </row>
    <row r="233" spans="1:18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3873738</v>
      </c>
      <c r="F233" s="22">
        <v>-203911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3669827</v>
      </c>
    </row>
    <row r="234" spans="1:18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3044000</v>
      </c>
      <c r="F234" s="22">
        <v>-135436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2908564</v>
      </c>
    </row>
    <row r="235" spans="1:18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6202547</v>
      </c>
      <c r="F235" s="22">
        <v>-216238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5986309</v>
      </c>
    </row>
    <row r="236" spans="1:18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2689129</v>
      </c>
      <c r="F236" s="22">
        <v>49477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-140886</v>
      </c>
      <c r="R236" s="22">
        <v>2597720</v>
      </c>
    </row>
    <row r="237" spans="1:18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5241226</v>
      </c>
      <c r="F237" s="22">
        <v>192360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5433586</v>
      </c>
    </row>
    <row r="238" spans="1:18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10715492</v>
      </c>
      <c r="F238" s="22">
        <v>192621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10908113</v>
      </c>
    </row>
    <row r="239" spans="1:18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5356189</v>
      </c>
      <c r="F239" s="22">
        <v>224301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5580490</v>
      </c>
    </row>
    <row r="240" spans="1:18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3634335</v>
      </c>
      <c r="F240" s="22">
        <v>-96292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3538043</v>
      </c>
    </row>
    <row r="241" spans="1:18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5274888</v>
      </c>
      <c r="F241" s="22">
        <v>3178415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8453303</v>
      </c>
    </row>
    <row r="242" spans="1:18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3728913</v>
      </c>
      <c r="F242" s="22">
        <v>-48013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3680900</v>
      </c>
    </row>
    <row r="243" spans="1:18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7072951</v>
      </c>
      <c r="F243" s="22">
        <v>-20556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7052395</v>
      </c>
    </row>
    <row r="244" spans="1:18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10418335</v>
      </c>
      <c r="F244" s="22">
        <v>405305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45977</v>
      </c>
      <c r="R244" s="22">
        <v>10869617</v>
      </c>
    </row>
    <row r="245" spans="1:18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10481556</v>
      </c>
      <c r="F245" s="22">
        <v>405664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10887220</v>
      </c>
    </row>
    <row r="246" spans="1:18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4113606</v>
      </c>
      <c r="F246" s="22">
        <v>-253173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3860433</v>
      </c>
    </row>
    <row r="247" spans="1:18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12507579</v>
      </c>
      <c r="F247" s="22">
        <v>-190928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12316651</v>
      </c>
    </row>
    <row r="248" spans="1:18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3805545</v>
      </c>
      <c r="F248" s="22">
        <v>-121463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-20427</v>
      </c>
      <c r="R248" s="22">
        <v>3663655</v>
      </c>
    </row>
    <row r="249" spans="1:18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10998293</v>
      </c>
      <c r="F249" s="22">
        <v>172847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-350000</v>
      </c>
      <c r="O249" s="22">
        <v>0</v>
      </c>
      <c r="P249" s="22">
        <v>350000</v>
      </c>
      <c r="Q249" s="22">
        <v>0</v>
      </c>
      <c r="R249" s="22">
        <v>11171140</v>
      </c>
    </row>
    <row r="250" spans="1:18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12320274</v>
      </c>
      <c r="F250" s="22">
        <v>228287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12548561</v>
      </c>
    </row>
    <row r="251" spans="1:18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3822510</v>
      </c>
      <c r="F251" s="22">
        <v>83716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3906226</v>
      </c>
    </row>
    <row r="252" spans="1:18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4748348</v>
      </c>
      <c r="F252" s="22">
        <v>81819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4830167</v>
      </c>
    </row>
    <row r="253" spans="1:18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4258091</v>
      </c>
      <c r="F253" s="22">
        <v>-102230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4155861</v>
      </c>
    </row>
    <row r="254" spans="1:18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3605004</v>
      </c>
      <c r="F254" s="22">
        <v>53453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3658457</v>
      </c>
    </row>
    <row r="255" spans="1:18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16942616</v>
      </c>
      <c r="F255" s="22">
        <v>92169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-20143</v>
      </c>
      <c r="R255" s="22">
        <v>17014642</v>
      </c>
    </row>
    <row r="256" spans="1:18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5454111</v>
      </c>
      <c r="F256" s="22">
        <v>-58574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5395537</v>
      </c>
    </row>
    <row r="257" spans="1:18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36992389</v>
      </c>
      <c r="F257" s="22">
        <v>-9912768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-49368</v>
      </c>
      <c r="R257" s="22">
        <v>27030253</v>
      </c>
    </row>
    <row r="258" spans="1:18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3803197</v>
      </c>
      <c r="F258" s="22">
        <v>-47032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3756165</v>
      </c>
    </row>
    <row r="259" spans="1:18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6338240</v>
      </c>
      <c r="F259" s="22">
        <v>12002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6350242</v>
      </c>
    </row>
    <row r="260" spans="1:18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13991935</v>
      </c>
      <c r="F260" s="22">
        <v>643126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14635061</v>
      </c>
    </row>
    <row r="261" spans="1:18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7599352</v>
      </c>
      <c r="F261" s="22">
        <v>-188271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7411081</v>
      </c>
    </row>
    <row r="262" spans="1:18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4721656</v>
      </c>
      <c r="F262" s="22">
        <v>-142075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4579581</v>
      </c>
    </row>
    <row r="263" spans="1:18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8460856</v>
      </c>
      <c r="F263" s="22">
        <v>3055077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11515933</v>
      </c>
    </row>
    <row r="264" spans="1:18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10260342</v>
      </c>
      <c r="F264" s="22">
        <v>-80668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10179674</v>
      </c>
    </row>
    <row r="265" spans="1:18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4468255</v>
      </c>
      <c r="F265" s="22">
        <v>57380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4525635</v>
      </c>
    </row>
    <row r="266" spans="1:18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3937809</v>
      </c>
      <c r="F266" s="22">
        <v>-160523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3777286</v>
      </c>
    </row>
    <row r="267" spans="1:18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11817726</v>
      </c>
      <c r="F267" s="22">
        <v>674428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12492154</v>
      </c>
    </row>
    <row r="268" spans="1:18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4961326</v>
      </c>
      <c r="F268" s="22">
        <v>56913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5018239</v>
      </c>
    </row>
    <row r="269" spans="1:18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2132540</v>
      </c>
      <c r="F269" s="22">
        <v>-70484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2062056</v>
      </c>
    </row>
    <row r="270" spans="1:18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3566932</v>
      </c>
      <c r="F270" s="22">
        <v>117440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3684372</v>
      </c>
    </row>
    <row r="271" spans="1:18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3948846</v>
      </c>
      <c r="F271" s="22">
        <v>-201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3948645</v>
      </c>
    </row>
    <row r="272" spans="1:18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818674</v>
      </c>
      <c r="F272" s="22">
        <v>-19886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798788</v>
      </c>
    </row>
    <row r="273" spans="1:18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1439008</v>
      </c>
      <c r="F273" s="22">
        <v>-11232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1427776</v>
      </c>
    </row>
    <row r="274" spans="1:18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3386877</v>
      </c>
      <c r="F274" s="22">
        <v>-17372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3369505</v>
      </c>
    </row>
    <row r="275" spans="1:18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1750887</v>
      </c>
      <c r="F275" s="22">
        <v>-92126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1658761</v>
      </c>
    </row>
    <row r="276" spans="1:18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394102</v>
      </c>
      <c r="F276" s="22">
        <v>53838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447940</v>
      </c>
    </row>
    <row r="277" spans="1:18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543816</v>
      </c>
      <c r="F277" s="22">
        <v>-6702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537114</v>
      </c>
    </row>
    <row r="278" spans="1:18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536857</v>
      </c>
      <c r="F278" s="22">
        <v>-33697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503160</v>
      </c>
    </row>
    <row r="279" spans="1:18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7199756</v>
      </c>
      <c r="F279" s="22">
        <v>-177991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7021765</v>
      </c>
    </row>
    <row r="280" spans="1:18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1129713</v>
      </c>
      <c r="F280" s="22">
        <v>-33166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1096547</v>
      </c>
    </row>
    <row r="281" spans="1:18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6205660</v>
      </c>
      <c r="F281" s="22">
        <v>-9483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6196177</v>
      </c>
    </row>
    <row r="282" spans="1:18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8295028</v>
      </c>
      <c r="F282" s="22">
        <v>-64784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8230244</v>
      </c>
    </row>
    <row r="283" spans="1:18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3294881</v>
      </c>
      <c r="F283" s="22">
        <v>156287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3451168</v>
      </c>
    </row>
    <row r="284" spans="1:18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1382734</v>
      </c>
      <c r="F284" s="22">
        <v>46802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1429536</v>
      </c>
    </row>
    <row r="285" spans="1:18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1159796</v>
      </c>
      <c r="F285" s="22">
        <v>445000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1604796</v>
      </c>
    </row>
    <row r="286" spans="1:18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1846088</v>
      </c>
      <c r="F286" s="22">
        <v>-93270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1752818</v>
      </c>
    </row>
    <row r="287" spans="1:18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769389</v>
      </c>
      <c r="F287" s="22">
        <v>-5792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763597</v>
      </c>
    </row>
    <row r="288" spans="1:18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1124954</v>
      </c>
      <c r="F288" s="22">
        <v>176605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1301559</v>
      </c>
    </row>
    <row r="289" spans="1:18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3489450</v>
      </c>
      <c r="F289" s="22">
        <v>37014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3526464</v>
      </c>
    </row>
    <row r="290" spans="1:18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999229</v>
      </c>
      <c r="F290" s="22">
        <v>-39325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959904</v>
      </c>
    </row>
    <row r="291" spans="1:18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1506634</v>
      </c>
      <c r="F291" s="22">
        <v>-6403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1500231</v>
      </c>
    </row>
    <row r="292" spans="1:18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1155039</v>
      </c>
      <c r="F292" s="22">
        <v>-4178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1150861</v>
      </c>
    </row>
    <row r="293" spans="1:18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7056577</v>
      </c>
      <c r="F293" s="22">
        <v>-1230033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-573428</v>
      </c>
      <c r="O293" s="22">
        <v>0</v>
      </c>
      <c r="P293" s="22">
        <v>573428</v>
      </c>
      <c r="Q293" s="22">
        <v>0</v>
      </c>
      <c r="R293" s="22">
        <v>5826544</v>
      </c>
    </row>
    <row r="294" spans="1:18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1936399</v>
      </c>
      <c r="F294" s="22">
        <v>26133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1962532</v>
      </c>
    </row>
    <row r="295" spans="1:18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1151078</v>
      </c>
      <c r="F295" s="22">
        <v>141800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1292878</v>
      </c>
    </row>
    <row r="296" spans="1:18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6435846</v>
      </c>
      <c r="F296" s="22">
        <v>-22242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6413604</v>
      </c>
    </row>
    <row r="297" spans="1:18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5036406</v>
      </c>
      <c r="F297" s="22">
        <v>10242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5046648</v>
      </c>
    </row>
    <row r="298" spans="1:18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4297131</v>
      </c>
      <c r="F298" s="22">
        <v>7894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4305025</v>
      </c>
    </row>
    <row r="299" spans="1:18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1677690</v>
      </c>
      <c r="F299" s="22">
        <v>-125319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1552371</v>
      </c>
    </row>
    <row r="300" spans="1:18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337024</v>
      </c>
      <c r="F300" s="22">
        <v>94293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-2</v>
      </c>
      <c r="R300" s="22">
        <v>431315</v>
      </c>
    </row>
    <row r="301" spans="1:18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12019766</v>
      </c>
      <c r="F301" s="22">
        <v>56105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12075871</v>
      </c>
    </row>
    <row r="302" spans="1:18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1701373</v>
      </c>
      <c r="F302" s="22">
        <v>42927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1744300</v>
      </c>
    </row>
    <row r="303" spans="1:18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4265640</v>
      </c>
      <c r="F303" s="22">
        <v>-562228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3703412</v>
      </c>
    </row>
    <row r="304" spans="1:18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3051791</v>
      </c>
      <c r="F304" s="22">
        <v>-128546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2923245</v>
      </c>
    </row>
    <row r="305" spans="1:18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2777641</v>
      </c>
      <c r="F305" s="22">
        <v>156065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2933706</v>
      </c>
    </row>
    <row r="306" spans="1:18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2705032</v>
      </c>
      <c r="F306" s="22">
        <v>-18440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2686592</v>
      </c>
    </row>
    <row r="307" spans="1:18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2260616</v>
      </c>
      <c r="F307" s="22">
        <v>1551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2262167</v>
      </c>
    </row>
    <row r="308" spans="1:18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1615709</v>
      </c>
      <c r="F308" s="22">
        <v>-21054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1594655</v>
      </c>
    </row>
    <row r="309" spans="1:18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929489</v>
      </c>
      <c r="F309" s="22">
        <v>-67736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861753</v>
      </c>
    </row>
    <row r="310" spans="1:18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4794423</v>
      </c>
      <c r="F310" s="22">
        <v>143572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4937995</v>
      </c>
    </row>
    <row r="311" spans="1:18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1983396</v>
      </c>
      <c r="F311" s="22">
        <v>127381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2110777</v>
      </c>
    </row>
    <row r="312" spans="1:18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1261281</v>
      </c>
      <c r="F312" s="22">
        <v>-10824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1250457</v>
      </c>
    </row>
    <row r="313" spans="1:18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1291530</v>
      </c>
      <c r="F313" s="22">
        <v>-45737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1245793</v>
      </c>
    </row>
    <row r="314" spans="1:18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1617287</v>
      </c>
      <c r="F314" s="22">
        <v>146756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1764043</v>
      </c>
    </row>
    <row r="315" spans="1:18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2225861</v>
      </c>
      <c r="F315" s="22">
        <v>-47408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2178453</v>
      </c>
    </row>
    <row r="316" spans="1:18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1075856</v>
      </c>
      <c r="F316" s="22">
        <v>203821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1279677</v>
      </c>
    </row>
    <row r="317" spans="1:18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385619</v>
      </c>
      <c r="F317" s="22">
        <v>132061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517680</v>
      </c>
    </row>
    <row r="318" spans="1:18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2690349</v>
      </c>
      <c r="F318" s="22">
        <v>14206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2704555</v>
      </c>
    </row>
    <row r="319" spans="1:18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2210045</v>
      </c>
      <c r="F319" s="22">
        <v>126147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2336192</v>
      </c>
    </row>
    <row r="320" spans="1:18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1603140</v>
      </c>
      <c r="F320" s="22">
        <v>-49241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1553899</v>
      </c>
    </row>
    <row r="321" spans="1:18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1081675</v>
      </c>
      <c r="F321" s="22">
        <v>392245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1473920</v>
      </c>
    </row>
    <row r="322" spans="1:18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446515</v>
      </c>
      <c r="F322" s="22">
        <v>74409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520924</v>
      </c>
    </row>
    <row r="323" spans="1:18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12011477</v>
      </c>
      <c r="F323" s="22">
        <v>97671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12109148</v>
      </c>
    </row>
    <row r="324" spans="1:18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646224</v>
      </c>
      <c r="F324" s="22">
        <v>95658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741882</v>
      </c>
    </row>
    <row r="325" spans="1:18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290641</v>
      </c>
      <c r="F325" s="22">
        <v>-7278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283363</v>
      </c>
    </row>
    <row r="326" spans="1:18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49390</v>
      </c>
      <c r="F326" s="22">
        <v>3226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52616</v>
      </c>
    </row>
    <row r="327" spans="1:18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</row>
    <row r="328" spans="1:18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4276744</v>
      </c>
      <c r="F328" s="22">
        <v>-69338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4207406</v>
      </c>
    </row>
    <row r="329" spans="1:18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333334569</v>
      </c>
      <c r="F329" s="22">
        <v>9455359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342789928</v>
      </c>
    </row>
    <row r="330" spans="1:18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E0BDA-8EEA-4546-B1A4-1EBB09CF1D50}">
  <dimension ref="A1:CD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82" width="15.7109375" customWidth="1"/>
  </cols>
  <sheetData>
    <row r="1" spans="1:82" ht="24" customHeight="1" x14ac:dyDescent="0.3">
      <c r="A1" s="4" t="str">
        <f>HYPERLINK("#'Index'!A1", "&lt;&lt; Index")</f>
        <v>&lt;&lt; Index</v>
      </c>
      <c r="B1" s="20" t="s">
        <v>810</v>
      </c>
      <c r="D1" s="20" t="s">
        <v>811</v>
      </c>
    </row>
    <row r="2" spans="1:8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812</v>
      </c>
      <c r="F2" s="21" t="s">
        <v>813</v>
      </c>
      <c r="G2" s="21" t="s">
        <v>814</v>
      </c>
      <c r="H2" s="21" t="s">
        <v>815</v>
      </c>
      <c r="I2" s="21" t="s">
        <v>816</v>
      </c>
      <c r="J2" s="21" t="s">
        <v>817</v>
      </c>
      <c r="K2" s="21" t="s">
        <v>818</v>
      </c>
      <c r="L2" s="21" t="s">
        <v>819</v>
      </c>
      <c r="M2" s="21" t="s">
        <v>820</v>
      </c>
      <c r="N2" s="21" t="s">
        <v>821</v>
      </c>
      <c r="O2" s="21" t="s">
        <v>822</v>
      </c>
      <c r="P2" s="21" t="s">
        <v>823</v>
      </c>
      <c r="Q2" s="21" t="s">
        <v>824</v>
      </c>
      <c r="R2" s="21" t="s">
        <v>825</v>
      </c>
      <c r="S2" s="21" t="s">
        <v>826</v>
      </c>
      <c r="T2" s="21" t="s">
        <v>827</v>
      </c>
      <c r="U2" s="21" t="s">
        <v>828</v>
      </c>
      <c r="V2" s="21" t="s">
        <v>829</v>
      </c>
      <c r="W2" s="21" t="s">
        <v>830</v>
      </c>
      <c r="X2" s="21" t="s">
        <v>831</v>
      </c>
      <c r="Y2" s="21" t="s">
        <v>832</v>
      </c>
      <c r="Z2" s="21" t="s">
        <v>833</v>
      </c>
      <c r="AA2" s="21" t="s">
        <v>834</v>
      </c>
      <c r="AB2" s="21" t="s">
        <v>835</v>
      </c>
      <c r="AC2" s="21" t="s">
        <v>836</v>
      </c>
      <c r="AD2" s="21" t="s">
        <v>837</v>
      </c>
      <c r="AE2" s="21" t="s">
        <v>838</v>
      </c>
      <c r="AF2" s="21" t="s">
        <v>839</v>
      </c>
      <c r="AG2" s="21" t="s">
        <v>840</v>
      </c>
      <c r="AH2" s="21" t="s">
        <v>841</v>
      </c>
      <c r="AI2" s="21" t="s">
        <v>842</v>
      </c>
      <c r="AJ2" s="21" t="s">
        <v>843</v>
      </c>
      <c r="AK2" s="21" t="s">
        <v>844</v>
      </c>
      <c r="AL2" s="21" t="s">
        <v>845</v>
      </c>
      <c r="AM2" s="21" t="s">
        <v>846</v>
      </c>
      <c r="AN2" s="21" t="s">
        <v>847</v>
      </c>
      <c r="AO2" s="21" t="s">
        <v>848</v>
      </c>
      <c r="AP2" s="21" t="s">
        <v>57</v>
      </c>
      <c r="AQ2" s="21" t="s">
        <v>849</v>
      </c>
      <c r="AR2" s="21" t="s">
        <v>813</v>
      </c>
      <c r="AS2" s="21" t="s">
        <v>814</v>
      </c>
      <c r="AT2" s="21" t="s">
        <v>815</v>
      </c>
      <c r="AU2" s="21" t="s">
        <v>816</v>
      </c>
      <c r="AV2" s="21" t="s">
        <v>817</v>
      </c>
      <c r="AW2" s="21" t="s">
        <v>818</v>
      </c>
      <c r="AX2" s="21" t="s">
        <v>819</v>
      </c>
      <c r="AY2" s="21" t="s">
        <v>820</v>
      </c>
      <c r="AZ2" s="21" t="s">
        <v>821</v>
      </c>
      <c r="BA2" s="21" t="s">
        <v>822</v>
      </c>
      <c r="BB2" s="21" t="s">
        <v>823</v>
      </c>
      <c r="BC2" s="21" t="s">
        <v>824</v>
      </c>
      <c r="BD2" s="21" t="s">
        <v>825</v>
      </c>
      <c r="BE2" s="21" t="s">
        <v>826</v>
      </c>
      <c r="BF2" s="21" t="s">
        <v>827</v>
      </c>
      <c r="BG2" s="21" t="s">
        <v>828</v>
      </c>
      <c r="BH2" s="21" t="s">
        <v>829</v>
      </c>
      <c r="BI2" s="21" t="s">
        <v>830</v>
      </c>
      <c r="BJ2" s="21" t="s">
        <v>831</v>
      </c>
      <c r="BK2" s="21" t="s">
        <v>832</v>
      </c>
      <c r="BL2" s="21" t="s">
        <v>833</v>
      </c>
      <c r="BM2" s="21" t="s">
        <v>834</v>
      </c>
      <c r="BN2" s="21" t="s">
        <v>835</v>
      </c>
      <c r="BO2" s="21" t="s">
        <v>836</v>
      </c>
      <c r="BP2" s="21" t="s">
        <v>837</v>
      </c>
      <c r="BQ2" s="21" t="s">
        <v>838</v>
      </c>
      <c r="BR2" s="21" t="s">
        <v>839</v>
      </c>
      <c r="BS2" s="21" t="s">
        <v>840</v>
      </c>
      <c r="BT2" s="21" t="s">
        <v>841</v>
      </c>
      <c r="BU2" s="21" t="s">
        <v>842</v>
      </c>
      <c r="BV2" s="21" t="s">
        <v>843</v>
      </c>
      <c r="BW2" s="21" t="s">
        <v>844</v>
      </c>
      <c r="BX2" s="21" t="s">
        <v>845</v>
      </c>
      <c r="BY2" s="21" t="s">
        <v>846</v>
      </c>
      <c r="BZ2" s="21" t="s">
        <v>847</v>
      </c>
      <c r="CA2" s="21" t="s">
        <v>848</v>
      </c>
      <c r="CB2" s="21" t="s">
        <v>57</v>
      </c>
      <c r="CC2" s="21" t="s">
        <v>850</v>
      </c>
      <c r="CD2" s="21" t="s">
        <v>851</v>
      </c>
    </row>
    <row r="3" spans="1:82" x14ac:dyDescent="0.25">
      <c r="A3" s="21"/>
      <c r="B3" s="21"/>
      <c r="C3" s="21"/>
      <c r="D3" s="21" t="s">
        <v>81</v>
      </c>
      <c r="E3" s="21" t="s">
        <v>852</v>
      </c>
      <c r="F3" s="21" t="s">
        <v>853</v>
      </c>
      <c r="G3" s="21" t="s">
        <v>854</v>
      </c>
      <c r="H3" s="21" t="s">
        <v>855</v>
      </c>
      <c r="I3" s="21" t="s">
        <v>856</v>
      </c>
      <c r="J3" s="21" t="s">
        <v>857</v>
      </c>
      <c r="K3" s="21" t="s">
        <v>858</v>
      </c>
      <c r="L3" s="21" t="s">
        <v>859</v>
      </c>
      <c r="M3" s="21" t="s">
        <v>860</v>
      </c>
      <c r="N3" s="21" t="s">
        <v>861</v>
      </c>
      <c r="O3" s="21" t="s">
        <v>862</v>
      </c>
      <c r="P3" s="21" t="s">
        <v>863</v>
      </c>
      <c r="Q3" s="21" t="s">
        <v>864</v>
      </c>
      <c r="R3" s="21" t="s">
        <v>865</v>
      </c>
      <c r="S3" s="21" t="s">
        <v>866</v>
      </c>
      <c r="T3" s="21" t="s">
        <v>867</v>
      </c>
      <c r="U3" s="21" t="s">
        <v>868</v>
      </c>
      <c r="V3" s="21" t="s">
        <v>869</v>
      </c>
      <c r="W3" s="21" t="s">
        <v>870</v>
      </c>
      <c r="X3" s="21" t="s">
        <v>871</v>
      </c>
      <c r="Y3" s="21" t="s">
        <v>872</v>
      </c>
      <c r="Z3" s="21" t="s">
        <v>873</v>
      </c>
      <c r="AA3" s="21" t="s">
        <v>874</v>
      </c>
      <c r="AB3" s="21" t="s">
        <v>875</v>
      </c>
      <c r="AC3" s="21" t="s">
        <v>876</v>
      </c>
      <c r="AD3" s="21" t="s">
        <v>877</v>
      </c>
      <c r="AE3" s="21" t="s">
        <v>878</v>
      </c>
      <c r="AF3" s="21" t="s">
        <v>879</v>
      </c>
      <c r="AG3" s="21" t="s">
        <v>880</v>
      </c>
      <c r="AH3" s="21" t="s">
        <v>881</v>
      </c>
      <c r="AI3" s="21" t="s">
        <v>882</v>
      </c>
      <c r="AJ3" s="21" t="s">
        <v>883</v>
      </c>
      <c r="AK3" s="21" t="s">
        <v>884</v>
      </c>
      <c r="AL3" s="21" t="s">
        <v>885</v>
      </c>
      <c r="AM3" s="21" t="s">
        <v>886</v>
      </c>
      <c r="AN3" s="21" t="s">
        <v>887</v>
      </c>
      <c r="AO3" s="21" t="s">
        <v>888</v>
      </c>
      <c r="AP3" s="21" t="s">
        <v>889</v>
      </c>
      <c r="AQ3" s="21" t="s">
        <v>890</v>
      </c>
      <c r="AR3" s="21" t="s">
        <v>891</v>
      </c>
      <c r="AS3" s="21" t="s">
        <v>892</v>
      </c>
      <c r="AT3" s="21" t="s">
        <v>893</v>
      </c>
      <c r="AU3" s="21" t="s">
        <v>894</v>
      </c>
      <c r="AV3" s="21" t="s">
        <v>895</v>
      </c>
      <c r="AW3" s="21" t="s">
        <v>896</v>
      </c>
      <c r="AX3" s="21" t="s">
        <v>897</v>
      </c>
      <c r="AY3" s="21" t="s">
        <v>898</v>
      </c>
      <c r="AZ3" s="21" t="s">
        <v>899</v>
      </c>
      <c r="BA3" s="21" t="s">
        <v>900</v>
      </c>
      <c r="BB3" s="21" t="s">
        <v>901</v>
      </c>
      <c r="BC3" s="21" t="s">
        <v>902</v>
      </c>
      <c r="BD3" s="21" t="s">
        <v>903</v>
      </c>
      <c r="BE3" s="21" t="s">
        <v>904</v>
      </c>
      <c r="BF3" s="21" t="s">
        <v>905</v>
      </c>
      <c r="BG3" s="21" t="s">
        <v>906</v>
      </c>
      <c r="BH3" s="21" t="s">
        <v>907</v>
      </c>
      <c r="BI3" s="21" t="s">
        <v>908</v>
      </c>
      <c r="BJ3" s="21" t="s">
        <v>909</v>
      </c>
      <c r="BK3" s="21" t="s">
        <v>910</v>
      </c>
      <c r="BL3" s="21" t="s">
        <v>911</v>
      </c>
      <c r="BM3" s="21" t="s">
        <v>912</v>
      </c>
      <c r="BN3" s="21" t="s">
        <v>913</v>
      </c>
      <c r="BO3" s="21" t="s">
        <v>914</v>
      </c>
      <c r="BP3" s="21" t="s">
        <v>915</v>
      </c>
      <c r="BQ3" s="21" t="s">
        <v>916</v>
      </c>
      <c r="BR3" s="21" t="s">
        <v>917</v>
      </c>
      <c r="BS3" s="21" t="s">
        <v>918</v>
      </c>
      <c r="BT3" s="21" t="s">
        <v>919</v>
      </c>
      <c r="BU3" s="21" t="s">
        <v>920</v>
      </c>
      <c r="BV3" s="21" t="s">
        <v>921</v>
      </c>
      <c r="BW3" s="21" t="s">
        <v>922</v>
      </c>
      <c r="BX3" s="21" t="s">
        <v>923</v>
      </c>
      <c r="BY3" s="21" t="s">
        <v>924</v>
      </c>
      <c r="BZ3" s="21" t="s">
        <v>925</v>
      </c>
      <c r="CA3" s="21" t="s">
        <v>926</v>
      </c>
      <c r="CB3" s="21" t="s">
        <v>927</v>
      </c>
      <c r="CC3" s="21" t="s">
        <v>928</v>
      </c>
      <c r="CD3" s="21" t="s">
        <v>929</v>
      </c>
    </row>
    <row r="4" spans="1:8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69166135</v>
      </c>
      <c r="F4" s="22">
        <v>10389</v>
      </c>
      <c r="G4" s="22">
        <v>16406615</v>
      </c>
      <c r="H4" s="22">
        <v>0</v>
      </c>
      <c r="I4" s="22">
        <v>2787428</v>
      </c>
      <c r="J4" s="22">
        <v>268999</v>
      </c>
      <c r="K4" s="22">
        <v>1650</v>
      </c>
      <c r="L4" s="22">
        <v>0</v>
      </c>
      <c r="M4" s="22">
        <v>5661451</v>
      </c>
      <c r="N4" s="22">
        <v>0</v>
      </c>
      <c r="O4" s="22">
        <v>23903534</v>
      </c>
      <c r="P4" s="22">
        <v>20909959</v>
      </c>
      <c r="Q4" s="22">
        <v>0</v>
      </c>
      <c r="R4" s="22">
        <v>3006137</v>
      </c>
      <c r="S4" s="22">
        <v>3126453</v>
      </c>
      <c r="T4" s="22">
        <v>0</v>
      </c>
      <c r="U4" s="22">
        <v>22099347</v>
      </c>
      <c r="V4" s="22">
        <v>28081098</v>
      </c>
      <c r="W4" s="22">
        <v>8652169</v>
      </c>
      <c r="X4" s="22">
        <v>0</v>
      </c>
      <c r="Y4" s="22">
        <v>1560804</v>
      </c>
      <c r="Z4" s="22">
        <v>0</v>
      </c>
      <c r="AA4" s="22">
        <v>134441</v>
      </c>
      <c r="AB4" s="22">
        <v>0</v>
      </c>
      <c r="AC4" s="22">
        <v>5043484</v>
      </c>
      <c r="AD4" s="22">
        <v>4535</v>
      </c>
      <c r="AE4" s="22">
        <v>0</v>
      </c>
      <c r="AF4" s="22">
        <v>517288</v>
      </c>
      <c r="AG4" s="22">
        <v>1920726</v>
      </c>
      <c r="AH4" s="22">
        <v>0</v>
      </c>
      <c r="AI4" s="22">
        <v>0</v>
      </c>
      <c r="AJ4" s="22">
        <v>13840237</v>
      </c>
      <c r="AK4" s="22">
        <v>1345517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228448396</v>
      </c>
      <c r="AR4" s="22">
        <v>674259</v>
      </c>
      <c r="AS4" s="22">
        <v>23930383</v>
      </c>
      <c r="AT4" s="22">
        <v>0</v>
      </c>
      <c r="AU4" s="22">
        <v>15020051</v>
      </c>
      <c r="AV4" s="22">
        <v>14433125</v>
      </c>
      <c r="AW4" s="22">
        <v>290407</v>
      </c>
      <c r="AX4" s="22">
        <v>0</v>
      </c>
      <c r="AY4" s="22">
        <v>4223957</v>
      </c>
      <c r="AZ4" s="22">
        <v>0</v>
      </c>
      <c r="BA4" s="22">
        <v>8535176</v>
      </c>
      <c r="BB4" s="22">
        <v>22936250</v>
      </c>
      <c r="BC4" s="22">
        <v>0</v>
      </c>
      <c r="BD4" s="22">
        <v>4807998</v>
      </c>
      <c r="BE4" s="22">
        <v>3281508</v>
      </c>
      <c r="BF4" s="22">
        <v>0</v>
      </c>
      <c r="BG4" s="22">
        <v>13596356</v>
      </c>
      <c r="BH4" s="22">
        <v>14537868</v>
      </c>
      <c r="BI4" s="22">
        <v>6693258</v>
      </c>
      <c r="BJ4" s="22">
        <v>0</v>
      </c>
      <c r="BK4" s="22">
        <v>2475964</v>
      </c>
      <c r="BL4" s="22">
        <v>0</v>
      </c>
      <c r="BM4" s="22">
        <v>66126</v>
      </c>
      <c r="BN4" s="22">
        <v>0</v>
      </c>
      <c r="BO4" s="22">
        <v>2410778</v>
      </c>
      <c r="BP4" s="22">
        <v>1294621</v>
      </c>
      <c r="BQ4" s="22">
        <v>0</v>
      </c>
      <c r="BR4" s="22">
        <v>895454</v>
      </c>
      <c r="BS4" s="22">
        <v>1589647</v>
      </c>
      <c r="BT4" s="22">
        <v>0</v>
      </c>
      <c r="BU4" s="22">
        <v>0</v>
      </c>
      <c r="BV4" s="22">
        <v>21331128</v>
      </c>
      <c r="BW4" s="22">
        <v>4588666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167612980</v>
      </c>
      <c r="CD4" s="22">
        <v>60835416</v>
      </c>
    </row>
    <row r="5" spans="1:8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0</v>
      </c>
      <c r="F5" s="22">
        <v>0</v>
      </c>
      <c r="G5" s="22">
        <v>29551642</v>
      </c>
      <c r="H5" s="22">
        <v>0</v>
      </c>
      <c r="I5" s="22">
        <v>1093987</v>
      </c>
      <c r="J5" s="22">
        <v>689369</v>
      </c>
      <c r="K5" s="22">
        <v>0</v>
      </c>
      <c r="L5" s="22">
        <v>0</v>
      </c>
      <c r="M5" s="22">
        <v>58144</v>
      </c>
      <c r="N5" s="22">
        <v>0</v>
      </c>
      <c r="O5" s="22">
        <v>0</v>
      </c>
      <c r="P5" s="22">
        <v>3415538</v>
      </c>
      <c r="Q5" s="22">
        <v>0</v>
      </c>
      <c r="R5" s="22">
        <v>103114</v>
      </c>
      <c r="S5" s="22">
        <v>1837037</v>
      </c>
      <c r="T5" s="22">
        <v>0</v>
      </c>
      <c r="U5" s="22">
        <v>5739652</v>
      </c>
      <c r="V5" s="22">
        <v>3826212</v>
      </c>
      <c r="W5" s="22">
        <v>1950003</v>
      </c>
      <c r="X5" s="22">
        <v>0</v>
      </c>
      <c r="Y5" s="22">
        <v>432746</v>
      </c>
      <c r="Z5" s="22">
        <v>1607382</v>
      </c>
      <c r="AA5" s="22">
        <v>12250</v>
      </c>
      <c r="AB5" s="22">
        <v>4727</v>
      </c>
      <c r="AC5" s="22">
        <v>1199557</v>
      </c>
      <c r="AD5" s="22">
        <v>158438</v>
      </c>
      <c r="AE5" s="22">
        <v>467135</v>
      </c>
      <c r="AF5" s="22">
        <v>0</v>
      </c>
      <c r="AG5" s="22">
        <v>0</v>
      </c>
      <c r="AH5" s="22">
        <v>63123</v>
      </c>
      <c r="AI5" s="22">
        <v>0</v>
      </c>
      <c r="AJ5" s="22">
        <v>8288415</v>
      </c>
      <c r="AK5" s="22">
        <v>148919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60647390</v>
      </c>
      <c r="AR5" s="22">
        <v>511812</v>
      </c>
      <c r="AS5" s="22">
        <v>19410437</v>
      </c>
      <c r="AT5" s="22">
        <v>0</v>
      </c>
      <c r="AU5" s="22">
        <v>2803155</v>
      </c>
      <c r="AV5" s="22">
        <v>1199084</v>
      </c>
      <c r="AW5" s="22">
        <v>1876</v>
      </c>
      <c r="AX5" s="22">
        <v>0</v>
      </c>
      <c r="AY5" s="22">
        <v>611290</v>
      </c>
      <c r="AZ5" s="22">
        <v>0</v>
      </c>
      <c r="BA5" s="22">
        <v>5058761</v>
      </c>
      <c r="BB5" s="22">
        <v>2667418</v>
      </c>
      <c r="BC5" s="22">
        <v>0</v>
      </c>
      <c r="BD5" s="22">
        <v>478876</v>
      </c>
      <c r="BE5" s="22">
        <v>186889</v>
      </c>
      <c r="BF5" s="22">
        <v>0</v>
      </c>
      <c r="BG5" s="22">
        <v>4113014</v>
      </c>
      <c r="BH5" s="22">
        <v>2559097</v>
      </c>
      <c r="BI5" s="22">
        <v>1502840</v>
      </c>
      <c r="BJ5" s="22">
        <v>132133</v>
      </c>
      <c r="BK5" s="22">
        <v>716313</v>
      </c>
      <c r="BL5" s="22">
        <v>1712184</v>
      </c>
      <c r="BM5" s="22">
        <v>0</v>
      </c>
      <c r="BN5" s="22">
        <v>342654</v>
      </c>
      <c r="BO5" s="22">
        <v>935695</v>
      </c>
      <c r="BP5" s="22">
        <v>832663</v>
      </c>
      <c r="BQ5" s="22">
        <v>1476699</v>
      </c>
      <c r="BR5" s="22">
        <v>0</v>
      </c>
      <c r="BS5" s="22">
        <v>0</v>
      </c>
      <c r="BT5" s="22">
        <v>0</v>
      </c>
      <c r="BU5" s="22">
        <v>0</v>
      </c>
      <c r="BV5" s="22">
        <v>7149006</v>
      </c>
      <c r="BW5" s="22">
        <v>896819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55298715</v>
      </c>
      <c r="CD5" s="22">
        <v>5348675</v>
      </c>
    </row>
    <row r="6" spans="1:8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15371182</v>
      </c>
      <c r="F6" s="22">
        <v>20670</v>
      </c>
      <c r="G6" s="22">
        <v>1811703</v>
      </c>
      <c r="H6" s="22">
        <v>0</v>
      </c>
      <c r="I6" s="22">
        <v>872078</v>
      </c>
      <c r="J6" s="22">
        <v>492841</v>
      </c>
      <c r="K6" s="22">
        <v>0</v>
      </c>
      <c r="L6" s="22">
        <v>0</v>
      </c>
      <c r="M6" s="22">
        <v>133641</v>
      </c>
      <c r="N6" s="22">
        <v>0</v>
      </c>
      <c r="O6" s="22">
        <v>0</v>
      </c>
      <c r="P6" s="22">
        <v>1757275</v>
      </c>
      <c r="Q6" s="22">
        <v>34369</v>
      </c>
      <c r="R6" s="22">
        <v>0</v>
      </c>
      <c r="S6" s="22">
        <v>0</v>
      </c>
      <c r="T6" s="22">
        <v>0</v>
      </c>
      <c r="U6" s="22">
        <v>4053050</v>
      </c>
      <c r="V6" s="22">
        <v>2021044</v>
      </c>
      <c r="W6" s="22">
        <v>1657693</v>
      </c>
      <c r="X6" s="22">
        <v>0</v>
      </c>
      <c r="Y6" s="22">
        <v>663877</v>
      </c>
      <c r="Z6" s="22">
        <v>0</v>
      </c>
      <c r="AA6" s="22">
        <v>29318</v>
      </c>
      <c r="AB6" s="22">
        <v>0</v>
      </c>
      <c r="AC6" s="22">
        <v>239875</v>
      </c>
      <c r="AD6" s="22">
        <v>39092</v>
      </c>
      <c r="AE6" s="22">
        <v>1286638</v>
      </c>
      <c r="AF6" s="22">
        <v>0</v>
      </c>
      <c r="AG6" s="22">
        <v>0</v>
      </c>
      <c r="AH6" s="22">
        <v>0</v>
      </c>
      <c r="AI6" s="22">
        <v>0</v>
      </c>
      <c r="AJ6" s="22">
        <v>2448297</v>
      </c>
      <c r="AK6" s="22">
        <v>158521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33091164</v>
      </c>
      <c r="AR6" s="22">
        <v>392169</v>
      </c>
      <c r="AS6" s="22">
        <v>3327436</v>
      </c>
      <c r="AT6" s="22">
        <v>0</v>
      </c>
      <c r="AU6" s="22">
        <v>4013672</v>
      </c>
      <c r="AV6" s="22">
        <v>1210053</v>
      </c>
      <c r="AW6" s="22">
        <v>0</v>
      </c>
      <c r="AX6" s="22">
        <v>0</v>
      </c>
      <c r="AY6" s="22">
        <v>555119</v>
      </c>
      <c r="AZ6" s="22">
        <v>0</v>
      </c>
      <c r="BA6" s="22">
        <v>277281</v>
      </c>
      <c r="BB6" s="22">
        <v>5486784</v>
      </c>
      <c r="BC6" s="22">
        <v>83797</v>
      </c>
      <c r="BD6" s="22">
        <v>0</v>
      </c>
      <c r="BE6" s="22">
        <v>0</v>
      </c>
      <c r="BF6" s="22">
        <v>0</v>
      </c>
      <c r="BG6" s="22">
        <v>4032612</v>
      </c>
      <c r="BH6" s="22">
        <v>1446022</v>
      </c>
      <c r="BI6" s="22">
        <v>1766391</v>
      </c>
      <c r="BJ6" s="22">
        <v>0</v>
      </c>
      <c r="BK6" s="22">
        <v>775268</v>
      </c>
      <c r="BL6" s="22">
        <v>0</v>
      </c>
      <c r="BM6" s="22">
        <v>91290</v>
      </c>
      <c r="BN6" s="22">
        <v>0</v>
      </c>
      <c r="BO6" s="22">
        <v>676177</v>
      </c>
      <c r="BP6" s="22">
        <v>192181</v>
      </c>
      <c r="BQ6" s="22">
        <v>391307</v>
      </c>
      <c r="BR6" s="22">
        <v>0</v>
      </c>
      <c r="BS6" s="22">
        <v>6318</v>
      </c>
      <c r="BT6" s="22">
        <v>9394</v>
      </c>
      <c r="BU6" s="22">
        <v>0</v>
      </c>
      <c r="BV6" s="22">
        <v>7067788</v>
      </c>
      <c r="BW6" s="22">
        <v>1530930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33331989</v>
      </c>
      <c r="CD6" s="22">
        <v>-240825</v>
      </c>
    </row>
    <row r="7" spans="1:8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5950000</v>
      </c>
      <c r="F7" s="22">
        <v>8000</v>
      </c>
      <c r="G7" s="22">
        <v>2559080000</v>
      </c>
      <c r="H7" s="22">
        <v>0</v>
      </c>
      <c r="I7" s="22">
        <v>96850000</v>
      </c>
      <c r="J7" s="22">
        <v>7036000</v>
      </c>
      <c r="K7" s="22">
        <v>47682000</v>
      </c>
      <c r="L7" s="22">
        <v>0</v>
      </c>
      <c r="M7" s="22">
        <v>6671000</v>
      </c>
      <c r="N7" s="22">
        <v>0</v>
      </c>
      <c r="O7" s="22">
        <v>11952000</v>
      </c>
      <c r="P7" s="22">
        <v>187243000</v>
      </c>
      <c r="Q7" s="22">
        <v>0</v>
      </c>
      <c r="R7" s="22">
        <v>382631000</v>
      </c>
      <c r="S7" s="22">
        <v>168521000</v>
      </c>
      <c r="T7" s="22">
        <v>156536000</v>
      </c>
      <c r="U7" s="22">
        <v>351544000</v>
      </c>
      <c r="V7" s="22">
        <v>505787000</v>
      </c>
      <c r="W7" s="22">
        <v>147265000</v>
      </c>
      <c r="X7" s="22">
        <v>3484000</v>
      </c>
      <c r="Y7" s="22">
        <v>158849000</v>
      </c>
      <c r="Z7" s="22">
        <v>0</v>
      </c>
      <c r="AA7" s="22">
        <v>9507000</v>
      </c>
      <c r="AB7" s="22">
        <v>0</v>
      </c>
      <c r="AC7" s="22">
        <v>256085000</v>
      </c>
      <c r="AD7" s="22">
        <v>6539000</v>
      </c>
      <c r="AE7" s="22">
        <v>0</v>
      </c>
      <c r="AF7" s="22">
        <v>19750000</v>
      </c>
      <c r="AG7" s="22">
        <v>13421000</v>
      </c>
      <c r="AH7" s="22">
        <v>0</v>
      </c>
      <c r="AI7" s="22">
        <v>0</v>
      </c>
      <c r="AJ7" s="22">
        <v>122324000</v>
      </c>
      <c r="AK7" s="22">
        <v>10701000</v>
      </c>
      <c r="AL7" s="22">
        <v>15431000</v>
      </c>
      <c r="AM7" s="22">
        <v>1273000</v>
      </c>
      <c r="AN7" s="22">
        <v>0</v>
      </c>
      <c r="AO7" s="22">
        <v>295628000</v>
      </c>
      <c r="AP7" s="22">
        <v>0</v>
      </c>
      <c r="AQ7" s="22">
        <v>5547748000</v>
      </c>
      <c r="AR7" s="22">
        <v>9890000</v>
      </c>
      <c r="AS7" s="22">
        <v>365780000</v>
      </c>
      <c r="AT7" s="22">
        <v>0</v>
      </c>
      <c r="AU7" s="22">
        <v>548176000</v>
      </c>
      <c r="AV7" s="22">
        <v>257124000</v>
      </c>
      <c r="AW7" s="22">
        <v>162126000</v>
      </c>
      <c r="AX7" s="22">
        <v>0</v>
      </c>
      <c r="AY7" s="22">
        <v>15456000</v>
      </c>
      <c r="AZ7" s="22">
        <v>0</v>
      </c>
      <c r="BA7" s="22">
        <v>32213000</v>
      </c>
      <c r="BB7" s="22">
        <v>423078000</v>
      </c>
      <c r="BC7" s="22">
        <v>0</v>
      </c>
      <c r="BD7" s="22">
        <v>569399000</v>
      </c>
      <c r="BE7" s="22">
        <v>89773000</v>
      </c>
      <c r="BF7" s="22">
        <v>88161000</v>
      </c>
      <c r="BG7" s="22">
        <v>241809000</v>
      </c>
      <c r="BH7" s="22">
        <v>266756000</v>
      </c>
      <c r="BI7" s="22">
        <v>159024000</v>
      </c>
      <c r="BJ7" s="22">
        <v>12225000</v>
      </c>
      <c r="BK7" s="22">
        <v>233259000</v>
      </c>
      <c r="BL7" s="22">
        <v>0</v>
      </c>
      <c r="BM7" s="22">
        <v>6415000</v>
      </c>
      <c r="BN7" s="22">
        <v>0</v>
      </c>
      <c r="BO7" s="22">
        <v>337531000</v>
      </c>
      <c r="BP7" s="22">
        <v>15710000</v>
      </c>
      <c r="BQ7" s="22">
        <v>0</v>
      </c>
      <c r="BR7" s="22">
        <v>19711000</v>
      </c>
      <c r="BS7" s="22">
        <v>148220000</v>
      </c>
      <c r="BT7" s="22">
        <v>0</v>
      </c>
      <c r="BU7" s="22">
        <v>0</v>
      </c>
      <c r="BV7" s="22">
        <v>222409000</v>
      </c>
      <c r="BW7" s="22">
        <v>69312000</v>
      </c>
      <c r="BX7" s="22">
        <v>22448000</v>
      </c>
      <c r="BY7" s="22">
        <v>21218000</v>
      </c>
      <c r="BZ7" s="22">
        <v>0</v>
      </c>
      <c r="CA7" s="22">
        <v>0</v>
      </c>
      <c r="CB7" s="22">
        <v>0</v>
      </c>
      <c r="CC7" s="22">
        <v>4337223000</v>
      </c>
      <c r="CD7" s="22">
        <v>1210525000</v>
      </c>
    </row>
    <row r="8" spans="1:8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26687681</v>
      </c>
      <c r="F8" s="22">
        <v>0</v>
      </c>
      <c r="G8" s="22">
        <v>5929240</v>
      </c>
      <c r="H8" s="22">
        <v>0</v>
      </c>
      <c r="I8" s="22">
        <v>2248717</v>
      </c>
      <c r="J8" s="22">
        <v>327101</v>
      </c>
      <c r="K8" s="22">
        <v>0</v>
      </c>
      <c r="L8" s="22">
        <v>0</v>
      </c>
      <c r="M8" s="22">
        <v>866</v>
      </c>
      <c r="N8" s="22">
        <v>499404</v>
      </c>
      <c r="O8" s="22">
        <v>9404</v>
      </c>
      <c r="P8" s="22">
        <v>7944816</v>
      </c>
      <c r="Q8" s="22">
        <v>1628113</v>
      </c>
      <c r="R8" s="22">
        <v>16888</v>
      </c>
      <c r="S8" s="22">
        <v>0</v>
      </c>
      <c r="T8" s="22">
        <v>0</v>
      </c>
      <c r="U8" s="22">
        <v>7398124</v>
      </c>
      <c r="V8" s="22">
        <v>4519192</v>
      </c>
      <c r="W8" s="22">
        <v>3809781</v>
      </c>
      <c r="X8" s="22">
        <v>0</v>
      </c>
      <c r="Y8" s="22">
        <v>0</v>
      </c>
      <c r="Z8" s="22">
        <v>0</v>
      </c>
      <c r="AA8" s="22">
        <v>169065</v>
      </c>
      <c r="AB8" s="22">
        <v>0</v>
      </c>
      <c r="AC8" s="22">
        <v>390265</v>
      </c>
      <c r="AD8" s="22">
        <v>0</v>
      </c>
      <c r="AE8" s="22">
        <v>0</v>
      </c>
      <c r="AF8" s="22">
        <v>0</v>
      </c>
      <c r="AG8" s="22">
        <v>13428</v>
      </c>
      <c r="AH8" s="22">
        <v>530000</v>
      </c>
      <c r="AI8" s="22">
        <v>0</v>
      </c>
      <c r="AJ8" s="22">
        <v>3465269</v>
      </c>
      <c r="AK8" s="22">
        <v>168153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65755507</v>
      </c>
      <c r="AR8" s="22">
        <v>484367</v>
      </c>
      <c r="AS8" s="22">
        <v>5393280</v>
      </c>
      <c r="AT8" s="22">
        <v>0</v>
      </c>
      <c r="AU8" s="22">
        <v>8201305</v>
      </c>
      <c r="AV8" s="22">
        <v>1494147</v>
      </c>
      <c r="AW8" s="22">
        <v>0</v>
      </c>
      <c r="AX8" s="22">
        <v>0</v>
      </c>
      <c r="AY8" s="22">
        <v>185648</v>
      </c>
      <c r="AZ8" s="22">
        <v>498072</v>
      </c>
      <c r="BA8" s="22">
        <v>3172953</v>
      </c>
      <c r="BB8" s="22">
        <v>5781766</v>
      </c>
      <c r="BC8" s="22">
        <v>303701</v>
      </c>
      <c r="BD8" s="22">
        <v>276230</v>
      </c>
      <c r="BE8" s="22">
        <v>548951</v>
      </c>
      <c r="BF8" s="22">
        <v>0</v>
      </c>
      <c r="BG8" s="22">
        <v>5239339</v>
      </c>
      <c r="BH8" s="22">
        <v>2016105</v>
      </c>
      <c r="BI8" s="22">
        <v>6012478</v>
      </c>
      <c r="BJ8" s="22">
        <v>0</v>
      </c>
      <c r="BK8" s="22">
        <v>130658</v>
      </c>
      <c r="BL8" s="22">
        <v>0</v>
      </c>
      <c r="BM8" s="22">
        <v>185851</v>
      </c>
      <c r="BN8" s="22">
        <v>0</v>
      </c>
      <c r="BO8" s="22">
        <v>732860</v>
      </c>
      <c r="BP8" s="22">
        <v>494520</v>
      </c>
      <c r="BQ8" s="22">
        <v>0</v>
      </c>
      <c r="BR8" s="22">
        <v>0</v>
      </c>
      <c r="BS8" s="22">
        <v>50283</v>
      </c>
      <c r="BT8" s="22">
        <v>362877</v>
      </c>
      <c r="BU8" s="22">
        <v>0</v>
      </c>
      <c r="BV8" s="22">
        <v>10798131</v>
      </c>
      <c r="BW8" s="22">
        <v>1623126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53986648</v>
      </c>
      <c r="CD8" s="22">
        <v>11768859</v>
      </c>
    </row>
    <row r="9" spans="1:8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20853226</v>
      </c>
      <c r="F9" s="22">
        <v>0</v>
      </c>
      <c r="G9" s="22">
        <v>4946333</v>
      </c>
      <c r="H9" s="22">
        <v>0</v>
      </c>
      <c r="I9" s="22">
        <v>747968</v>
      </c>
      <c r="J9" s="22">
        <v>783364</v>
      </c>
      <c r="K9" s="22">
        <v>0</v>
      </c>
      <c r="L9" s="22">
        <v>0</v>
      </c>
      <c r="M9" s="22">
        <v>243347</v>
      </c>
      <c r="N9" s="22">
        <v>0</v>
      </c>
      <c r="O9" s="22">
        <v>0</v>
      </c>
      <c r="P9" s="22">
        <v>1037383</v>
      </c>
      <c r="Q9" s="22">
        <v>0</v>
      </c>
      <c r="R9" s="22">
        <v>0</v>
      </c>
      <c r="S9" s="22">
        <v>914529</v>
      </c>
      <c r="T9" s="22">
        <v>0</v>
      </c>
      <c r="U9" s="22">
        <v>0</v>
      </c>
      <c r="V9" s="22">
        <v>0</v>
      </c>
      <c r="W9" s="22">
        <v>1814194</v>
      </c>
      <c r="X9" s="22">
        <v>0</v>
      </c>
      <c r="Y9" s="22">
        <v>864074</v>
      </c>
      <c r="Z9" s="22">
        <v>0</v>
      </c>
      <c r="AA9" s="22">
        <v>0</v>
      </c>
      <c r="AB9" s="22">
        <v>0</v>
      </c>
      <c r="AC9" s="22">
        <v>5164567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1201359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2</v>
      </c>
      <c r="AQ9" s="22">
        <v>38570346</v>
      </c>
      <c r="AR9" s="22">
        <v>557485</v>
      </c>
      <c r="AS9" s="22">
        <v>6859626</v>
      </c>
      <c r="AT9" s="22">
        <v>141353</v>
      </c>
      <c r="AU9" s="22">
        <v>4142831</v>
      </c>
      <c r="AV9" s="22">
        <v>4356959</v>
      </c>
      <c r="AW9" s="22">
        <v>23194</v>
      </c>
      <c r="AX9" s="22">
        <v>0</v>
      </c>
      <c r="AY9" s="22">
        <v>1006467</v>
      </c>
      <c r="AZ9" s="22">
        <v>0</v>
      </c>
      <c r="BA9" s="22">
        <v>0</v>
      </c>
      <c r="BB9" s="22">
        <v>8740614</v>
      </c>
      <c r="BC9" s="22">
        <v>0</v>
      </c>
      <c r="BD9" s="22">
        <v>0</v>
      </c>
      <c r="BE9" s="22">
        <v>0</v>
      </c>
      <c r="BF9" s="22">
        <v>0</v>
      </c>
      <c r="BG9" s="22">
        <v>970858</v>
      </c>
      <c r="BH9" s="22">
        <v>0</v>
      </c>
      <c r="BI9" s="22">
        <v>1386106</v>
      </c>
      <c r="BJ9" s="22">
        <v>0</v>
      </c>
      <c r="BK9" s="22">
        <v>1405157</v>
      </c>
      <c r="BL9" s="22">
        <v>0</v>
      </c>
      <c r="BM9" s="22">
        <v>0</v>
      </c>
      <c r="BN9" s="22">
        <v>0</v>
      </c>
      <c r="BO9" s="22">
        <v>3395469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3336057</v>
      </c>
      <c r="BW9" s="22">
        <v>536160</v>
      </c>
      <c r="BX9" s="22">
        <v>0</v>
      </c>
      <c r="BY9" s="22">
        <v>292279</v>
      </c>
      <c r="BZ9" s="22">
        <v>0</v>
      </c>
      <c r="CA9" s="22">
        <v>0</v>
      </c>
      <c r="CB9" s="22">
        <v>0</v>
      </c>
      <c r="CC9" s="22">
        <v>37150615</v>
      </c>
      <c r="CD9" s="22">
        <v>1419731</v>
      </c>
    </row>
    <row r="10" spans="1:8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26359098</v>
      </c>
      <c r="F10" s="22">
        <v>0</v>
      </c>
      <c r="G10" s="22">
        <v>14708611</v>
      </c>
      <c r="H10" s="22">
        <v>0</v>
      </c>
      <c r="I10" s="22">
        <v>1043943</v>
      </c>
      <c r="J10" s="22">
        <v>245582</v>
      </c>
      <c r="K10" s="22">
        <v>26694</v>
      </c>
      <c r="L10" s="22">
        <v>0</v>
      </c>
      <c r="M10" s="22">
        <v>38841</v>
      </c>
      <c r="N10" s="22">
        <v>0</v>
      </c>
      <c r="O10" s="22">
        <v>0</v>
      </c>
      <c r="P10" s="22">
        <v>6432309</v>
      </c>
      <c r="Q10" s="22">
        <v>169720</v>
      </c>
      <c r="R10" s="22">
        <v>46190</v>
      </c>
      <c r="S10" s="22">
        <v>0</v>
      </c>
      <c r="T10" s="22">
        <v>0</v>
      </c>
      <c r="U10" s="22">
        <v>3726458</v>
      </c>
      <c r="V10" s="22">
        <v>2162912</v>
      </c>
      <c r="W10" s="22">
        <v>2545588</v>
      </c>
      <c r="X10" s="22">
        <v>0</v>
      </c>
      <c r="Y10" s="22">
        <v>825612</v>
      </c>
      <c r="Z10" s="22">
        <v>57295</v>
      </c>
      <c r="AA10" s="22">
        <v>21418</v>
      </c>
      <c r="AB10" s="22">
        <v>16479</v>
      </c>
      <c r="AC10" s="22">
        <v>562286</v>
      </c>
      <c r="AD10" s="22">
        <v>88841</v>
      </c>
      <c r="AE10" s="22">
        <v>0</v>
      </c>
      <c r="AF10" s="22">
        <v>0</v>
      </c>
      <c r="AG10" s="22">
        <v>49462</v>
      </c>
      <c r="AH10" s="22">
        <v>0</v>
      </c>
      <c r="AI10" s="22">
        <v>0</v>
      </c>
      <c r="AJ10" s="22">
        <v>4141992</v>
      </c>
      <c r="AK10" s="22">
        <v>0</v>
      </c>
      <c r="AL10" s="22">
        <v>0</v>
      </c>
      <c r="AM10" s="22">
        <v>570627</v>
      </c>
      <c r="AN10" s="22">
        <v>0</v>
      </c>
      <c r="AO10" s="22">
        <v>0</v>
      </c>
      <c r="AP10" s="22">
        <v>0</v>
      </c>
      <c r="AQ10" s="22">
        <v>63839958</v>
      </c>
      <c r="AR10" s="22">
        <v>793454</v>
      </c>
      <c r="AS10" s="22">
        <v>9477378</v>
      </c>
      <c r="AT10" s="22">
        <v>0</v>
      </c>
      <c r="AU10" s="22">
        <v>3895573</v>
      </c>
      <c r="AV10" s="22">
        <v>2036723</v>
      </c>
      <c r="AW10" s="22">
        <v>30860</v>
      </c>
      <c r="AX10" s="22">
        <v>0</v>
      </c>
      <c r="AY10" s="22">
        <v>1189839</v>
      </c>
      <c r="AZ10" s="22">
        <v>0</v>
      </c>
      <c r="BA10" s="22">
        <v>0</v>
      </c>
      <c r="BB10" s="22">
        <v>12639979</v>
      </c>
      <c r="BC10" s="22">
        <v>412489</v>
      </c>
      <c r="BD10" s="22">
        <v>1514908</v>
      </c>
      <c r="BE10" s="22">
        <v>891182</v>
      </c>
      <c r="BF10" s="22">
        <v>0</v>
      </c>
      <c r="BG10" s="22">
        <v>3114187</v>
      </c>
      <c r="BH10" s="22">
        <v>3362001</v>
      </c>
      <c r="BI10" s="22">
        <v>3118211</v>
      </c>
      <c r="BJ10" s="22">
        <v>0</v>
      </c>
      <c r="BK10" s="22">
        <v>1392023</v>
      </c>
      <c r="BL10" s="22">
        <v>43328</v>
      </c>
      <c r="BM10" s="22">
        <v>64761</v>
      </c>
      <c r="BN10" s="22">
        <v>81325</v>
      </c>
      <c r="BO10" s="22">
        <v>1038792</v>
      </c>
      <c r="BP10" s="22">
        <v>1059167</v>
      </c>
      <c r="BQ10" s="22">
        <v>963125</v>
      </c>
      <c r="BR10" s="22">
        <v>0</v>
      </c>
      <c r="BS10" s="22">
        <v>8183</v>
      </c>
      <c r="BT10" s="22">
        <v>0</v>
      </c>
      <c r="BU10" s="22">
        <v>0</v>
      </c>
      <c r="BV10" s="22">
        <v>12839266</v>
      </c>
      <c r="BW10" s="22">
        <v>757778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60724532</v>
      </c>
      <c r="CD10" s="22">
        <v>3115426</v>
      </c>
    </row>
    <row r="11" spans="1:8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2473782000</v>
      </c>
      <c r="F11" s="22">
        <v>0</v>
      </c>
      <c r="G11" s="22">
        <v>185064000</v>
      </c>
      <c r="H11" s="22">
        <v>0</v>
      </c>
      <c r="I11" s="22">
        <v>75299000</v>
      </c>
      <c r="J11" s="22">
        <v>13304000</v>
      </c>
      <c r="K11" s="22">
        <v>0</v>
      </c>
      <c r="L11" s="22">
        <v>0</v>
      </c>
      <c r="M11" s="22">
        <v>33653000</v>
      </c>
      <c r="N11" s="22">
        <v>0</v>
      </c>
      <c r="O11" s="22">
        <v>8562000</v>
      </c>
      <c r="P11" s="22">
        <v>42050000</v>
      </c>
      <c r="Q11" s="22">
        <v>0</v>
      </c>
      <c r="R11" s="22">
        <v>323680000</v>
      </c>
      <c r="S11" s="22">
        <v>0</v>
      </c>
      <c r="T11" s="22">
        <v>504000</v>
      </c>
      <c r="U11" s="22">
        <v>0</v>
      </c>
      <c r="V11" s="22">
        <v>0</v>
      </c>
      <c r="W11" s="22">
        <v>220224000</v>
      </c>
      <c r="X11" s="22">
        <v>120000</v>
      </c>
      <c r="Y11" s="22">
        <v>30256000</v>
      </c>
      <c r="Z11" s="22">
        <v>0</v>
      </c>
      <c r="AA11" s="22">
        <v>3216000</v>
      </c>
      <c r="AB11" s="22">
        <v>0</v>
      </c>
      <c r="AC11" s="22">
        <v>111673000</v>
      </c>
      <c r="AD11" s="22">
        <v>0</v>
      </c>
      <c r="AE11" s="22">
        <v>41796000</v>
      </c>
      <c r="AF11" s="22">
        <v>30635000</v>
      </c>
      <c r="AG11" s="22">
        <v>305668000</v>
      </c>
      <c r="AH11" s="22">
        <v>0</v>
      </c>
      <c r="AI11" s="22">
        <v>0</v>
      </c>
      <c r="AJ11" s="22">
        <v>105954000</v>
      </c>
      <c r="AK11" s="22">
        <v>6988000</v>
      </c>
      <c r="AL11" s="22">
        <v>54844000</v>
      </c>
      <c r="AM11" s="22">
        <v>26000</v>
      </c>
      <c r="AN11" s="22">
        <v>0</v>
      </c>
      <c r="AO11" s="22">
        <v>0</v>
      </c>
      <c r="AP11" s="22">
        <v>0</v>
      </c>
      <c r="AQ11" s="22">
        <v>4067298000</v>
      </c>
      <c r="AR11" s="22">
        <v>6393000</v>
      </c>
      <c r="AS11" s="22">
        <v>531316000</v>
      </c>
      <c r="AT11" s="22">
        <v>0</v>
      </c>
      <c r="AU11" s="22">
        <v>506507000</v>
      </c>
      <c r="AV11" s="22">
        <v>223461000</v>
      </c>
      <c r="AW11" s="22">
        <v>0</v>
      </c>
      <c r="AX11" s="22">
        <v>0</v>
      </c>
      <c r="AY11" s="22">
        <v>64115000</v>
      </c>
      <c r="AZ11" s="22">
        <v>0</v>
      </c>
      <c r="BA11" s="22">
        <v>41863000</v>
      </c>
      <c r="BB11" s="22">
        <v>492025000</v>
      </c>
      <c r="BC11" s="22">
        <v>0</v>
      </c>
      <c r="BD11" s="22">
        <v>505823000</v>
      </c>
      <c r="BE11" s="22">
        <v>0</v>
      </c>
      <c r="BF11" s="22">
        <v>25241000</v>
      </c>
      <c r="BG11" s="22">
        <v>0</v>
      </c>
      <c r="BH11" s="22">
        <v>0</v>
      </c>
      <c r="BI11" s="22">
        <v>202386000</v>
      </c>
      <c r="BJ11" s="22">
        <v>1910000</v>
      </c>
      <c r="BK11" s="22">
        <v>62199000</v>
      </c>
      <c r="BL11" s="22">
        <v>0</v>
      </c>
      <c r="BM11" s="22">
        <v>1344000</v>
      </c>
      <c r="BN11" s="22">
        <v>0</v>
      </c>
      <c r="BO11" s="22">
        <v>172412000</v>
      </c>
      <c r="BP11" s="22">
        <v>0</v>
      </c>
      <c r="BQ11" s="22">
        <v>28227000</v>
      </c>
      <c r="BR11" s="22">
        <v>153805000</v>
      </c>
      <c r="BS11" s="22">
        <v>0</v>
      </c>
      <c r="BT11" s="22">
        <v>0</v>
      </c>
      <c r="BU11" s="22">
        <v>0</v>
      </c>
      <c r="BV11" s="22">
        <v>263215000</v>
      </c>
      <c r="BW11" s="22">
        <v>83330000</v>
      </c>
      <c r="BX11" s="22">
        <v>78954000</v>
      </c>
      <c r="BY11" s="22">
        <v>0</v>
      </c>
      <c r="BZ11" s="22">
        <v>0</v>
      </c>
      <c r="CA11" s="22">
        <v>0</v>
      </c>
      <c r="CB11" s="22">
        <v>0</v>
      </c>
      <c r="CC11" s="22">
        <v>3444526000</v>
      </c>
      <c r="CD11" s="22">
        <v>622772000</v>
      </c>
    </row>
    <row r="12" spans="1:8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54733000</v>
      </c>
      <c r="F12" s="22">
        <v>0</v>
      </c>
      <c r="G12" s="22">
        <v>73000</v>
      </c>
      <c r="H12" s="22">
        <v>0</v>
      </c>
      <c r="I12" s="22">
        <v>2557000</v>
      </c>
      <c r="J12" s="22">
        <v>275000</v>
      </c>
      <c r="K12" s="22">
        <v>0</v>
      </c>
      <c r="L12" s="22">
        <v>0</v>
      </c>
      <c r="M12" s="22">
        <v>126000</v>
      </c>
      <c r="N12" s="22">
        <v>0</v>
      </c>
      <c r="O12" s="22">
        <v>2000</v>
      </c>
      <c r="P12" s="22">
        <v>6814000</v>
      </c>
      <c r="Q12" s="22">
        <v>0</v>
      </c>
      <c r="R12" s="22">
        <v>314000</v>
      </c>
      <c r="S12" s="22">
        <v>868000</v>
      </c>
      <c r="T12" s="22">
        <v>0</v>
      </c>
      <c r="U12" s="22">
        <v>8942000</v>
      </c>
      <c r="V12" s="22">
        <v>9255000</v>
      </c>
      <c r="W12" s="22">
        <v>5709000</v>
      </c>
      <c r="X12" s="22">
        <v>0</v>
      </c>
      <c r="Y12" s="22">
        <v>657000</v>
      </c>
      <c r="Z12" s="22">
        <v>0</v>
      </c>
      <c r="AA12" s="22">
        <v>113000</v>
      </c>
      <c r="AB12" s="22">
        <v>0</v>
      </c>
      <c r="AC12" s="22">
        <v>1609000</v>
      </c>
      <c r="AD12" s="22">
        <v>425000</v>
      </c>
      <c r="AE12" s="22">
        <v>1444000</v>
      </c>
      <c r="AF12" s="22">
        <v>0</v>
      </c>
      <c r="AG12" s="22">
        <v>42000</v>
      </c>
      <c r="AH12" s="22">
        <v>0</v>
      </c>
      <c r="AI12" s="22">
        <v>0</v>
      </c>
      <c r="AJ12" s="22">
        <v>2984000</v>
      </c>
      <c r="AK12" s="22">
        <v>1002000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97944000</v>
      </c>
      <c r="AR12" s="22">
        <v>467000</v>
      </c>
      <c r="AS12" s="22">
        <v>18111000</v>
      </c>
      <c r="AT12" s="22">
        <v>0</v>
      </c>
      <c r="AU12" s="22">
        <v>7040000</v>
      </c>
      <c r="AV12" s="22">
        <v>4054000</v>
      </c>
      <c r="AW12" s="22">
        <v>0</v>
      </c>
      <c r="AX12" s="22">
        <v>0</v>
      </c>
      <c r="AY12" s="22">
        <v>1638000</v>
      </c>
      <c r="AZ12" s="22">
        <v>0</v>
      </c>
      <c r="BA12" s="22">
        <v>2143000</v>
      </c>
      <c r="BB12" s="22">
        <v>14233000</v>
      </c>
      <c r="BC12" s="22">
        <v>0</v>
      </c>
      <c r="BD12" s="22">
        <v>1099000</v>
      </c>
      <c r="BE12" s="22">
        <v>2070000</v>
      </c>
      <c r="BF12" s="22">
        <v>0</v>
      </c>
      <c r="BG12" s="22">
        <v>7743000</v>
      </c>
      <c r="BH12" s="22">
        <v>7711000</v>
      </c>
      <c r="BI12" s="22">
        <v>3463000</v>
      </c>
      <c r="BJ12" s="22">
        <v>0</v>
      </c>
      <c r="BK12" s="22">
        <v>1323000</v>
      </c>
      <c r="BL12" s="22">
        <v>0</v>
      </c>
      <c r="BM12" s="22">
        <v>49000</v>
      </c>
      <c r="BN12" s="22">
        <v>0</v>
      </c>
      <c r="BO12" s="22">
        <v>1553000</v>
      </c>
      <c r="BP12" s="22">
        <v>920000</v>
      </c>
      <c r="BQ12" s="22">
        <v>0</v>
      </c>
      <c r="BR12" s="22">
        <v>0</v>
      </c>
      <c r="BS12" s="22">
        <v>187000</v>
      </c>
      <c r="BT12" s="22">
        <v>0</v>
      </c>
      <c r="BU12" s="22">
        <v>0</v>
      </c>
      <c r="BV12" s="22">
        <v>11339000</v>
      </c>
      <c r="BW12" s="22">
        <v>3650000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88793000</v>
      </c>
      <c r="CD12" s="22">
        <v>9151000</v>
      </c>
    </row>
    <row r="13" spans="1:8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148607248</v>
      </c>
      <c r="F13" s="22">
        <v>29596</v>
      </c>
      <c r="G13" s="22">
        <v>9375028</v>
      </c>
      <c r="H13" s="22">
        <v>0</v>
      </c>
      <c r="I13" s="22">
        <v>3722900</v>
      </c>
      <c r="J13" s="22">
        <v>1539724</v>
      </c>
      <c r="K13" s="22">
        <v>252501</v>
      </c>
      <c r="L13" s="22">
        <v>0</v>
      </c>
      <c r="M13" s="22">
        <v>4133158</v>
      </c>
      <c r="N13" s="22">
        <v>0</v>
      </c>
      <c r="O13" s="22">
        <v>1104597</v>
      </c>
      <c r="P13" s="22">
        <v>29599471</v>
      </c>
      <c r="Q13" s="22">
        <v>9572728</v>
      </c>
      <c r="R13" s="22">
        <v>1313493</v>
      </c>
      <c r="S13" s="22">
        <v>3789238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7805325</v>
      </c>
      <c r="Z13" s="22">
        <v>0</v>
      </c>
      <c r="AA13" s="22">
        <v>166959</v>
      </c>
      <c r="AB13" s="22">
        <v>0</v>
      </c>
      <c r="AC13" s="22">
        <v>1963380</v>
      </c>
      <c r="AD13" s="22">
        <v>0</v>
      </c>
      <c r="AE13" s="22">
        <v>0</v>
      </c>
      <c r="AF13" s="22">
        <v>3843</v>
      </c>
      <c r="AG13" s="22">
        <v>0</v>
      </c>
      <c r="AH13" s="22">
        <v>0</v>
      </c>
      <c r="AI13" s="22">
        <v>6801</v>
      </c>
      <c r="AJ13" s="22">
        <v>7884541</v>
      </c>
      <c r="AK13" s="22">
        <v>1900679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232771210</v>
      </c>
      <c r="AR13" s="22">
        <v>6011820</v>
      </c>
      <c r="AS13" s="22">
        <v>24307912</v>
      </c>
      <c r="AT13" s="22">
        <v>0</v>
      </c>
      <c r="AU13" s="22">
        <v>27903129</v>
      </c>
      <c r="AV13" s="22">
        <v>18704760</v>
      </c>
      <c r="AW13" s="22">
        <v>429671</v>
      </c>
      <c r="AX13" s="22">
        <v>0</v>
      </c>
      <c r="AY13" s="22">
        <v>6156917</v>
      </c>
      <c r="AZ13" s="22">
        <v>0</v>
      </c>
      <c r="BA13" s="22">
        <v>13568849</v>
      </c>
      <c r="BB13" s="22">
        <v>36432121</v>
      </c>
      <c r="BC13" s="22">
        <v>9295290</v>
      </c>
      <c r="BD13" s="22">
        <v>5076266</v>
      </c>
      <c r="BE13" s="22">
        <v>5911103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10145613</v>
      </c>
      <c r="BL13" s="22">
        <v>0</v>
      </c>
      <c r="BM13" s="22">
        <v>238229</v>
      </c>
      <c r="BN13" s="22">
        <v>0</v>
      </c>
      <c r="BO13" s="22">
        <v>2983443</v>
      </c>
      <c r="BP13" s="22">
        <v>0</v>
      </c>
      <c r="BQ13" s="22">
        <v>0</v>
      </c>
      <c r="BR13" s="22">
        <v>701180</v>
      </c>
      <c r="BS13" s="22">
        <v>0</v>
      </c>
      <c r="BT13" s="22">
        <v>0</v>
      </c>
      <c r="BU13" s="22">
        <v>505876</v>
      </c>
      <c r="BV13" s="22">
        <v>39669177</v>
      </c>
      <c r="BW13" s="22">
        <v>9218589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217259945</v>
      </c>
      <c r="CD13" s="22">
        <v>15511265</v>
      </c>
    </row>
    <row r="14" spans="1:8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19435148</v>
      </c>
      <c r="F14" s="22">
        <v>264005</v>
      </c>
      <c r="G14" s="22">
        <v>404168</v>
      </c>
      <c r="H14" s="22">
        <v>57037</v>
      </c>
      <c r="I14" s="22">
        <v>1797123</v>
      </c>
      <c r="J14" s="22">
        <v>436304</v>
      </c>
      <c r="K14" s="22">
        <v>0</v>
      </c>
      <c r="L14" s="22">
        <v>0</v>
      </c>
      <c r="M14" s="22">
        <v>36395</v>
      </c>
      <c r="N14" s="22">
        <v>0</v>
      </c>
      <c r="O14" s="22">
        <v>654992</v>
      </c>
      <c r="P14" s="22">
        <v>3538255</v>
      </c>
      <c r="Q14" s="22">
        <v>19495</v>
      </c>
      <c r="R14" s="22">
        <v>0</v>
      </c>
      <c r="S14" s="22">
        <v>0</v>
      </c>
      <c r="T14" s="22">
        <v>24692</v>
      </c>
      <c r="U14" s="22">
        <v>4776951</v>
      </c>
      <c r="V14" s="22">
        <v>4486027</v>
      </c>
      <c r="W14" s="22">
        <v>2697133</v>
      </c>
      <c r="X14" s="22">
        <v>0</v>
      </c>
      <c r="Y14" s="22">
        <v>317917</v>
      </c>
      <c r="Z14" s="22">
        <v>0</v>
      </c>
      <c r="AA14" s="22">
        <v>91936</v>
      </c>
      <c r="AB14" s="22">
        <v>0</v>
      </c>
      <c r="AC14" s="22">
        <v>327656</v>
      </c>
      <c r="AD14" s="22">
        <v>319864</v>
      </c>
      <c r="AE14" s="22">
        <v>0</v>
      </c>
      <c r="AF14" s="22">
        <v>0</v>
      </c>
      <c r="AG14" s="22">
        <v>0</v>
      </c>
      <c r="AH14" s="22">
        <v>1454215</v>
      </c>
      <c r="AI14" s="22">
        <v>16401</v>
      </c>
      <c r="AJ14" s="22">
        <v>1135894</v>
      </c>
      <c r="AK14" s="22">
        <v>1429727</v>
      </c>
      <c r="AL14" s="22">
        <v>0</v>
      </c>
      <c r="AM14" s="22">
        <v>54794</v>
      </c>
      <c r="AN14" s="22">
        <v>0</v>
      </c>
      <c r="AO14" s="22">
        <v>0</v>
      </c>
      <c r="AP14" s="22">
        <v>0</v>
      </c>
      <c r="AQ14" s="22">
        <v>43776129</v>
      </c>
      <c r="AR14" s="22">
        <v>398959</v>
      </c>
      <c r="AS14" s="22">
        <v>2885537</v>
      </c>
      <c r="AT14" s="22">
        <v>1038239</v>
      </c>
      <c r="AU14" s="22">
        <v>5249756</v>
      </c>
      <c r="AV14" s="22">
        <v>1278656</v>
      </c>
      <c r="AW14" s="22">
        <v>21132</v>
      </c>
      <c r="AX14" s="22">
        <v>0</v>
      </c>
      <c r="AY14" s="22">
        <v>276985</v>
      </c>
      <c r="AZ14" s="22">
        <v>0</v>
      </c>
      <c r="BA14" s="22">
        <v>1049506</v>
      </c>
      <c r="BB14" s="22">
        <v>6247250</v>
      </c>
      <c r="BC14" s="22">
        <v>288145</v>
      </c>
      <c r="BD14" s="22">
        <v>416704</v>
      </c>
      <c r="BE14" s="22">
        <v>275841</v>
      </c>
      <c r="BF14" s="22">
        <v>0</v>
      </c>
      <c r="BG14" s="22">
        <v>4399424</v>
      </c>
      <c r="BH14" s="22">
        <v>4275609</v>
      </c>
      <c r="BI14" s="22">
        <v>2164470</v>
      </c>
      <c r="BJ14" s="22">
        <v>0</v>
      </c>
      <c r="BK14" s="22">
        <v>489912</v>
      </c>
      <c r="BL14" s="22">
        <v>0</v>
      </c>
      <c r="BM14" s="22">
        <v>146594</v>
      </c>
      <c r="BN14" s="22">
        <v>0</v>
      </c>
      <c r="BO14" s="22">
        <v>742035</v>
      </c>
      <c r="BP14" s="22">
        <v>678211</v>
      </c>
      <c r="BQ14" s="22">
        <v>0</v>
      </c>
      <c r="BR14" s="22">
        <v>0</v>
      </c>
      <c r="BS14" s="22">
        <v>0</v>
      </c>
      <c r="BT14" s="22">
        <v>169270</v>
      </c>
      <c r="BU14" s="22">
        <v>140018</v>
      </c>
      <c r="BV14" s="22">
        <v>2898194</v>
      </c>
      <c r="BW14" s="22">
        <v>3661688</v>
      </c>
      <c r="BX14" s="22">
        <v>0</v>
      </c>
      <c r="BY14" s="22">
        <v>556500</v>
      </c>
      <c r="BZ14" s="22">
        <v>0</v>
      </c>
      <c r="CA14" s="22">
        <v>0</v>
      </c>
      <c r="CB14" s="22">
        <v>0</v>
      </c>
      <c r="CC14" s="22">
        <v>39748635</v>
      </c>
      <c r="CD14" s="22">
        <v>4027494</v>
      </c>
    </row>
    <row r="15" spans="1:8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65022776</v>
      </c>
      <c r="F15" s="22">
        <v>0</v>
      </c>
      <c r="G15" s="22">
        <v>2680422</v>
      </c>
      <c r="H15" s="22">
        <v>0</v>
      </c>
      <c r="I15" s="22">
        <v>762448</v>
      </c>
      <c r="J15" s="22">
        <v>980997</v>
      </c>
      <c r="K15" s="22">
        <v>0</v>
      </c>
      <c r="L15" s="22">
        <v>3731254</v>
      </c>
      <c r="M15" s="22">
        <v>556978</v>
      </c>
      <c r="N15" s="22">
        <v>0</v>
      </c>
      <c r="O15" s="22">
        <v>541516</v>
      </c>
      <c r="P15" s="22">
        <v>14341155</v>
      </c>
      <c r="Q15" s="22">
        <v>0</v>
      </c>
      <c r="R15" s="22">
        <v>480777</v>
      </c>
      <c r="S15" s="22">
        <v>3538231</v>
      </c>
      <c r="T15" s="22">
        <v>0</v>
      </c>
      <c r="U15" s="22">
        <v>12387936</v>
      </c>
      <c r="V15" s="22">
        <v>9289271</v>
      </c>
      <c r="W15" s="22">
        <v>3635623</v>
      </c>
      <c r="X15" s="22">
        <v>0</v>
      </c>
      <c r="Y15" s="22">
        <v>1315561</v>
      </c>
      <c r="Z15" s="22">
        <v>0</v>
      </c>
      <c r="AA15" s="22">
        <v>75651</v>
      </c>
      <c r="AB15" s="22">
        <v>0</v>
      </c>
      <c r="AC15" s="22">
        <v>4688999</v>
      </c>
      <c r="AD15" s="22">
        <v>0</v>
      </c>
      <c r="AE15" s="22">
        <v>0</v>
      </c>
      <c r="AF15" s="22">
        <v>0</v>
      </c>
      <c r="AG15" s="22">
        <v>60450</v>
      </c>
      <c r="AH15" s="22">
        <v>0</v>
      </c>
      <c r="AI15" s="22">
        <v>0</v>
      </c>
      <c r="AJ15" s="22">
        <v>4742053</v>
      </c>
      <c r="AK15" s="22">
        <v>1611209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130443307</v>
      </c>
      <c r="AR15" s="22">
        <v>519371</v>
      </c>
      <c r="AS15" s="22">
        <v>21822783</v>
      </c>
      <c r="AT15" s="22">
        <v>1410496</v>
      </c>
      <c r="AU15" s="22">
        <v>8087880</v>
      </c>
      <c r="AV15" s="22">
        <v>8892135</v>
      </c>
      <c r="AW15" s="22">
        <v>119870</v>
      </c>
      <c r="AX15" s="22">
        <v>3670523</v>
      </c>
      <c r="AY15" s="22">
        <v>1038789</v>
      </c>
      <c r="AZ15" s="22">
        <v>0</v>
      </c>
      <c r="BA15" s="22">
        <v>9215873</v>
      </c>
      <c r="BB15" s="22">
        <v>16113703</v>
      </c>
      <c r="BC15" s="22">
        <v>0</v>
      </c>
      <c r="BD15" s="22">
        <v>2824646</v>
      </c>
      <c r="BE15" s="22">
        <v>3146868</v>
      </c>
      <c r="BF15" s="22">
        <v>0</v>
      </c>
      <c r="BG15" s="22">
        <v>9683144</v>
      </c>
      <c r="BH15" s="22">
        <v>7716850</v>
      </c>
      <c r="BI15" s="22">
        <v>2943121</v>
      </c>
      <c r="BJ15" s="22">
        <v>0</v>
      </c>
      <c r="BK15" s="22">
        <v>1805144</v>
      </c>
      <c r="BL15" s="22">
        <v>0</v>
      </c>
      <c r="BM15" s="22">
        <v>166039</v>
      </c>
      <c r="BN15" s="22">
        <v>0</v>
      </c>
      <c r="BO15" s="22">
        <v>2166786</v>
      </c>
      <c r="BP15" s="22">
        <v>0</v>
      </c>
      <c r="BQ15" s="22">
        <v>0</v>
      </c>
      <c r="BR15" s="22">
        <v>0</v>
      </c>
      <c r="BS15" s="22">
        <v>60396</v>
      </c>
      <c r="BT15" s="22">
        <v>0</v>
      </c>
      <c r="BU15" s="22">
        <v>0</v>
      </c>
      <c r="BV15" s="22">
        <v>20042760</v>
      </c>
      <c r="BW15" s="22">
        <v>2032495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123479672</v>
      </c>
      <c r="CD15" s="22">
        <v>6963635</v>
      </c>
    </row>
    <row r="16" spans="1:8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184443000</v>
      </c>
      <c r="F16" s="22">
        <v>0</v>
      </c>
      <c r="G16" s="22">
        <v>41108000</v>
      </c>
      <c r="H16" s="22">
        <v>0</v>
      </c>
      <c r="I16" s="22">
        <v>5168000</v>
      </c>
      <c r="J16" s="22">
        <v>667000</v>
      </c>
      <c r="K16" s="22">
        <v>104000</v>
      </c>
      <c r="L16" s="22">
        <v>9976000</v>
      </c>
      <c r="M16" s="22">
        <v>3829000</v>
      </c>
      <c r="N16" s="22">
        <v>1651000</v>
      </c>
      <c r="O16" s="22">
        <v>972000</v>
      </c>
      <c r="P16" s="22">
        <v>10343000</v>
      </c>
      <c r="Q16" s="22">
        <v>6834000</v>
      </c>
      <c r="R16" s="22">
        <v>4402000</v>
      </c>
      <c r="S16" s="22">
        <v>1756000</v>
      </c>
      <c r="T16" s="22">
        <v>4120000</v>
      </c>
      <c r="U16" s="22">
        <v>26599000</v>
      </c>
      <c r="V16" s="22">
        <v>21418000</v>
      </c>
      <c r="W16" s="22">
        <v>27899000</v>
      </c>
      <c r="X16" s="22">
        <v>0</v>
      </c>
      <c r="Y16" s="22">
        <v>2507000</v>
      </c>
      <c r="Z16" s="22">
        <v>0</v>
      </c>
      <c r="AA16" s="22">
        <v>979000</v>
      </c>
      <c r="AB16" s="22">
        <v>0</v>
      </c>
      <c r="AC16" s="22">
        <v>669000</v>
      </c>
      <c r="AD16" s="22">
        <v>1798000</v>
      </c>
      <c r="AE16" s="22">
        <v>9920000</v>
      </c>
      <c r="AF16" s="22">
        <v>6216000</v>
      </c>
      <c r="AG16" s="22">
        <v>0</v>
      </c>
      <c r="AH16" s="22">
        <v>0</v>
      </c>
      <c r="AI16" s="22">
        <v>0</v>
      </c>
      <c r="AJ16" s="22">
        <v>13165000</v>
      </c>
      <c r="AK16" s="22">
        <v>3293000</v>
      </c>
      <c r="AL16" s="22">
        <v>0</v>
      </c>
      <c r="AM16" s="22">
        <v>0</v>
      </c>
      <c r="AN16" s="22">
        <v>0</v>
      </c>
      <c r="AO16" s="22">
        <v>115454000</v>
      </c>
      <c r="AP16" s="22">
        <v>0</v>
      </c>
      <c r="AQ16" s="22">
        <v>505290000</v>
      </c>
      <c r="AR16" s="22">
        <v>1046000</v>
      </c>
      <c r="AS16" s="22">
        <v>61814000</v>
      </c>
      <c r="AT16" s="22">
        <v>0</v>
      </c>
      <c r="AU16" s="22">
        <v>44978000</v>
      </c>
      <c r="AV16" s="22">
        <v>35448000</v>
      </c>
      <c r="AW16" s="22">
        <v>408000</v>
      </c>
      <c r="AX16" s="22">
        <v>3653000</v>
      </c>
      <c r="AY16" s="22">
        <v>5568000</v>
      </c>
      <c r="AZ16" s="22">
        <v>6426000</v>
      </c>
      <c r="BA16" s="22">
        <v>1935000</v>
      </c>
      <c r="BB16" s="22">
        <v>35008000</v>
      </c>
      <c r="BC16" s="22">
        <v>4581000</v>
      </c>
      <c r="BD16" s="22">
        <v>22173000</v>
      </c>
      <c r="BE16" s="22">
        <v>3993000</v>
      </c>
      <c r="BF16" s="22">
        <v>6357000</v>
      </c>
      <c r="BG16" s="22">
        <v>20779000</v>
      </c>
      <c r="BH16" s="22">
        <v>19744000</v>
      </c>
      <c r="BI16" s="22">
        <v>17891000</v>
      </c>
      <c r="BJ16" s="22">
        <v>0</v>
      </c>
      <c r="BK16" s="22">
        <v>3819000</v>
      </c>
      <c r="BL16" s="22">
        <v>0</v>
      </c>
      <c r="BM16" s="22">
        <v>1440000</v>
      </c>
      <c r="BN16" s="22">
        <v>103000</v>
      </c>
      <c r="BO16" s="22">
        <v>1318000</v>
      </c>
      <c r="BP16" s="22">
        <v>1698000</v>
      </c>
      <c r="BQ16" s="22">
        <v>5460000</v>
      </c>
      <c r="BR16" s="22">
        <v>7871000</v>
      </c>
      <c r="BS16" s="22">
        <v>0</v>
      </c>
      <c r="BT16" s="22">
        <v>0</v>
      </c>
      <c r="BU16" s="22">
        <v>0</v>
      </c>
      <c r="BV16" s="22">
        <v>52707000</v>
      </c>
      <c r="BW16" s="22">
        <v>14525000</v>
      </c>
      <c r="BX16" s="22">
        <v>0</v>
      </c>
      <c r="BY16" s="22">
        <v>0</v>
      </c>
      <c r="BZ16" s="22">
        <v>0</v>
      </c>
      <c r="CA16" s="22">
        <v>107667000</v>
      </c>
      <c r="CB16" s="22">
        <v>0</v>
      </c>
      <c r="CC16" s="22">
        <v>488410000</v>
      </c>
      <c r="CD16" s="22">
        <v>16880000</v>
      </c>
    </row>
    <row r="17" spans="1:8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52537814</v>
      </c>
      <c r="F17" s="22">
        <v>4640</v>
      </c>
      <c r="G17" s="22">
        <v>613685</v>
      </c>
      <c r="H17" s="22">
        <v>0</v>
      </c>
      <c r="I17" s="22">
        <v>1175598</v>
      </c>
      <c r="J17" s="22">
        <v>512460</v>
      </c>
      <c r="K17" s="22">
        <v>0</v>
      </c>
      <c r="L17" s="22">
        <v>0</v>
      </c>
      <c r="M17" s="22">
        <v>422036</v>
      </c>
      <c r="N17" s="22">
        <v>0</v>
      </c>
      <c r="O17" s="22">
        <v>85894</v>
      </c>
      <c r="P17" s="22">
        <v>4195904</v>
      </c>
      <c r="Q17" s="22">
        <v>1817539</v>
      </c>
      <c r="R17" s="22">
        <v>0</v>
      </c>
      <c r="S17" s="22">
        <v>2851353</v>
      </c>
      <c r="T17" s="22">
        <v>0</v>
      </c>
      <c r="U17" s="22">
        <v>18290927</v>
      </c>
      <c r="V17" s="22">
        <v>20500165</v>
      </c>
      <c r="W17" s="22">
        <v>4557545</v>
      </c>
      <c r="X17" s="22">
        <v>0</v>
      </c>
      <c r="Y17" s="22">
        <v>708801</v>
      </c>
      <c r="Z17" s="22">
        <v>0</v>
      </c>
      <c r="AA17" s="22">
        <v>143081</v>
      </c>
      <c r="AB17" s="22">
        <v>0</v>
      </c>
      <c r="AC17" s="22">
        <v>787631</v>
      </c>
      <c r="AD17" s="22">
        <v>0</v>
      </c>
      <c r="AE17" s="22">
        <v>621552</v>
      </c>
      <c r="AF17" s="22">
        <v>0</v>
      </c>
      <c r="AG17" s="22">
        <v>0</v>
      </c>
      <c r="AH17" s="22">
        <v>0</v>
      </c>
      <c r="AI17" s="22">
        <v>0</v>
      </c>
      <c r="AJ17" s="22">
        <v>5231418</v>
      </c>
      <c r="AK17" s="22">
        <v>260948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115318991</v>
      </c>
      <c r="AR17" s="22">
        <v>1171664</v>
      </c>
      <c r="AS17" s="22">
        <v>14417918</v>
      </c>
      <c r="AT17" s="22">
        <v>0</v>
      </c>
      <c r="AU17" s="22">
        <v>14061743</v>
      </c>
      <c r="AV17" s="22">
        <v>4524471</v>
      </c>
      <c r="AW17" s="22">
        <v>134662</v>
      </c>
      <c r="AX17" s="22">
        <v>0</v>
      </c>
      <c r="AY17" s="22">
        <v>1120049</v>
      </c>
      <c r="AZ17" s="22">
        <v>8095</v>
      </c>
      <c r="BA17" s="22">
        <v>3003387</v>
      </c>
      <c r="BB17" s="22">
        <v>15703772</v>
      </c>
      <c r="BC17" s="22">
        <v>1653804</v>
      </c>
      <c r="BD17" s="22">
        <v>0</v>
      </c>
      <c r="BE17" s="22">
        <v>1914736</v>
      </c>
      <c r="BF17" s="22">
        <v>0</v>
      </c>
      <c r="BG17" s="22">
        <v>8078161</v>
      </c>
      <c r="BH17" s="22">
        <v>3674948</v>
      </c>
      <c r="BI17" s="22">
        <v>3790829</v>
      </c>
      <c r="BJ17" s="22">
        <v>0</v>
      </c>
      <c r="BK17" s="22">
        <v>1156465</v>
      </c>
      <c r="BL17" s="22">
        <v>0</v>
      </c>
      <c r="BM17" s="22">
        <v>164686</v>
      </c>
      <c r="BN17" s="22">
        <v>0</v>
      </c>
      <c r="BO17" s="22">
        <v>1167876</v>
      </c>
      <c r="BP17" s="22">
        <v>474872</v>
      </c>
      <c r="BQ17" s="22">
        <v>439701</v>
      </c>
      <c r="BR17" s="22">
        <v>0</v>
      </c>
      <c r="BS17" s="22">
        <v>0</v>
      </c>
      <c r="BT17" s="22">
        <v>0</v>
      </c>
      <c r="BU17" s="22">
        <v>0</v>
      </c>
      <c r="BV17" s="22">
        <v>15940239</v>
      </c>
      <c r="BW17" s="22">
        <v>3398078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96000156</v>
      </c>
      <c r="CD17" s="22">
        <v>19318835</v>
      </c>
    </row>
    <row r="18" spans="1:8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76453000</v>
      </c>
      <c r="F18" s="22">
        <v>2000</v>
      </c>
      <c r="G18" s="22">
        <v>2250000</v>
      </c>
      <c r="H18" s="22">
        <v>0</v>
      </c>
      <c r="I18" s="22">
        <v>3842000</v>
      </c>
      <c r="J18" s="22">
        <v>477000</v>
      </c>
      <c r="K18" s="22">
        <v>1057000</v>
      </c>
      <c r="L18" s="22">
        <v>0</v>
      </c>
      <c r="M18" s="22">
        <v>33000</v>
      </c>
      <c r="N18" s="22">
        <v>0</v>
      </c>
      <c r="O18" s="22">
        <v>392000</v>
      </c>
      <c r="P18" s="22">
        <v>10990000</v>
      </c>
      <c r="Q18" s="22">
        <v>1120000</v>
      </c>
      <c r="R18" s="22">
        <v>1802000</v>
      </c>
      <c r="S18" s="22">
        <v>0</v>
      </c>
      <c r="T18" s="22">
        <v>46000</v>
      </c>
      <c r="U18" s="22">
        <v>23181000</v>
      </c>
      <c r="V18" s="22">
        <v>24622000</v>
      </c>
      <c r="W18" s="22">
        <v>8692000</v>
      </c>
      <c r="X18" s="22">
        <v>0</v>
      </c>
      <c r="Y18" s="22">
        <v>1395000</v>
      </c>
      <c r="Z18" s="22">
        <v>28000</v>
      </c>
      <c r="AA18" s="22">
        <v>812000</v>
      </c>
      <c r="AB18" s="22">
        <v>0</v>
      </c>
      <c r="AC18" s="22">
        <v>2024000</v>
      </c>
      <c r="AD18" s="22">
        <v>-3000</v>
      </c>
      <c r="AE18" s="22">
        <v>7922000</v>
      </c>
      <c r="AF18" s="22">
        <v>0</v>
      </c>
      <c r="AG18" s="22">
        <v>0</v>
      </c>
      <c r="AH18" s="22">
        <v>0</v>
      </c>
      <c r="AI18" s="22">
        <v>0</v>
      </c>
      <c r="AJ18" s="22">
        <v>6163000</v>
      </c>
      <c r="AK18" s="22">
        <v>3431000</v>
      </c>
      <c r="AL18" s="22">
        <v>1917000</v>
      </c>
      <c r="AM18" s="22">
        <v>0</v>
      </c>
      <c r="AN18" s="22">
        <v>121244000</v>
      </c>
      <c r="AO18" s="22">
        <v>261764000</v>
      </c>
      <c r="AP18" s="22">
        <v>0</v>
      </c>
      <c r="AQ18" s="22">
        <v>561656000</v>
      </c>
      <c r="AR18" s="22">
        <v>1347000</v>
      </c>
      <c r="AS18" s="22">
        <v>48365000</v>
      </c>
      <c r="AT18" s="22">
        <v>4520000</v>
      </c>
      <c r="AU18" s="22">
        <v>23881000</v>
      </c>
      <c r="AV18" s="22">
        <v>14674000</v>
      </c>
      <c r="AW18" s="22">
        <v>2249000</v>
      </c>
      <c r="AX18" s="22">
        <v>0</v>
      </c>
      <c r="AY18" s="22">
        <v>967000</v>
      </c>
      <c r="AZ18" s="22">
        <v>0</v>
      </c>
      <c r="BA18" s="22">
        <v>12915000</v>
      </c>
      <c r="BB18" s="22">
        <v>20862000</v>
      </c>
      <c r="BC18" s="22">
        <v>2520000</v>
      </c>
      <c r="BD18" s="22">
        <v>3452000</v>
      </c>
      <c r="BE18" s="22">
        <v>1338000</v>
      </c>
      <c r="BF18" s="22">
        <v>480000</v>
      </c>
      <c r="BG18" s="22">
        <v>16394000</v>
      </c>
      <c r="BH18" s="22">
        <v>14247000</v>
      </c>
      <c r="BI18" s="22">
        <v>5196000</v>
      </c>
      <c r="BJ18" s="22">
        <v>63000</v>
      </c>
      <c r="BK18" s="22">
        <v>6100000</v>
      </c>
      <c r="BL18" s="22">
        <v>0</v>
      </c>
      <c r="BM18" s="22">
        <v>822000</v>
      </c>
      <c r="BN18" s="22">
        <v>0</v>
      </c>
      <c r="BO18" s="22">
        <v>4496000</v>
      </c>
      <c r="BP18" s="22">
        <v>3000</v>
      </c>
      <c r="BQ18" s="22">
        <v>3523000</v>
      </c>
      <c r="BR18" s="22">
        <v>0</v>
      </c>
      <c r="BS18" s="22">
        <v>0</v>
      </c>
      <c r="BT18" s="22">
        <v>0</v>
      </c>
      <c r="BU18" s="22">
        <v>0</v>
      </c>
      <c r="BV18" s="22">
        <v>19442000</v>
      </c>
      <c r="BW18" s="22">
        <v>8410000</v>
      </c>
      <c r="BX18" s="22">
        <v>4446000</v>
      </c>
      <c r="BY18" s="22">
        <v>0</v>
      </c>
      <c r="BZ18" s="22">
        <v>81413000</v>
      </c>
      <c r="CA18" s="22">
        <v>98407000</v>
      </c>
      <c r="CB18" s="22">
        <v>0</v>
      </c>
      <c r="CC18" s="22">
        <v>400532000</v>
      </c>
      <c r="CD18" s="22">
        <v>161124000</v>
      </c>
    </row>
    <row r="19" spans="1:8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11757105</v>
      </c>
      <c r="F19" s="22">
        <v>26403</v>
      </c>
      <c r="G19" s="22">
        <v>2561633</v>
      </c>
      <c r="H19" s="22">
        <v>0</v>
      </c>
      <c r="I19" s="22">
        <v>34995971</v>
      </c>
      <c r="J19" s="22">
        <v>26116174</v>
      </c>
      <c r="K19" s="22">
        <v>129689</v>
      </c>
      <c r="L19" s="22">
        <v>16886476</v>
      </c>
      <c r="M19" s="22">
        <v>6050557</v>
      </c>
      <c r="N19" s="22">
        <v>2580173</v>
      </c>
      <c r="O19" s="22">
        <v>966637</v>
      </c>
      <c r="P19" s="22">
        <v>49110333</v>
      </c>
      <c r="Q19" s="22">
        <v>624515</v>
      </c>
      <c r="R19" s="22">
        <v>12736755</v>
      </c>
      <c r="S19" s="22">
        <v>5616685</v>
      </c>
      <c r="T19" s="22">
        <v>0</v>
      </c>
      <c r="U19" s="22">
        <v>30632549</v>
      </c>
      <c r="V19" s="22">
        <v>36421794</v>
      </c>
      <c r="W19" s="22">
        <v>18134342</v>
      </c>
      <c r="X19" s="22">
        <v>0</v>
      </c>
      <c r="Y19" s="22">
        <v>5700856</v>
      </c>
      <c r="Z19" s="22">
        <v>0</v>
      </c>
      <c r="AA19" s="22">
        <v>946102</v>
      </c>
      <c r="AB19" s="22">
        <v>0</v>
      </c>
      <c r="AC19" s="22">
        <v>0</v>
      </c>
      <c r="AD19" s="22">
        <v>1973148</v>
      </c>
      <c r="AE19" s="22">
        <v>5345698</v>
      </c>
      <c r="AF19" s="22">
        <v>9363893</v>
      </c>
      <c r="AG19" s="22">
        <v>0</v>
      </c>
      <c r="AH19" s="22">
        <v>0</v>
      </c>
      <c r="AI19" s="22">
        <v>0</v>
      </c>
      <c r="AJ19" s="22">
        <v>56112320</v>
      </c>
      <c r="AK19" s="22">
        <v>7985758</v>
      </c>
      <c r="AL19" s="22">
        <v>0</v>
      </c>
      <c r="AM19" s="22">
        <v>445081</v>
      </c>
      <c r="AN19" s="22">
        <v>0</v>
      </c>
      <c r="AO19" s="22">
        <v>61562346</v>
      </c>
      <c r="AP19" s="22">
        <v>0</v>
      </c>
      <c r="AQ19" s="22">
        <v>404782993</v>
      </c>
      <c r="AR19" s="22">
        <v>1675218</v>
      </c>
      <c r="AS19" s="22">
        <v>46294018</v>
      </c>
      <c r="AT19" s="22">
        <v>0</v>
      </c>
      <c r="AU19" s="22">
        <v>44098043</v>
      </c>
      <c r="AV19" s="22">
        <v>30075059</v>
      </c>
      <c r="AW19" s="22">
        <v>157065</v>
      </c>
      <c r="AX19" s="22">
        <v>9503278</v>
      </c>
      <c r="AY19" s="22">
        <v>3570716</v>
      </c>
      <c r="AZ19" s="22">
        <v>1124379</v>
      </c>
      <c r="BA19" s="22">
        <v>15847851</v>
      </c>
      <c r="BB19" s="22">
        <v>43993222</v>
      </c>
      <c r="BC19" s="22">
        <v>1268690</v>
      </c>
      <c r="BD19" s="22">
        <v>14704558</v>
      </c>
      <c r="BE19" s="22">
        <v>4945307</v>
      </c>
      <c r="BF19" s="22">
        <v>0</v>
      </c>
      <c r="BG19" s="22">
        <v>20124875</v>
      </c>
      <c r="BH19" s="22">
        <v>21202463</v>
      </c>
      <c r="BI19" s="22">
        <v>14119677</v>
      </c>
      <c r="BJ19" s="22">
        <v>0</v>
      </c>
      <c r="BK19" s="22">
        <v>4635550</v>
      </c>
      <c r="BL19" s="22">
        <v>0</v>
      </c>
      <c r="BM19" s="22">
        <v>902872</v>
      </c>
      <c r="BN19" s="22">
        <v>0</v>
      </c>
      <c r="BO19" s="22">
        <v>0</v>
      </c>
      <c r="BP19" s="22">
        <v>2470310</v>
      </c>
      <c r="BQ19" s="22">
        <v>2223510</v>
      </c>
      <c r="BR19" s="22">
        <v>7706066</v>
      </c>
      <c r="BS19" s="22">
        <v>0</v>
      </c>
      <c r="BT19" s="22">
        <v>0</v>
      </c>
      <c r="BU19" s="22">
        <v>5865245</v>
      </c>
      <c r="BV19" s="22">
        <v>40829495</v>
      </c>
      <c r="BW19" s="22">
        <v>8808057</v>
      </c>
      <c r="BX19" s="22">
        <v>0</v>
      </c>
      <c r="BY19" s="22">
        <v>795671</v>
      </c>
      <c r="BZ19" s="22">
        <v>0</v>
      </c>
      <c r="CA19" s="22">
        <v>48183280</v>
      </c>
      <c r="CB19" s="22">
        <v>0</v>
      </c>
      <c r="CC19" s="22">
        <v>395124475</v>
      </c>
      <c r="CD19" s="22">
        <v>9658518</v>
      </c>
    </row>
    <row r="20" spans="1:8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54307356</v>
      </c>
      <c r="F20" s="22">
        <v>0</v>
      </c>
      <c r="G20" s="22">
        <v>0</v>
      </c>
      <c r="H20" s="22">
        <v>0</v>
      </c>
      <c r="I20" s="22">
        <v>1412420</v>
      </c>
      <c r="J20" s="22">
        <v>122000</v>
      </c>
      <c r="K20" s="22">
        <v>0</v>
      </c>
      <c r="L20" s="22">
        <v>3846398</v>
      </c>
      <c r="M20" s="22">
        <v>2962774</v>
      </c>
      <c r="N20" s="22">
        <v>0</v>
      </c>
      <c r="O20" s="22">
        <v>9615411</v>
      </c>
      <c r="P20" s="22">
        <v>7659749</v>
      </c>
      <c r="Q20" s="22">
        <v>0</v>
      </c>
      <c r="R20" s="22">
        <v>1490197</v>
      </c>
      <c r="S20" s="22">
        <v>1872945</v>
      </c>
      <c r="T20" s="22">
        <v>0</v>
      </c>
      <c r="U20" s="22">
        <v>22282403</v>
      </c>
      <c r="V20" s="22">
        <v>773955</v>
      </c>
      <c r="W20" s="22">
        <v>4234844</v>
      </c>
      <c r="X20" s="22">
        <v>0</v>
      </c>
      <c r="Y20" s="22">
        <v>1053290</v>
      </c>
      <c r="Z20" s="22">
        <v>0</v>
      </c>
      <c r="AA20" s="22">
        <v>0</v>
      </c>
      <c r="AB20" s="22">
        <v>135732</v>
      </c>
      <c r="AC20" s="22">
        <v>2677639</v>
      </c>
      <c r="AD20" s="22">
        <v>1888841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4095198</v>
      </c>
      <c r="AK20" s="22">
        <v>870832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121301984</v>
      </c>
      <c r="AR20" s="22">
        <v>748228</v>
      </c>
      <c r="AS20" s="22">
        <v>15408052</v>
      </c>
      <c r="AT20" s="22">
        <v>0</v>
      </c>
      <c r="AU20" s="22">
        <v>6967723</v>
      </c>
      <c r="AV20" s="22">
        <v>10330503</v>
      </c>
      <c r="AW20" s="22">
        <v>0</v>
      </c>
      <c r="AX20" s="22">
        <v>743842</v>
      </c>
      <c r="AY20" s="22">
        <v>2786607</v>
      </c>
      <c r="AZ20" s="22">
        <v>0</v>
      </c>
      <c r="BA20" s="22">
        <v>12920340</v>
      </c>
      <c r="BB20" s="22">
        <v>14354230</v>
      </c>
      <c r="BC20" s="22">
        <v>0</v>
      </c>
      <c r="BD20" s="22">
        <v>2469284</v>
      </c>
      <c r="BE20" s="22">
        <v>2619909</v>
      </c>
      <c r="BF20" s="22">
        <v>0</v>
      </c>
      <c r="BG20" s="22">
        <v>11271077</v>
      </c>
      <c r="BH20" s="22">
        <v>5477159</v>
      </c>
      <c r="BI20" s="22">
        <v>3240678</v>
      </c>
      <c r="BJ20" s="22">
        <v>0</v>
      </c>
      <c r="BK20" s="22">
        <v>1240374</v>
      </c>
      <c r="BL20" s="22">
        <v>0</v>
      </c>
      <c r="BM20" s="22">
        <v>0</v>
      </c>
      <c r="BN20" s="22">
        <v>761267</v>
      </c>
      <c r="BO20" s="22">
        <v>2724829</v>
      </c>
      <c r="BP20" s="22">
        <v>1002550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8929198</v>
      </c>
      <c r="BW20" s="22">
        <v>2679465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106675315</v>
      </c>
      <c r="CD20" s="22">
        <v>14626669</v>
      </c>
    </row>
    <row r="21" spans="1:8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0</v>
      </c>
      <c r="F21" s="22">
        <v>44847</v>
      </c>
      <c r="G21" s="22">
        <v>131274105</v>
      </c>
      <c r="H21" s="22">
        <v>0</v>
      </c>
      <c r="I21" s="22">
        <v>3973486</v>
      </c>
      <c r="J21" s="22">
        <v>384436</v>
      </c>
      <c r="K21" s="22">
        <v>0</v>
      </c>
      <c r="L21" s="22">
        <v>4177934</v>
      </c>
      <c r="M21" s="22">
        <v>561968</v>
      </c>
      <c r="N21" s="22">
        <v>0</v>
      </c>
      <c r="O21" s="22">
        <v>1227968</v>
      </c>
      <c r="P21" s="22">
        <v>30034950</v>
      </c>
      <c r="Q21" s="22">
        <v>0</v>
      </c>
      <c r="R21" s="22">
        <v>4876416</v>
      </c>
      <c r="S21" s="22">
        <v>12553720</v>
      </c>
      <c r="T21" s="22">
        <v>0</v>
      </c>
      <c r="U21" s="22">
        <v>18051676</v>
      </c>
      <c r="V21" s="22">
        <v>19990456</v>
      </c>
      <c r="W21" s="22">
        <v>7943542</v>
      </c>
      <c r="X21" s="22">
        <v>0</v>
      </c>
      <c r="Y21" s="22">
        <v>1516370</v>
      </c>
      <c r="Z21" s="22">
        <v>0</v>
      </c>
      <c r="AA21" s="22">
        <v>141638</v>
      </c>
      <c r="AB21" s="22">
        <v>0</v>
      </c>
      <c r="AC21" s="22">
        <v>3329602</v>
      </c>
      <c r="AD21" s="22">
        <v>0</v>
      </c>
      <c r="AE21" s="22">
        <v>1722285</v>
      </c>
      <c r="AF21" s="22">
        <v>0</v>
      </c>
      <c r="AG21" s="22">
        <v>0</v>
      </c>
      <c r="AH21" s="22">
        <v>0</v>
      </c>
      <c r="AI21" s="22">
        <v>0</v>
      </c>
      <c r="AJ21" s="22">
        <v>13982689</v>
      </c>
      <c r="AK21" s="22">
        <v>2977632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258765720</v>
      </c>
      <c r="AR21" s="22">
        <v>884276</v>
      </c>
      <c r="AS21" s="22">
        <v>27097189</v>
      </c>
      <c r="AT21" s="22">
        <v>0</v>
      </c>
      <c r="AU21" s="22">
        <v>17616626</v>
      </c>
      <c r="AV21" s="22">
        <v>20566794</v>
      </c>
      <c r="AW21" s="22">
        <v>0</v>
      </c>
      <c r="AX21" s="22">
        <v>3452427</v>
      </c>
      <c r="AY21" s="22">
        <v>1836404</v>
      </c>
      <c r="AZ21" s="22">
        <v>0</v>
      </c>
      <c r="BA21" s="22">
        <v>4572133</v>
      </c>
      <c r="BB21" s="22">
        <v>32596566</v>
      </c>
      <c r="BC21" s="22">
        <v>0</v>
      </c>
      <c r="BD21" s="22">
        <v>18937901</v>
      </c>
      <c r="BE21" s="22">
        <v>4241213</v>
      </c>
      <c r="BF21" s="22">
        <v>0</v>
      </c>
      <c r="BG21" s="22">
        <v>8863009</v>
      </c>
      <c r="BH21" s="22">
        <v>14516845</v>
      </c>
      <c r="BI21" s="22">
        <v>6526635</v>
      </c>
      <c r="BJ21" s="22">
        <v>0</v>
      </c>
      <c r="BK21" s="22">
        <v>2812306</v>
      </c>
      <c r="BL21" s="22">
        <v>0</v>
      </c>
      <c r="BM21" s="22">
        <v>141587</v>
      </c>
      <c r="BN21" s="22">
        <v>0</v>
      </c>
      <c r="BO21" s="22">
        <v>5792033</v>
      </c>
      <c r="BP21" s="22">
        <v>0</v>
      </c>
      <c r="BQ21" s="22">
        <v>-1980650</v>
      </c>
      <c r="BR21" s="22">
        <v>0</v>
      </c>
      <c r="BS21" s="22">
        <v>0</v>
      </c>
      <c r="BT21" s="22">
        <v>0</v>
      </c>
      <c r="BU21" s="22">
        <v>0</v>
      </c>
      <c r="BV21" s="22">
        <v>26795646</v>
      </c>
      <c r="BW21" s="22">
        <v>13133558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208402498</v>
      </c>
      <c r="CD21" s="22">
        <v>50363222</v>
      </c>
    </row>
    <row r="22" spans="1:82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0</v>
      </c>
      <c r="G22" s="22">
        <v>12754772</v>
      </c>
      <c r="H22" s="22">
        <v>27035</v>
      </c>
      <c r="I22" s="22">
        <v>0</v>
      </c>
      <c r="J22" s="22">
        <v>63134</v>
      </c>
      <c r="K22" s="22">
        <v>0</v>
      </c>
      <c r="L22" s="22">
        <v>0</v>
      </c>
      <c r="M22" s="22">
        <v>138585</v>
      </c>
      <c r="N22" s="22">
        <v>135790</v>
      </c>
      <c r="O22" s="22">
        <v>0</v>
      </c>
      <c r="P22" s="22">
        <v>173924</v>
      </c>
      <c r="Q22" s="22">
        <v>0</v>
      </c>
      <c r="R22" s="22">
        <v>0</v>
      </c>
      <c r="S22" s="22">
        <v>0</v>
      </c>
      <c r="T22" s="22">
        <v>0</v>
      </c>
      <c r="U22" s="22">
        <v>1550487</v>
      </c>
      <c r="V22" s="22">
        <v>8954162</v>
      </c>
      <c r="W22" s="22">
        <v>1036127</v>
      </c>
      <c r="X22" s="22">
        <v>0</v>
      </c>
      <c r="Y22" s="22">
        <v>258768</v>
      </c>
      <c r="Z22" s="22">
        <v>0</v>
      </c>
      <c r="AA22" s="22">
        <v>13325</v>
      </c>
      <c r="AB22" s="22">
        <v>0</v>
      </c>
      <c r="AC22" s="22">
        <v>468982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1390524</v>
      </c>
      <c r="AK22" s="22">
        <v>38326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27003941</v>
      </c>
      <c r="AR22" s="22">
        <v>313793</v>
      </c>
      <c r="AS22" s="22">
        <v>2602229</v>
      </c>
      <c r="AT22" s="22">
        <v>0</v>
      </c>
      <c r="AU22" s="22">
        <v>208479</v>
      </c>
      <c r="AV22" s="22">
        <v>778061</v>
      </c>
      <c r="AW22" s="22">
        <v>0</v>
      </c>
      <c r="AX22" s="22">
        <v>0</v>
      </c>
      <c r="AY22" s="22">
        <v>306563</v>
      </c>
      <c r="AZ22" s="22">
        <v>247951</v>
      </c>
      <c r="BA22" s="22">
        <v>0</v>
      </c>
      <c r="BB22" s="22">
        <v>5744918</v>
      </c>
      <c r="BC22" s="22">
        <v>0</v>
      </c>
      <c r="BD22" s="22">
        <v>0</v>
      </c>
      <c r="BE22" s="22">
        <v>0</v>
      </c>
      <c r="BF22" s="22">
        <v>0</v>
      </c>
      <c r="BG22" s="22">
        <v>2340390</v>
      </c>
      <c r="BH22" s="22">
        <v>1778404</v>
      </c>
      <c r="BI22" s="22">
        <v>674784</v>
      </c>
      <c r="BJ22" s="22">
        <v>0</v>
      </c>
      <c r="BK22" s="22">
        <v>305371</v>
      </c>
      <c r="BL22" s="22">
        <v>0</v>
      </c>
      <c r="BM22" s="22">
        <v>11675</v>
      </c>
      <c r="BN22" s="22">
        <v>0</v>
      </c>
      <c r="BO22" s="22">
        <v>888263</v>
      </c>
      <c r="BP22" s="22">
        <v>0</v>
      </c>
      <c r="BQ22" s="22">
        <v>0</v>
      </c>
      <c r="BR22" s="22">
        <v>0</v>
      </c>
      <c r="BS22" s="22">
        <v>0</v>
      </c>
      <c r="BT22" s="22">
        <v>0</v>
      </c>
      <c r="BU22" s="22">
        <v>0</v>
      </c>
      <c r="BV22" s="22">
        <v>3502314</v>
      </c>
      <c r="BW22" s="22">
        <v>527729</v>
      </c>
      <c r="BX22" s="22">
        <v>0</v>
      </c>
      <c r="BY22" s="22">
        <v>0</v>
      </c>
      <c r="BZ22" s="22">
        <v>0</v>
      </c>
      <c r="CA22" s="22">
        <v>0</v>
      </c>
      <c r="CB22" s="22">
        <v>37007</v>
      </c>
      <c r="CC22" s="22">
        <v>20267931</v>
      </c>
      <c r="CD22" s="22">
        <v>6736010</v>
      </c>
    </row>
    <row r="23" spans="1:82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14458887</v>
      </c>
      <c r="F23" s="22">
        <v>6185</v>
      </c>
      <c r="G23" s="22">
        <v>648727</v>
      </c>
      <c r="H23" s="22">
        <v>0</v>
      </c>
      <c r="I23" s="22">
        <v>0</v>
      </c>
      <c r="J23" s="22">
        <v>511195</v>
      </c>
      <c r="K23" s="22">
        <v>0</v>
      </c>
      <c r="L23" s="22">
        <v>0</v>
      </c>
      <c r="M23" s="22">
        <v>959118</v>
      </c>
      <c r="N23" s="22">
        <v>0</v>
      </c>
      <c r="O23" s="22">
        <v>5147</v>
      </c>
      <c r="P23" s="22">
        <v>290516</v>
      </c>
      <c r="Q23" s="22">
        <v>0</v>
      </c>
      <c r="R23" s="22">
        <v>0</v>
      </c>
      <c r="S23" s="22">
        <v>0</v>
      </c>
      <c r="T23" s="22">
        <v>0</v>
      </c>
      <c r="U23" s="22">
        <v>1455237</v>
      </c>
      <c r="V23" s="22">
        <v>3284439</v>
      </c>
      <c r="W23" s="22">
        <v>1511133</v>
      </c>
      <c r="X23" s="22">
        <v>0</v>
      </c>
      <c r="Y23" s="22">
        <v>1450662</v>
      </c>
      <c r="Z23" s="22">
        <v>1385100</v>
      </c>
      <c r="AA23" s="22">
        <v>3700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110817</v>
      </c>
      <c r="AH23" s="22">
        <v>0</v>
      </c>
      <c r="AI23" s="22">
        <v>0</v>
      </c>
      <c r="AJ23" s="22">
        <v>2191330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28272193</v>
      </c>
      <c r="AR23" s="22">
        <v>703278</v>
      </c>
      <c r="AS23" s="22">
        <v>1956003</v>
      </c>
      <c r="AT23" s="22">
        <v>268822</v>
      </c>
      <c r="AU23" s="22">
        <v>0</v>
      </c>
      <c r="AV23" s="22">
        <v>1366775</v>
      </c>
      <c r="AW23" s="22">
        <v>0</v>
      </c>
      <c r="AX23" s="22">
        <v>0</v>
      </c>
      <c r="AY23" s="22">
        <v>498523</v>
      </c>
      <c r="AZ23" s="22">
        <v>0</v>
      </c>
      <c r="BA23" s="22">
        <v>96145</v>
      </c>
      <c r="BB23" s="22">
        <v>2394345</v>
      </c>
      <c r="BC23" s="22">
        <v>0</v>
      </c>
      <c r="BD23" s="22">
        <v>0</v>
      </c>
      <c r="BE23" s="22">
        <v>0</v>
      </c>
      <c r="BF23" s="22">
        <v>0</v>
      </c>
      <c r="BG23" s="22">
        <v>1709805</v>
      </c>
      <c r="BH23" s="22">
        <v>1969959</v>
      </c>
      <c r="BI23" s="22">
        <v>1102633</v>
      </c>
      <c r="BJ23" s="22">
        <v>480</v>
      </c>
      <c r="BK23" s="22">
        <v>1867475</v>
      </c>
      <c r="BL23" s="22">
        <v>1701729</v>
      </c>
      <c r="BM23" s="22">
        <v>13238</v>
      </c>
      <c r="BN23" s="22">
        <v>0</v>
      </c>
      <c r="BO23" s="22">
        <v>0</v>
      </c>
      <c r="BP23" s="22">
        <v>0</v>
      </c>
      <c r="BQ23" s="22">
        <v>0</v>
      </c>
      <c r="BR23" s="22">
        <v>21173</v>
      </c>
      <c r="BS23" s="22">
        <v>178543</v>
      </c>
      <c r="BT23" s="22">
        <v>168569</v>
      </c>
      <c r="BU23" s="22">
        <v>0</v>
      </c>
      <c r="BV23" s="22">
        <v>3903236</v>
      </c>
      <c r="BW23" s="22">
        <v>520615</v>
      </c>
      <c r="BX23" s="22">
        <v>0</v>
      </c>
      <c r="BY23" s="22">
        <v>0</v>
      </c>
      <c r="BZ23" s="22">
        <v>0</v>
      </c>
      <c r="CA23" s="22">
        <v>0</v>
      </c>
      <c r="CB23" s="22">
        <v>0</v>
      </c>
      <c r="CC23" s="22">
        <v>20441346</v>
      </c>
      <c r="CD23" s="22">
        <v>7830847</v>
      </c>
    </row>
    <row r="24" spans="1:82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70516037</v>
      </c>
      <c r="F24" s="22">
        <v>321</v>
      </c>
      <c r="G24" s="22">
        <v>144276</v>
      </c>
      <c r="H24" s="22">
        <v>0</v>
      </c>
      <c r="I24" s="22">
        <v>0</v>
      </c>
      <c r="J24" s="22">
        <v>219858</v>
      </c>
      <c r="K24" s="22">
        <v>22460</v>
      </c>
      <c r="L24" s="22">
        <v>0</v>
      </c>
      <c r="M24" s="22">
        <v>291358</v>
      </c>
      <c r="N24" s="22">
        <v>0</v>
      </c>
      <c r="O24" s="22">
        <v>214695</v>
      </c>
      <c r="P24" s="22">
        <v>716600</v>
      </c>
      <c r="Q24" s="22">
        <v>77934</v>
      </c>
      <c r="R24" s="22">
        <v>0</v>
      </c>
      <c r="S24" s="22">
        <v>4188</v>
      </c>
      <c r="T24" s="22">
        <v>0</v>
      </c>
      <c r="U24" s="22">
        <v>1436946</v>
      </c>
      <c r="V24" s="22">
        <v>705381</v>
      </c>
      <c r="W24" s="22">
        <v>955431</v>
      </c>
      <c r="X24" s="22">
        <v>49698</v>
      </c>
      <c r="Y24" s="22">
        <v>621710</v>
      </c>
      <c r="Z24" s="22">
        <v>0</v>
      </c>
      <c r="AA24" s="22">
        <v>19798</v>
      </c>
      <c r="AB24" s="22">
        <v>0</v>
      </c>
      <c r="AC24" s="22">
        <v>417615</v>
      </c>
      <c r="AD24" s="22">
        <v>268748</v>
      </c>
      <c r="AE24" s="22">
        <v>0</v>
      </c>
      <c r="AF24" s="22">
        <v>0</v>
      </c>
      <c r="AG24" s="22">
        <v>0</v>
      </c>
      <c r="AH24" s="22">
        <v>0</v>
      </c>
      <c r="AI24" s="22">
        <v>150703</v>
      </c>
      <c r="AJ24" s="22">
        <v>968034</v>
      </c>
      <c r="AK24" s="22">
        <v>114063</v>
      </c>
      <c r="AL24" s="22">
        <v>0</v>
      </c>
      <c r="AM24" s="22">
        <v>0</v>
      </c>
      <c r="AN24" s="22">
        <v>3834700</v>
      </c>
      <c r="AO24" s="22">
        <v>0</v>
      </c>
      <c r="AP24" s="22">
        <v>0</v>
      </c>
      <c r="AQ24" s="22">
        <v>81750554</v>
      </c>
      <c r="AR24" s="22">
        <v>1006592</v>
      </c>
      <c r="AS24" s="22">
        <v>11023391</v>
      </c>
      <c r="AT24" s="22">
        <v>0</v>
      </c>
      <c r="AU24" s="22">
        <v>0</v>
      </c>
      <c r="AV24" s="22">
        <v>1491266</v>
      </c>
      <c r="AW24" s="22">
        <v>33489</v>
      </c>
      <c r="AX24" s="22">
        <v>0</v>
      </c>
      <c r="AY24" s="22">
        <v>2943729</v>
      </c>
      <c r="AZ24" s="22">
        <v>0</v>
      </c>
      <c r="BA24" s="22">
        <v>8557306</v>
      </c>
      <c r="BB24" s="22">
        <v>16995008</v>
      </c>
      <c r="BC24" s="22">
        <v>167160</v>
      </c>
      <c r="BD24" s="22">
        <v>0</v>
      </c>
      <c r="BE24" s="22">
        <v>806658</v>
      </c>
      <c r="BF24" s="22">
        <v>0</v>
      </c>
      <c r="BG24" s="22">
        <v>2786593</v>
      </c>
      <c r="BH24" s="22">
        <v>4096340</v>
      </c>
      <c r="BI24" s="22">
        <v>3610417</v>
      </c>
      <c r="BJ24" s="22">
        <v>338727</v>
      </c>
      <c r="BK24" s="22">
        <v>1649070</v>
      </c>
      <c r="BL24" s="22">
        <v>0</v>
      </c>
      <c r="BM24" s="22">
        <v>10075</v>
      </c>
      <c r="BN24" s="22">
        <v>0</v>
      </c>
      <c r="BO24" s="22">
        <v>1027864</v>
      </c>
      <c r="BP24" s="22">
        <v>1567722</v>
      </c>
      <c r="BQ24" s="22">
        <v>0</v>
      </c>
      <c r="BR24" s="22">
        <v>0</v>
      </c>
      <c r="BS24" s="22">
        <v>0</v>
      </c>
      <c r="BT24" s="22">
        <v>0</v>
      </c>
      <c r="BU24" s="22">
        <v>2224123</v>
      </c>
      <c r="BV24" s="22">
        <v>10836673</v>
      </c>
      <c r="BW24" s="22">
        <v>773563</v>
      </c>
      <c r="BX24" s="22">
        <v>0</v>
      </c>
      <c r="BY24" s="22">
        <v>0</v>
      </c>
      <c r="BZ24" s="22">
        <v>3151599</v>
      </c>
      <c r="CA24" s="22">
        <v>0</v>
      </c>
      <c r="CB24" s="22">
        <v>0</v>
      </c>
      <c r="CC24" s="22">
        <v>75097365</v>
      </c>
      <c r="CD24" s="22">
        <v>6653189</v>
      </c>
    </row>
    <row r="25" spans="1:82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24561344</v>
      </c>
      <c r="F25" s="22">
        <v>0</v>
      </c>
      <c r="G25" s="22">
        <v>1376503</v>
      </c>
      <c r="H25" s="22">
        <v>0</v>
      </c>
      <c r="I25" s="22">
        <v>0</v>
      </c>
      <c r="J25" s="22">
        <v>274052</v>
      </c>
      <c r="K25" s="22">
        <v>0</v>
      </c>
      <c r="L25" s="22">
        <v>37125</v>
      </c>
      <c r="M25" s="22">
        <v>22339</v>
      </c>
      <c r="N25" s="22">
        <v>0</v>
      </c>
      <c r="O25" s="22">
        <v>0</v>
      </c>
      <c r="P25" s="22">
        <v>2023523</v>
      </c>
      <c r="Q25" s="22">
        <v>127493</v>
      </c>
      <c r="R25" s="22">
        <v>0</v>
      </c>
      <c r="S25" s="22">
        <v>0</v>
      </c>
      <c r="T25" s="22">
        <v>0</v>
      </c>
      <c r="U25" s="22">
        <v>4705114</v>
      </c>
      <c r="V25" s="22">
        <v>1200111</v>
      </c>
      <c r="W25" s="22">
        <v>243748</v>
      </c>
      <c r="X25" s="22">
        <v>0</v>
      </c>
      <c r="Y25" s="22">
        <v>298682</v>
      </c>
      <c r="Z25" s="22">
        <v>0</v>
      </c>
      <c r="AA25" s="22">
        <v>0</v>
      </c>
      <c r="AB25" s="22">
        <v>0</v>
      </c>
      <c r="AC25" s="22">
        <v>357396</v>
      </c>
      <c r="AD25" s="22">
        <v>187055</v>
      </c>
      <c r="AE25" s="22">
        <v>166437</v>
      </c>
      <c r="AF25" s="22">
        <v>0</v>
      </c>
      <c r="AG25" s="22">
        <v>0</v>
      </c>
      <c r="AH25" s="22">
        <v>0</v>
      </c>
      <c r="AI25" s="22">
        <v>2717378</v>
      </c>
      <c r="AJ25" s="22">
        <v>47137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9016952</v>
      </c>
      <c r="AQ25" s="22">
        <v>47362389</v>
      </c>
      <c r="AR25" s="22">
        <v>829481</v>
      </c>
      <c r="AS25" s="22">
        <v>6536870</v>
      </c>
      <c r="AT25" s="22">
        <v>0</v>
      </c>
      <c r="AU25" s="22">
        <v>0</v>
      </c>
      <c r="AV25" s="22">
        <v>664967</v>
      </c>
      <c r="AW25" s="22">
        <v>0</v>
      </c>
      <c r="AX25" s="22">
        <v>19367</v>
      </c>
      <c r="AY25" s="22">
        <v>585535</v>
      </c>
      <c r="AZ25" s="22">
        <v>0</v>
      </c>
      <c r="BA25" s="22">
        <v>0</v>
      </c>
      <c r="BB25" s="22">
        <v>18217776</v>
      </c>
      <c r="BC25" s="22">
        <v>378688</v>
      </c>
      <c r="BD25" s="22">
        <v>0</v>
      </c>
      <c r="BE25" s="22">
        <v>0</v>
      </c>
      <c r="BF25" s="22">
        <v>0</v>
      </c>
      <c r="BG25" s="22">
        <v>3474063</v>
      </c>
      <c r="BH25" s="22">
        <v>1399116</v>
      </c>
      <c r="BI25" s="22">
        <v>757590</v>
      </c>
      <c r="BJ25" s="22">
        <v>0</v>
      </c>
      <c r="BK25" s="22">
        <v>816647</v>
      </c>
      <c r="BL25" s="22">
        <v>0</v>
      </c>
      <c r="BM25" s="22">
        <v>0</v>
      </c>
      <c r="BN25" s="22">
        <v>0</v>
      </c>
      <c r="BO25" s="22">
        <v>1231695</v>
      </c>
      <c r="BP25" s="22">
        <v>1534300</v>
      </c>
      <c r="BQ25" s="22">
        <v>376670</v>
      </c>
      <c r="BR25" s="22">
        <v>0</v>
      </c>
      <c r="BS25" s="22">
        <v>0</v>
      </c>
      <c r="BT25" s="22">
        <v>0</v>
      </c>
      <c r="BU25" s="22">
        <v>1879975</v>
      </c>
      <c r="BV25" s="22">
        <v>520596</v>
      </c>
      <c r="BW25" s="22">
        <v>22545</v>
      </c>
      <c r="BX25" s="22">
        <v>262410</v>
      </c>
      <c r="BY25" s="22">
        <v>0</v>
      </c>
      <c r="BZ25" s="22">
        <v>0</v>
      </c>
      <c r="CA25" s="22">
        <v>0</v>
      </c>
      <c r="CB25" s="22">
        <v>9285042</v>
      </c>
      <c r="CC25" s="22">
        <v>48793333</v>
      </c>
      <c r="CD25" s="22">
        <v>-1430944</v>
      </c>
    </row>
    <row r="26" spans="1:82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241280947</v>
      </c>
      <c r="F26" s="22">
        <v>0</v>
      </c>
      <c r="G26" s="22">
        <v>8102077</v>
      </c>
      <c r="H26" s="22">
        <v>0</v>
      </c>
      <c r="I26" s="22">
        <v>2661030</v>
      </c>
      <c r="J26" s="22">
        <v>2013653</v>
      </c>
      <c r="K26" s="22">
        <v>37295</v>
      </c>
      <c r="L26" s="22">
        <v>7465438</v>
      </c>
      <c r="M26" s="22">
        <v>2618686</v>
      </c>
      <c r="N26" s="22">
        <v>41598</v>
      </c>
      <c r="O26" s="22">
        <v>15043673</v>
      </c>
      <c r="P26" s="22">
        <v>49795568</v>
      </c>
      <c r="Q26" s="22">
        <v>304370</v>
      </c>
      <c r="R26" s="22">
        <v>5636475</v>
      </c>
      <c r="S26" s="22">
        <v>2909369</v>
      </c>
      <c r="T26" s="22">
        <v>-2186</v>
      </c>
      <c r="U26" s="22">
        <v>34068201</v>
      </c>
      <c r="V26" s="22">
        <v>26153684</v>
      </c>
      <c r="W26" s="22">
        <v>9619123</v>
      </c>
      <c r="X26" s="22">
        <v>900676</v>
      </c>
      <c r="Y26" s="22">
        <v>3593418</v>
      </c>
      <c r="Z26" s="22">
        <v>0</v>
      </c>
      <c r="AA26" s="22">
        <v>0</v>
      </c>
      <c r="AB26" s="22">
        <v>0</v>
      </c>
      <c r="AC26" s="22">
        <v>4105115</v>
      </c>
      <c r="AD26" s="22">
        <v>180701</v>
      </c>
      <c r="AE26" s="22">
        <v>7316470</v>
      </c>
      <c r="AF26" s="22">
        <v>2277557</v>
      </c>
      <c r="AG26" s="22">
        <v>0</v>
      </c>
      <c r="AH26" s="22">
        <v>0</v>
      </c>
      <c r="AI26" s="22">
        <v>0</v>
      </c>
      <c r="AJ26" s="22">
        <v>20332760</v>
      </c>
      <c r="AK26" s="22">
        <v>12113156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  <c r="AQ26" s="22">
        <v>458568854</v>
      </c>
      <c r="AR26" s="22">
        <v>1548721</v>
      </c>
      <c r="AS26" s="22">
        <v>120667507</v>
      </c>
      <c r="AT26" s="22">
        <v>0</v>
      </c>
      <c r="AU26" s="22">
        <v>24746592</v>
      </c>
      <c r="AV26" s="22">
        <v>24559616</v>
      </c>
      <c r="AW26" s="22">
        <v>693296</v>
      </c>
      <c r="AX26" s="22">
        <v>13707566</v>
      </c>
      <c r="AY26" s="22">
        <v>4940779</v>
      </c>
      <c r="AZ26" s="22">
        <v>0</v>
      </c>
      <c r="BA26" s="22">
        <v>20196740</v>
      </c>
      <c r="BB26" s="22">
        <v>33458662</v>
      </c>
      <c r="BC26" s="22">
        <v>319942</v>
      </c>
      <c r="BD26" s="22">
        <v>20553683</v>
      </c>
      <c r="BE26" s="22">
        <v>0</v>
      </c>
      <c r="BF26" s="22">
        <v>0</v>
      </c>
      <c r="BG26" s="22">
        <v>26923182</v>
      </c>
      <c r="BH26" s="22">
        <v>24260123</v>
      </c>
      <c r="BI26" s="22">
        <v>8902143</v>
      </c>
      <c r="BJ26" s="22">
        <v>669911</v>
      </c>
      <c r="BK26" s="22">
        <v>8995644</v>
      </c>
      <c r="BL26" s="22">
        <v>0</v>
      </c>
      <c r="BM26" s="22">
        <v>0</v>
      </c>
      <c r="BN26" s="22">
        <v>0</v>
      </c>
      <c r="BO26" s="22">
        <v>9470554</v>
      </c>
      <c r="BP26" s="22">
        <v>4338731</v>
      </c>
      <c r="BQ26" s="22">
        <v>0</v>
      </c>
      <c r="BR26" s="22">
        <v>2282674</v>
      </c>
      <c r="BS26" s="22">
        <v>0</v>
      </c>
      <c r="BT26" s="22">
        <v>0</v>
      </c>
      <c r="BU26" s="22">
        <v>0</v>
      </c>
      <c r="BV26" s="22">
        <v>47238437</v>
      </c>
      <c r="BW26" s="22">
        <v>10289553</v>
      </c>
      <c r="BX26" s="22">
        <v>0</v>
      </c>
      <c r="BY26" s="22">
        <v>0</v>
      </c>
      <c r="BZ26" s="22">
        <v>0</v>
      </c>
      <c r="CA26" s="22">
        <v>0</v>
      </c>
      <c r="CB26" s="22">
        <v>0</v>
      </c>
      <c r="CC26" s="22">
        <v>408764056</v>
      </c>
      <c r="CD26" s="22">
        <v>49804798</v>
      </c>
    </row>
    <row r="27" spans="1:82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0</v>
      </c>
      <c r="F27" s="22">
        <v>8496</v>
      </c>
      <c r="G27" s="22">
        <v>510512491</v>
      </c>
      <c r="H27" s="22">
        <v>1404346</v>
      </c>
      <c r="I27" s="22">
        <v>7559540</v>
      </c>
      <c r="J27" s="22">
        <v>1424024</v>
      </c>
      <c r="K27" s="22">
        <v>14330592</v>
      </c>
      <c r="L27" s="22">
        <v>8675330</v>
      </c>
      <c r="M27" s="22">
        <v>772989</v>
      </c>
      <c r="N27" s="22">
        <v>411174</v>
      </c>
      <c r="O27" s="22">
        <v>186009</v>
      </c>
      <c r="P27" s="22">
        <v>26398646</v>
      </c>
      <c r="Q27" s="22">
        <v>0</v>
      </c>
      <c r="R27" s="22">
        <v>2176444</v>
      </c>
      <c r="S27" s="22">
        <v>0</v>
      </c>
      <c r="T27" s="22">
        <v>0</v>
      </c>
      <c r="U27" s="22">
        <v>35987092</v>
      </c>
      <c r="V27" s="22">
        <v>22591448</v>
      </c>
      <c r="W27" s="22">
        <v>12701692</v>
      </c>
      <c r="X27" s="22">
        <v>0</v>
      </c>
      <c r="Y27" s="22">
        <v>2508173</v>
      </c>
      <c r="Z27" s="22">
        <v>0</v>
      </c>
      <c r="AA27" s="22">
        <v>55553</v>
      </c>
      <c r="AB27" s="22">
        <v>0</v>
      </c>
      <c r="AC27" s="22">
        <v>1256571</v>
      </c>
      <c r="AD27" s="22">
        <v>0</v>
      </c>
      <c r="AE27" s="22">
        <v>0</v>
      </c>
      <c r="AF27" s="22">
        <v>23666662</v>
      </c>
      <c r="AG27" s="22">
        <v>13800</v>
      </c>
      <c r="AH27" s="22">
        <v>0</v>
      </c>
      <c r="AI27" s="22">
        <v>16725</v>
      </c>
      <c r="AJ27" s="22">
        <v>22740090</v>
      </c>
      <c r="AK27" s="22">
        <v>1007885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  <c r="AQ27" s="22">
        <v>696405772</v>
      </c>
      <c r="AR27" s="22">
        <v>1290976</v>
      </c>
      <c r="AS27" s="22">
        <v>102029940</v>
      </c>
      <c r="AT27" s="22">
        <v>60990854</v>
      </c>
      <c r="AU27" s="22">
        <v>39289291</v>
      </c>
      <c r="AV27" s="22">
        <v>37647826</v>
      </c>
      <c r="AW27" s="22">
        <v>14736182</v>
      </c>
      <c r="AX27" s="22">
        <v>10548627</v>
      </c>
      <c r="AY27" s="22">
        <v>4461264</v>
      </c>
      <c r="AZ27" s="22">
        <v>885727</v>
      </c>
      <c r="BA27" s="22">
        <v>24215959</v>
      </c>
      <c r="BB27" s="22">
        <v>71288423</v>
      </c>
      <c r="BC27" s="22">
        <v>0</v>
      </c>
      <c r="BD27" s="22">
        <v>28142274</v>
      </c>
      <c r="BE27" s="22">
        <v>6009835</v>
      </c>
      <c r="BF27" s="22">
        <v>0</v>
      </c>
      <c r="BG27" s="22">
        <v>67291284</v>
      </c>
      <c r="BH27" s="22">
        <v>47201952</v>
      </c>
      <c r="BI27" s="22">
        <v>16512231</v>
      </c>
      <c r="BJ27" s="22">
        <v>0</v>
      </c>
      <c r="BK27" s="22">
        <v>8503849</v>
      </c>
      <c r="BL27" s="22">
        <v>0</v>
      </c>
      <c r="BM27" s="22">
        <v>283672</v>
      </c>
      <c r="BN27" s="22">
        <v>0</v>
      </c>
      <c r="BO27" s="22">
        <v>9757021</v>
      </c>
      <c r="BP27" s="22">
        <v>0</v>
      </c>
      <c r="BQ27" s="22">
        <v>0</v>
      </c>
      <c r="BR27" s="22">
        <v>36236238</v>
      </c>
      <c r="BS27" s="22">
        <v>3138510</v>
      </c>
      <c r="BT27" s="22">
        <v>0</v>
      </c>
      <c r="BU27" s="22">
        <v>68072</v>
      </c>
      <c r="BV27" s="22">
        <v>91706421</v>
      </c>
      <c r="BW27" s="22">
        <v>5399718</v>
      </c>
      <c r="BX27" s="22">
        <v>0</v>
      </c>
      <c r="BY27" s="22">
        <v>0</v>
      </c>
      <c r="BZ27" s="22">
        <v>0</v>
      </c>
      <c r="CA27" s="22">
        <v>0</v>
      </c>
      <c r="CB27" s="22">
        <v>0</v>
      </c>
      <c r="CC27" s="22">
        <v>687636146</v>
      </c>
      <c r="CD27" s="22">
        <v>8769626</v>
      </c>
    </row>
    <row r="28" spans="1:82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1049457</v>
      </c>
      <c r="F28" s="22">
        <v>0</v>
      </c>
      <c r="G28" s="22">
        <v>151637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110789</v>
      </c>
      <c r="Q28" s="22">
        <v>0</v>
      </c>
      <c r="R28" s="22">
        <v>0</v>
      </c>
      <c r="S28" s="22">
        <v>0</v>
      </c>
      <c r="T28" s="22">
        <v>0</v>
      </c>
      <c r="U28" s="22">
        <v>166998</v>
      </c>
      <c r="V28" s="22">
        <v>31184</v>
      </c>
      <c r="W28" s="22">
        <v>12000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157907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22098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1702070</v>
      </c>
      <c r="AR28" s="22">
        <v>80279</v>
      </c>
      <c r="AS28" s="22">
        <v>507007</v>
      </c>
      <c r="AT28" s="22">
        <v>0</v>
      </c>
      <c r="AU28" s="22">
        <v>21535</v>
      </c>
      <c r="AV28" s="22">
        <v>93261</v>
      </c>
      <c r="AW28" s="22">
        <v>0</v>
      </c>
      <c r="AX28" s="22">
        <v>0</v>
      </c>
      <c r="AY28" s="22">
        <v>0</v>
      </c>
      <c r="AZ28" s="22">
        <v>0</v>
      </c>
      <c r="BA28" s="22">
        <v>0</v>
      </c>
      <c r="BB28" s="22">
        <v>559864</v>
      </c>
      <c r="BC28" s="22">
        <v>0</v>
      </c>
      <c r="BD28" s="22">
        <v>0</v>
      </c>
      <c r="BE28" s="22">
        <v>0</v>
      </c>
      <c r="BF28" s="22">
        <v>0</v>
      </c>
      <c r="BG28" s="22">
        <v>181389</v>
      </c>
      <c r="BH28" s="22">
        <v>16067</v>
      </c>
      <c r="BI28" s="22">
        <v>91464</v>
      </c>
      <c r="BJ28" s="22">
        <v>0</v>
      </c>
      <c r="BK28" s="22">
        <v>0</v>
      </c>
      <c r="BL28" s="22">
        <v>0</v>
      </c>
      <c r="BM28" s="22">
        <v>0</v>
      </c>
      <c r="BN28" s="22">
        <v>0</v>
      </c>
      <c r="BO28" s="22">
        <v>0</v>
      </c>
      <c r="BP28" s="22">
        <v>195723</v>
      </c>
      <c r="BQ28" s="22">
        <v>0</v>
      </c>
      <c r="BR28" s="22">
        <v>0</v>
      </c>
      <c r="BS28" s="22">
        <v>0</v>
      </c>
      <c r="BT28" s="22">
        <v>0</v>
      </c>
      <c r="BU28" s="22">
        <v>0</v>
      </c>
      <c r="BV28" s="22">
        <v>140807</v>
      </c>
      <c r="BW28" s="22">
        <v>0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1887396</v>
      </c>
      <c r="CD28" s="22">
        <v>-185326</v>
      </c>
    </row>
    <row r="29" spans="1:82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22753065</v>
      </c>
      <c r="F29" s="22">
        <v>2475</v>
      </c>
      <c r="G29" s="22">
        <v>861042</v>
      </c>
      <c r="H29" s="22">
        <v>0</v>
      </c>
      <c r="I29" s="22">
        <v>0</v>
      </c>
      <c r="J29" s="22">
        <v>152605</v>
      </c>
      <c r="K29" s="22">
        <v>526133</v>
      </c>
      <c r="L29" s="22">
        <v>0</v>
      </c>
      <c r="M29" s="22">
        <v>40123</v>
      </c>
      <c r="N29" s="22">
        <v>0</v>
      </c>
      <c r="O29" s="22">
        <v>136508</v>
      </c>
      <c r="P29" s="22">
        <v>2882402</v>
      </c>
      <c r="Q29" s="22">
        <v>80921</v>
      </c>
      <c r="R29" s="22">
        <v>0</v>
      </c>
      <c r="S29" s="22">
        <v>0</v>
      </c>
      <c r="T29" s="22">
        <v>72678</v>
      </c>
      <c r="U29" s="22">
        <v>650949</v>
      </c>
      <c r="V29" s="22">
        <v>106058</v>
      </c>
      <c r="W29" s="22">
        <v>0</v>
      </c>
      <c r="X29" s="22">
        <v>0</v>
      </c>
      <c r="Y29" s="22">
        <v>1009587</v>
      </c>
      <c r="Z29" s="22">
        <v>0</v>
      </c>
      <c r="AA29" s="22">
        <v>2650</v>
      </c>
      <c r="AB29" s="22">
        <v>0</v>
      </c>
      <c r="AC29" s="22">
        <v>57525</v>
      </c>
      <c r="AD29" s="22">
        <v>170082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818368</v>
      </c>
      <c r="AK29" s="22">
        <v>0</v>
      </c>
      <c r="AL29" s="22">
        <v>0</v>
      </c>
      <c r="AM29" s="22">
        <v>85733</v>
      </c>
      <c r="AN29" s="22">
        <v>0</v>
      </c>
      <c r="AO29" s="22">
        <v>0</v>
      </c>
      <c r="AP29" s="22">
        <v>0</v>
      </c>
      <c r="AQ29" s="22">
        <v>30408904</v>
      </c>
      <c r="AR29" s="22">
        <v>640039</v>
      </c>
      <c r="AS29" s="22">
        <v>2744878</v>
      </c>
      <c r="AT29" s="22">
        <v>0</v>
      </c>
      <c r="AU29" s="22">
        <v>0</v>
      </c>
      <c r="AV29" s="22">
        <v>1218737</v>
      </c>
      <c r="AW29" s="22">
        <v>453095</v>
      </c>
      <c r="AX29" s="22">
        <v>0</v>
      </c>
      <c r="AY29" s="22">
        <v>925899</v>
      </c>
      <c r="AZ29" s="22">
        <v>0</v>
      </c>
      <c r="BA29" s="22">
        <v>7484119</v>
      </c>
      <c r="BB29" s="22">
        <v>12319630</v>
      </c>
      <c r="BC29" s="22">
        <v>274365</v>
      </c>
      <c r="BD29" s="22">
        <v>0</v>
      </c>
      <c r="BE29" s="22">
        <v>0</v>
      </c>
      <c r="BF29" s="22">
        <v>173461</v>
      </c>
      <c r="BG29" s="22">
        <v>900375</v>
      </c>
      <c r="BH29" s="22">
        <v>211990</v>
      </c>
      <c r="BI29" s="22">
        <v>975369</v>
      </c>
      <c r="BJ29" s="22">
        <v>0</v>
      </c>
      <c r="BK29" s="22">
        <v>1205411</v>
      </c>
      <c r="BL29" s="22">
        <v>0</v>
      </c>
      <c r="BM29" s="22">
        <v>19427</v>
      </c>
      <c r="BN29" s="22">
        <v>0</v>
      </c>
      <c r="BO29" s="22">
        <v>434307</v>
      </c>
      <c r="BP29" s="22">
        <v>947606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2577760</v>
      </c>
      <c r="BW29" s="22">
        <v>0</v>
      </c>
      <c r="BX29" s="22">
        <v>0</v>
      </c>
      <c r="BY29" s="22">
        <v>378359</v>
      </c>
      <c r="BZ29" s="22">
        <v>0</v>
      </c>
      <c r="CA29" s="22">
        <v>0</v>
      </c>
      <c r="CB29" s="22">
        <v>0</v>
      </c>
      <c r="CC29" s="22">
        <v>33884827</v>
      </c>
      <c r="CD29" s="22">
        <v>-3475923</v>
      </c>
    </row>
    <row r="30" spans="1:82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8989638</v>
      </c>
      <c r="F30" s="22">
        <v>4313</v>
      </c>
      <c r="G30" s="22">
        <v>678665</v>
      </c>
      <c r="H30" s="22">
        <v>0</v>
      </c>
      <c r="I30" s="22">
        <v>0</v>
      </c>
      <c r="J30" s="22">
        <v>127360</v>
      </c>
      <c r="K30" s="22">
        <v>0</v>
      </c>
      <c r="L30" s="22">
        <v>0</v>
      </c>
      <c r="M30" s="22">
        <v>1671</v>
      </c>
      <c r="N30" s="22">
        <v>11790</v>
      </c>
      <c r="O30" s="22">
        <v>0</v>
      </c>
      <c r="P30" s="22">
        <v>2363724</v>
      </c>
      <c r="Q30" s="22">
        <v>24230</v>
      </c>
      <c r="R30" s="22">
        <v>0</v>
      </c>
      <c r="S30" s="22">
        <v>0</v>
      </c>
      <c r="T30" s="22">
        <v>0</v>
      </c>
      <c r="U30" s="22">
        <v>378591</v>
      </c>
      <c r="V30" s="22">
        <v>1105986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60186</v>
      </c>
      <c r="AD30" s="22">
        <v>459776</v>
      </c>
      <c r="AE30" s="22">
        <v>278160</v>
      </c>
      <c r="AF30" s="22">
        <v>0</v>
      </c>
      <c r="AG30" s="22">
        <v>14787</v>
      </c>
      <c r="AH30" s="22">
        <v>0</v>
      </c>
      <c r="AI30" s="22">
        <v>0</v>
      </c>
      <c r="AJ30" s="22">
        <v>17058</v>
      </c>
      <c r="AK30" s="22">
        <v>147330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14663265</v>
      </c>
      <c r="AR30" s="22">
        <v>356603</v>
      </c>
      <c r="AS30" s="22">
        <v>1029052</v>
      </c>
      <c r="AT30" s="22">
        <v>0</v>
      </c>
      <c r="AU30" s="22">
        <v>252157</v>
      </c>
      <c r="AV30" s="22">
        <v>589739</v>
      </c>
      <c r="AW30" s="22">
        <v>13937</v>
      </c>
      <c r="AX30" s="22">
        <v>6288</v>
      </c>
      <c r="AY30" s="22">
        <v>85525</v>
      </c>
      <c r="AZ30" s="22">
        <v>51610</v>
      </c>
      <c r="BA30" s="22">
        <v>0</v>
      </c>
      <c r="BB30" s="22">
        <v>7588928</v>
      </c>
      <c r="BC30" s="22">
        <v>51743</v>
      </c>
      <c r="BD30" s="22">
        <v>0</v>
      </c>
      <c r="BE30" s="22">
        <v>0</v>
      </c>
      <c r="BF30" s="22">
        <v>0</v>
      </c>
      <c r="BG30" s="22">
        <v>338204</v>
      </c>
      <c r="BH30" s="22">
        <v>103886</v>
      </c>
      <c r="BI30" s="22">
        <v>239583</v>
      </c>
      <c r="BJ30" s="22">
        <v>0</v>
      </c>
      <c r="BK30" s="22">
        <v>68500</v>
      </c>
      <c r="BL30" s="22">
        <v>0</v>
      </c>
      <c r="BM30" s="22">
        <v>0</v>
      </c>
      <c r="BN30" s="22">
        <v>0</v>
      </c>
      <c r="BO30" s="22">
        <v>194536</v>
      </c>
      <c r="BP30" s="22">
        <v>1288520</v>
      </c>
      <c r="BQ30" s="22">
        <v>289523</v>
      </c>
      <c r="BR30" s="22">
        <v>0</v>
      </c>
      <c r="BS30" s="22">
        <v>206</v>
      </c>
      <c r="BT30" s="22">
        <v>0</v>
      </c>
      <c r="BU30" s="22">
        <v>0</v>
      </c>
      <c r="BV30" s="22">
        <v>543650</v>
      </c>
      <c r="BW30" s="22">
        <v>176761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13268951</v>
      </c>
      <c r="CD30" s="22">
        <v>1394314</v>
      </c>
    </row>
    <row r="31" spans="1:82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14572353</v>
      </c>
      <c r="F31" s="22">
        <v>0</v>
      </c>
      <c r="G31" s="22">
        <v>1356434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37889</v>
      </c>
      <c r="N31" s="22">
        <v>0</v>
      </c>
      <c r="O31" s="22">
        <v>0</v>
      </c>
      <c r="P31" s="22">
        <v>2463601</v>
      </c>
      <c r="Q31" s="22">
        <v>0</v>
      </c>
      <c r="R31" s="22">
        <v>0</v>
      </c>
      <c r="S31" s="22">
        <v>0</v>
      </c>
      <c r="T31" s="22">
        <v>0</v>
      </c>
      <c r="U31" s="22">
        <v>83560</v>
      </c>
      <c r="V31" s="22">
        <v>18294</v>
      </c>
      <c r="W31" s="22">
        <v>4677</v>
      </c>
      <c r="X31" s="22">
        <v>0</v>
      </c>
      <c r="Y31" s="22">
        <v>139838</v>
      </c>
      <c r="Z31" s="22">
        <v>0</v>
      </c>
      <c r="AA31" s="22">
        <v>0</v>
      </c>
      <c r="AB31" s="22">
        <v>0</v>
      </c>
      <c r="AC31" s="22">
        <v>161699</v>
      </c>
      <c r="AD31" s="22">
        <v>156990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223502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2723095</v>
      </c>
      <c r="AQ31" s="22">
        <v>21941932</v>
      </c>
      <c r="AR31" s="22">
        <v>311272</v>
      </c>
      <c r="AS31" s="22">
        <v>2161251</v>
      </c>
      <c r="AT31" s="22">
        <v>0</v>
      </c>
      <c r="AU31" s="22">
        <v>512088</v>
      </c>
      <c r="AV31" s="22">
        <v>807807</v>
      </c>
      <c r="AW31" s="22">
        <v>0</v>
      </c>
      <c r="AX31" s="22">
        <v>0</v>
      </c>
      <c r="AY31" s="22">
        <v>9190</v>
      </c>
      <c r="AZ31" s="22">
        <v>0</v>
      </c>
      <c r="BA31" s="22">
        <v>0</v>
      </c>
      <c r="BB31" s="22">
        <v>9835104</v>
      </c>
      <c r="BC31" s="22">
        <v>0</v>
      </c>
      <c r="BD31" s="22">
        <v>0</v>
      </c>
      <c r="BE31" s="22">
        <v>0</v>
      </c>
      <c r="BF31" s="22">
        <v>0</v>
      </c>
      <c r="BG31" s="22">
        <v>21209</v>
      </c>
      <c r="BH31" s="22">
        <v>83574</v>
      </c>
      <c r="BI31" s="22">
        <v>23172</v>
      </c>
      <c r="BJ31" s="22">
        <v>0</v>
      </c>
      <c r="BK31" s="22">
        <v>277196</v>
      </c>
      <c r="BL31" s="22">
        <v>0</v>
      </c>
      <c r="BM31" s="22">
        <v>0</v>
      </c>
      <c r="BN31" s="22">
        <v>0</v>
      </c>
      <c r="BO31" s="22">
        <v>250561</v>
      </c>
      <c r="BP31" s="22">
        <v>741915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985300</v>
      </c>
      <c r="BW31" s="22">
        <v>226619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16246258</v>
      </c>
      <c r="CD31" s="22">
        <v>5695674</v>
      </c>
    </row>
    <row r="32" spans="1:82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23834891</v>
      </c>
      <c r="F32" s="22">
        <v>2178</v>
      </c>
      <c r="G32" s="22">
        <v>131836</v>
      </c>
      <c r="H32" s="22">
        <v>0</v>
      </c>
      <c r="I32" s="22">
        <v>0</v>
      </c>
      <c r="J32" s="22">
        <v>183382</v>
      </c>
      <c r="K32" s="22">
        <v>135326</v>
      </c>
      <c r="L32" s="22">
        <v>0</v>
      </c>
      <c r="M32" s="22">
        <v>12918</v>
      </c>
      <c r="N32" s="22">
        <v>0</v>
      </c>
      <c r="O32" s="22">
        <v>312150</v>
      </c>
      <c r="P32" s="22">
        <v>2170691</v>
      </c>
      <c r="Q32" s="22">
        <v>246473</v>
      </c>
      <c r="R32" s="22">
        <v>0</v>
      </c>
      <c r="S32" s="22">
        <v>0</v>
      </c>
      <c r="T32" s="22">
        <v>0</v>
      </c>
      <c r="U32" s="22">
        <v>1658976</v>
      </c>
      <c r="V32" s="22">
        <v>302223</v>
      </c>
      <c r="W32" s="22">
        <v>0</v>
      </c>
      <c r="X32" s="22">
        <v>0</v>
      </c>
      <c r="Y32" s="22">
        <v>320562</v>
      </c>
      <c r="Z32" s="22">
        <v>0</v>
      </c>
      <c r="AA32" s="22">
        <v>150</v>
      </c>
      <c r="AB32" s="22">
        <v>0</v>
      </c>
      <c r="AC32" s="22">
        <v>59990</v>
      </c>
      <c r="AD32" s="22">
        <v>225413</v>
      </c>
      <c r="AE32" s="22">
        <v>18765</v>
      </c>
      <c r="AF32" s="22">
        <v>0</v>
      </c>
      <c r="AG32" s="22">
        <v>31080</v>
      </c>
      <c r="AH32" s="22">
        <v>0</v>
      </c>
      <c r="AI32" s="22">
        <v>0</v>
      </c>
      <c r="AJ32" s="22">
        <v>73787</v>
      </c>
      <c r="AK32" s="22">
        <v>26081</v>
      </c>
      <c r="AL32" s="22">
        <v>0</v>
      </c>
      <c r="AM32" s="22">
        <v>0</v>
      </c>
      <c r="AN32" s="22">
        <v>0</v>
      </c>
      <c r="AO32" s="22">
        <v>0</v>
      </c>
      <c r="AP32" s="22">
        <v>1037290</v>
      </c>
      <c r="AQ32" s="22">
        <v>30784162</v>
      </c>
      <c r="AR32" s="22">
        <v>514033</v>
      </c>
      <c r="AS32" s="22">
        <v>3879332</v>
      </c>
      <c r="AT32" s="22">
        <v>0</v>
      </c>
      <c r="AU32" s="22">
        <v>278665</v>
      </c>
      <c r="AV32" s="22">
        <v>1361986</v>
      </c>
      <c r="AW32" s="22">
        <v>32065</v>
      </c>
      <c r="AX32" s="22">
        <v>0</v>
      </c>
      <c r="AY32" s="22">
        <v>213550</v>
      </c>
      <c r="AZ32" s="22">
        <v>97834</v>
      </c>
      <c r="BA32" s="22">
        <v>2018244</v>
      </c>
      <c r="BB32" s="22">
        <v>12185668</v>
      </c>
      <c r="BC32" s="22">
        <v>714912</v>
      </c>
      <c r="BD32" s="22">
        <v>0</v>
      </c>
      <c r="BE32" s="22">
        <v>190892</v>
      </c>
      <c r="BF32" s="22">
        <v>0</v>
      </c>
      <c r="BG32" s="22">
        <v>3102653</v>
      </c>
      <c r="BH32" s="22">
        <v>883265</v>
      </c>
      <c r="BI32" s="22">
        <v>544792</v>
      </c>
      <c r="BJ32" s="22">
        <v>0</v>
      </c>
      <c r="BK32" s="22">
        <v>645606</v>
      </c>
      <c r="BL32" s="22">
        <v>0</v>
      </c>
      <c r="BM32" s="22">
        <v>0</v>
      </c>
      <c r="BN32" s="22">
        <v>0</v>
      </c>
      <c r="BO32" s="22">
        <v>452869</v>
      </c>
      <c r="BP32" s="22">
        <v>431312</v>
      </c>
      <c r="BQ32" s="22">
        <v>46746</v>
      </c>
      <c r="BR32" s="22">
        <v>0</v>
      </c>
      <c r="BS32" s="22">
        <v>210112</v>
      </c>
      <c r="BT32" s="22">
        <v>0</v>
      </c>
      <c r="BU32" s="22">
        <v>1330786</v>
      </c>
      <c r="BV32" s="22">
        <v>0</v>
      </c>
      <c r="BW32" s="22">
        <v>427109</v>
      </c>
      <c r="BX32" s="22">
        <v>0</v>
      </c>
      <c r="BY32" s="22">
        <v>0</v>
      </c>
      <c r="BZ32" s="22">
        <v>0</v>
      </c>
      <c r="CA32" s="22">
        <v>0</v>
      </c>
      <c r="CB32" s="22">
        <v>1805361</v>
      </c>
      <c r="CC32" s="22">
        <v>31367792</v>
      </c>
      <c r="CD32" s="22">
        <v>-583630</v>
      </c>
    </row>
    <row r="33" spans="1:82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6983384</v>
      </c>
      <c r="F33" s="22">
        <v>0</v>
      </c>
      <c r="G33" s="22">
        <v>2017194</v>
      </c>
      <c r="H33" s="22">
        <v>0</v>
      </c>
      <c r="I33" s="22">
        <v>0</v>
      </c>
      <c r="J33" s="22">
        <v>184744</v>
      </c>
      <c r="K33" s="22">
        <v>22214</v>
      </c>
      <c r="L33" s="22">
        <v>0</v>
      </c>
      <c r="M33" s="22">
        <v>7280</v>
      </c>
      <c r="N33" s="22">
        <v>0</v>
      </c>
      <c r="O33" s="22">
        <v>11070</v>
      </c>
      <c r="P33" s="22">
        <v>399922</v>
      </c>
      <c r="Q33" s="22">
        <v>0</v>
      </c>
      <c r="R33" s="22">
        <v>0</v>
      </c>
      <c r="S33" s="22">
        <v>0</v>
      </c>
      <c r="T33" s="22">
        <v>0</v>
      </c>
      <c r="U33" s="22">
        <v>649863</v>
      </c>
      <c r="V33" s="22">
        <v>455727</v>
      </c>
      <c r="W33" s="22">
        <v>122471</v>
      </c>
      <c r="X33" s="22">
        <v>514676</v>
      </c>
      <c r="Y33" s="22">
        <v>27630</v>
      </c>
      <c r="Z33" s="22">
        <v>0</v>
      </c>
      <c r="AA33" s="22">
        <v>0</v>
      </c>
      <c r="AB33" s="22">
        <v>0</v>
      </c>
      <c r="AC33" s="22">
        <v>217977</v>
      </c>
      <c r="AD33" s="22">
        <v>204043</v>
      </c>
      <c r="AE33" s="22">
        <v>0</v>
      </c>
      <c r="AF33" s="22">
        <v>0</v>
      </c>
      <c r="AG33" s="22">
        <v>0</v>
      </c>
      <c r="AH33" s="22">
        <v>0</v>
      </c>
      <c r="AI33" s="22">
        <v>1759</v>
      </c>
      <c r="AJ33" s="22">
        <v>62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11820016</v>
      </c>
      <c r="AR33" s="22">
        <v>778271</v>
      </c>
      <c r="AS33" s="22">
        <v>1059630</v>
      </c>
      <c r="AT33" s="22">
        <v>0</v>
      </c>
      <c r="AU33" s="22">
        <v>0</v>
      </c>
      <c r="AV33" s="22">
        <v>733332</v>
      </c>
      <c r="AW33" s="22">
        <v>57086</v>
      </c>
      <c r="AX33" s="22">
        <v>0</v>
      </c>
      <c r="AY33" s="22">
        <v>401621</v>
      </c>
      <c r="AZ33" s="22">
        <v>0</v>
      </c>
      <c r="BA33" s="22">
        <v>1462234</v>
      </c>
      <c r="BB33" s="22">
        <v>1458226</v>
      </c>
      <c r="BC33" s="22">
        <v>0</v>
      </c>
      <c r="BD33" s="22">
        <v>0</v>
      </c>
      <c r="BE33" s="22">
        <v>0</v>
      </c>
      <c r="BF33" s="22">
        <v>0</v>
      </c>
      <c r="BG33" s="22">
        <v>719570</v>
      </c>
      <c r="BH33" s="22">
        <v>516376</v>
      </c>
      <c r="BI33" s="22">
        <v>358279</v>
      </c>
      <c r="BJ33" s="22">
        <v>1082462</v>
      </c>
      <c r="BK33" s="22">
        <v>312370</v>
      </c>
      <c r="BL33" s="22">
        <v>0</v>
      </c>
      <c r="BM33" s="22">
        <v>0</v>
      </c>
      <c r="BN33" s="22">
        <v>51060</v>
      </c>
      <c r="BO33" s="22">
        <v>875463</v>
      </c>
      <c r="BP33" s="22">
        <v>380947</v>
      </c>
      <c r="BQ33" s="22">
        <v>0</v>
      </c>
      <c r="BR33" s="22">
        <v>0</v>
      </c>
      <c r="BS33" s="22">
        <v>0</v>
      </c>
      <c r="BT33" s="22">
        <v>0</v>
      </c>
      <c r="BU33" s="22">
        <v>0</v>
      </c>
      <c r="BV33" s="22">
        <v>233967</v>
      </c>
      <c r="BW33" s="22">
        <v>38320</v>
      </c>
      <c r="BX33" s="22">
        <v>0</v>
      </c>
      <c r="BY33" s="22">
        <v>0</v>
      </c>
      <c r="BZ33" s="22">
        <v>0</v>
      </c>
      <c r="CA33" s="22">
        <v>0</v>
      </c>
      <c r="CB33" s="22">
        <v>0</v>
      </c>
      <c r="CC33" s="22">
        <v>10519214</v>
      </c>
      <c r="CD33" s="22">
        <v>1300802</v>
      </c>
    </row>
    <row r="34" spans="1:82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5548271</v>
      </c>
      <c r="F34" s="22">
        <v>0</v>
      </c>
      <c r="G34" s="22">
        <v>678209</v>
      </c>
      <c r="H34" s="22">
        <v>0</v>
      </c>
      <c r="I34" s="22">
        <v>0</v>
      </c>
      <c r="J34" s="22">
        <v>34900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723872</v>
      </c>
      <c r="Q34" s="22">
        <v>0</v>
      </c>
      <c r="R34" s="22">
        <v>0</v>
      </c>
      <c r="S34" s="22">
        <v>0</v>
      </c>
      <c r="T34" s="22">
        <v>0</v>
      </c>
      <c r="U34" s="22">
        <v>258302</v>
      </c>
      <c r="V34" s="22">
        <v>57265</v>
      </c>
      <c r="W34" s="22">
        <v>27641</v>
      </c>
      <c r="X34" s="22">
        <v>0</v>
      </c>
      <c r="Y34" s="22">
        <v>47606</v>
      </c>
      <c r="Z34" s="22">
        <v>0</v>
      </c>
      <c r="AA34" s="22">
        <v>400</v>
      </c>
      <c r="AB34" s="22">
        <v>0</v>
      </c>
      <c r="AC34" s="22">
        <v>20688</v>
      </c>
      <c r="AD34" s="22">
        <v>126440</v>
      </c>
      <c r="AE34" s="22">
        <v>2000</v>
      </c>
      <c r="AF34" s="22">
        <v>0</v>
      </c>
      <c r="AG34" s="22">
        <v>0</v>
      </c>
      <c r="AH34" s="22">
        <v>0</v>
      </c>
      <c r="AI34" s="22">
        <v>0</v>
      </c>
      <c r="AJ34" s="22">
        <v>1600</v>
      </c>
      <c r="AK34" s="22">
        <v>17327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7544521</v>
      </c>
      <c r="AR34" s="22">
        <v>173137</v>
      </c>
      <c r="AS34" s="22">
        <v>1005701</v>
      </c>
      <c r="AT34" s="22">
        <v>0</v>
      </c>
      <c r="AU34" s="22">
        <v>87387</v>
      </c>
      <c r="AV34" s="22">
        <v>182204</v>
      </c>
      <c r="AW34" s="22">
        <v>10268</v>
      </c>
      <c r="AX34" s="22">
        <v>35145</v>
      </c>
      <c r="AY34" s="22">
        <v>0</v>
      </c>
      <c r="AZ34" s="22">
        <v>3653</v>
      </c>
      <c r="BA34" s="22">
        <v>0</v>
      </c>
      <c r="BB34" s="22">
        <v>5007725</v>
      </c>
      <c r="BC34" s="22">
        <v>500</v>
      </c>
      <c r="BD34" s="22">
        <v>0</v>
      </c>
      <c r="BE34" s="22">
        <v>1275</v>
      </c>
      <c r="BF34" s="22">
        <v>0</v>
      </c>
      <c r="BG34" s="22">
        <v>745991</v>
      </c>
      <c r="BH34" s="22">
        <v>112040</v>
      </c>
      <c r="BI34" s="22">
        <v>110543</v>
      </c>
      <c r="BJ34" s="22">
        <v>0</v>
      </c>
      <c r="BK34" s="22">
        <v>63594</v>
      </c>
      <c r="BL34" s="22">
        <v>0</v>
      </c>
      <c r="BM34" s="22">
        <v>100</v>
      </c>
      <c r="BN34" s="22">
        <v>20095</v>
      </c>
      <c r="BO34" s="22">
        <v>61540</v>
      </c>
      <c r="BP34" s="22">
        <v>543525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108449</v>
      </c>
      <c r="BW34" s="22">
        <v>46971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8319843</v>
      </c>
      <c r="CD34" s="22">
        <v>-775322</v>
      </c>
    </row>
    <row r="35" spans="1:82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85397641</v>
      </c>
      <c r="F35" s="22">
        <v>0</v>
      </c>
      <c r="G35" s="22">
        <v>246809</v>
      </c>
      <c r="H35" s="22">
        <v>0</v>
      </c>
      <c r="I35" s="22">
        <v>0</v>
      </c>
      <c r="J35" s="22">
        <v>1259477</v>
      </c>
      <c r="K35" s="22">
        <v>0</v>
      </c>
      <c r="L35" s="22">
        <v>2272105</v>
      </c>
      <c r="M35" s="22">
        <v>223286</v>
      </c>
      <c r="N35" s="22">
        <v>0</v>
      </c>
      <c r="O35" s="22">
        <v>0</v>
      </c>
      <c r="P35" s="22">
        <v>2656290</v>
      </c>
      <c r="Q35" s="22">
        <v>61801</v>
      </c>
      <c r="R35" s="22">
        <v>0</v>
      </c>
      <c r="S35" s="22">
        <v>0</v>
      </c>
      <c r="T35" s="22">
        <v>0</v>
      </c>
      <c r="U35" s="22">
        <v>456643</v>
      </c>
      <c r="V35" s="22">
        <v>55229</v>
      </c>
      <c r="W35" s="22">
        <v>160632</v>
      </c>
      <c r="X35" s="22">
        <v>0</v>
      </c>
      <c r="Y35" s="22">
        <v>389824</v>
      </c>
      <c r="Z35" s="22">
        <v>0</v>
      </c>
      <c r="AA35" s="22">
        <v>0</v>
      </c>
      <c r="AB35" s="22">
        <v>0</v>
      </c>
      <c r="AC35" s="22">
        <v>261601</v>
      </c>
      <c r="AD35" s="22">
        <v>335692</v>
      </c>
      <c r="AE35" s="22">
        <v>0</v>
      </c>
      <c r="AF35" s="22">
        <v>0</v>
      </c>
      <c r="AG35" s="22">
        <v>0</v>
      </c>
      <c r="AH35" s="22">
        <v>50000</v>
      </c>
      <c r="AI35" s="22">
        <v>1569949</v>
      </c>
      <c r="AJ35" s="22">
        <v>2316481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50000</v>
      </c>
      <c r="AQ35" s="22">
        <v>97763460</v>
      </c>
      <c r="AR35" s="22">
        <v>591902</v>
      </c>
      <c r="AS35" s="22">
        <v>6308306</v>
      </c>
      <c r="AT35" s="22">
        <v>27249088</v>
      </c>
      <c r="AU35" s="22">
        <v>0</v>
      </c>
      <c r="AV35" s="22">
        <v>2154621</v>
      </c>
      <c r="AW35" s="22">
        <v>530145</v>
      </c>
      <c r="AX35" s="22">
        <v>2033544</v>
      </c>
      <c r="AY35" s="22">
        <v>3219695</v>
      </c>
      <c r="AZ35" s="22">
        <v>0</v>
      </c>
      <c r="BA35" s="22">
        <v>0</v>
      </c>
      <c r="BB35" s="22">
        <v>28564137</v>
      </c>
      <c r="BC35" s="22">
        <v>0</v>
      </c>
      <c r="BD35" s="22">
        <v>0</v>
      </c>
      <c r="BE35" s="22">
        <v>0</v>
      </c>
      <c r="BF35" s="22">
        <v>0</v>
      </c>
      <c r="BG35" s="22">
        <v>1108149</v>
      </c>
      <c r="BH35" s="22">
        <v>357282</v>
      </c>
      <c r="BI35" s="22">
        <v>2483639</v>
      </c>
      <c r="BJ35" s="22">
        <v>0</v>
      </c>
      <c r="BK35" s="22">
        <v>604422</v>
      </c>
      <c r="BL35" s="22">
        <v>0</v>
      </c>
      <c r="BM35" s="22">
        <v>0</v>
      </c>
      <c r="BN35" s="22">
        <v>0</v>
      </c>
      <c r="BO35" s="22">
        <v>1996631</v>
      </c>
      <c r="BP35" s="22">
        <v>2819148</v>
      </c>
      <c r="BQ35" s="22">
        <v>0</v>
      </c>
      <c r="BR35" s="22">
        <v>0</v>
      </c>
      <c r="BS35" s="22">
        <v>0</v>
      </c>
      <c r="BT35" s="22">
        <v>0</v>
      </c>
      <c r="BU35" s="22">
        <v>1114499</v>
      </c>
      <c r="BV35" s="22">
        <v>6139889</v>
      </c>
      <c r="BW35" s="22">
        <v>394988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87670085</v>
      </c>
      <c r="CD35" s="22">
        <v>10093375</v>
      </c>
    </row>
    <row r="36" spans="1:82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24563559</v>
      </c>
      <c r="F36" s="22">
        <v>50</v>
      </c>
      <c r="G36" s="22">
        <v>164696</v>
      </c>
      <c r="H36" s="22">
        <v>0</v>
      </c>
      <c r="I36" s="22">
        <v>79792</v>
      </c>
      <c r="J36" s="22">
        <v>3701</v>
      </c>
      <c r="K36" s="22">
        <v>0</v>
      </c>
      <c r="L36" s="22">
        <v>0</v>
      </c>
      <c r="M36" s="22">
        <v>0</v>
      </c>
      <c r="N36" s="22">
        <v>0</v>
      </c>
      <c r="O36" s="22">
        <v>64509</v>
      </c>
      <c r="P36" s="22">
        <v>959895</v>
      </c>
      <c r="Q36" s="22">
        <v>0</v>
      </c>
      <c r="R36" s="22">
        <v>0</v>
      </c>
      <c r="S36" s="22">
        <v>0</v>
      </c>
      <c r="T36" s="22">
        <v>0</v>
      </c>
      <c r="U36" s="22">
        <v>84241</v>
      </c>
      <c r="V36" s="22">
        <v>1001641</v>
      </c>
      <c r="W36" s="22">
        <v>13373</v>
      </c>
      <c r="X36" s="22">
        <v>0</v>
      </c>
      <c r="Y36" s="22">
        <v>194682</v>
      </c>
      <c r="Z36" s="22">
        <v>0</v>
      </c>
      <c r="AA36" s="22">
        <v>1720</v>
      </c>
      <c r="AB36" s="22">
        <v>0</v>
      </c>
      <c r="AC36" s="22">
        <v>105419</v>
      </c>
      <c r="AD36" s="22">
        <v>484009</v>
      </c>
      <c r="AE36" s="22">
        <v>0</v>
      </c>
      <c r="AF36" s="22">
        <v>0</v>
      </c>
      <c r="AG36" s="22">
        <v>87738</v>
      </c>
      <c r="AH36" s="22">
        <v>0</v>
      </c>
      <c r="AI36" s="22">
        <v>0</v>
      </c>
      <c r="AJ36" s="22">
        <v>1862786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29671811</v>
      </c>
      <c r="AR36" s="22">
        <v>809692</v>
      </c>
      <c r="AS36" s="22">
        <v>3166393</v>
      </c>
      <c r="AT36" s="22">
        <v>0</v>
      </c>
      <c r="AU36" s="22">
        <v>1028721</v>
      </c>
      <c r="AV36" s="22">
        <v>860226</v>
      </c>
      <c r="AW36" s="22">
        <v>29009</v>
      </c>
      <c r="AX36" s="22">
        <v>15542</v>
      </c>
      <c r="AY36" s="22">
        <v>0</v>
      </c>
      <c r="AZ36" s="22">
        <v>0</v>
      </c>
      <c r="BA36" s="22">
        <v>4263046</v>
      </c>
      <c r="BB36" s="22">
        <v>12738113</v>
      </c>
      <c r="BC36" s="22">
        <v>0</v>
      </c>
      <c r="BD36" s="22">
        <v>0</v>
      </c>
      <c r="BE36" s="22">
        <v>36564</v>
      </c>
      <c r="BF36" s="22">
        <v>0</v>
      </c>
      <c r="BG36" s="22">
        <v>970964</v>
      </c>
      <c r="BH36" s="22">
        <v>689961</v>
      </c>
      <c r="BI36" s="22">
        <v>586241</v>
      </c>
      <c r="BJ36" s="22">
        <v>0</v>
      </c>
      <c r="BK36" s="22">
        <v>292022</v>
      </c>
      <c r="BL36" s="22">
        <v>0</v>
      </c>
      <c r="BM36" s="22">
        <v>33501</v>
      </c>
      <c r="BN36" s="22">
        <v>0</v>
      </c>
      <c r="BO36" s="22">
        <v>1081904</v>
      </c>
      <c r="BP36" s="22">
        <v>2298162</v>
      </c>
      <c r="BQ36" s="22">
        <v>0</v>
      </c>
      <c r="BR36" s="22">
        <v>0</v>
      </c>
      <c r="BS36" s="22">
        <v>0</v>
      </c>
      <c r="BT36" s="22">
        <v>0</v>
      </c>
      <c r="BU36" s="22">
        <v>0</v>
      </c>
      <c r="BV36" s="22">
        <v>4176560</v>
      </c>
      <c r="BW36" s="22">
        <v>531513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33608134</v>
      </c>
      <c r="CD36" s="22">
        <v>-3936323</v>
      </c>
    </row>
    <row r="37" spans="1:82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17656619</v>
      </c>
      <c r="F37" s="22">
        <v>0</v>
      </c>
      <c r="G37" s="22">
        <v>694748</v>
      </c>
      <c r="H37" s="22">
        <v>0</v>
      </c>
      <c r="I37" s="22">
        <v>158563</v>
      </c>
      <c r="J37" s="22">
        <v>230512</v>
      </c>
      <c r="K37" s="22">
        <v>0</v>
      </c>
      <c r="L37" s="22">
        <v>0</v>
      </c>
      <c r="M37" s="22">
        <v>0</v>
      </c>
      <c r="N37" s="22">
        <v>5007</v>
      </c>
      <c r="O37" s="22">
        <v>0</v>
      </c>
      <c r="P37" s="22">
        <v>3253112</v>
      </c>
      <c r="Q37" s="22">
        <v>0</v>
      </c>
      <c r="R37" s="22">
        <v>0</v>
      </c>
      <c r="S37" s="22">
        <v>671</v>
      </c>
      <c r="T37" s="22">
        <v>0</v>
      </c>
      <c r="U37" s="22">
        <v>3324546</v>
      </c>
      <c r="V37" s="22">
        <v>1002087</v>
      </c>
      <c r="W37" s="22">
        <v>1638850</v>
      </c>
      <c r="X37" s="22">
        <v>0</v>
      </c>
      <c r="Y37" s="22">
        <v>878799</v>
      </c>
      <c r="Z37" s="22">
        <v>0</v>
      </c>
      <c r="AA37" s="22">
        <v>0</v>
      </c>
      <c r="AB37" s="22">
        <v>0</v>
      </c>
      <c r="AC37" s="22">
        <v>78245</v>
      </c>
      <c r="AD37" s="22">
        <v>1899289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170084</v>
      </c>
      <c r="AK37" s="22">
        <v>1959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30993091</v>
      </c>
      <c r="AR37" s="22">
        <v>419678</v>
      </c>
      <c r="AS37" s="22">
        <v>4423967</v>
      </c>
      <c r="AT37" s="22">
        <v>59325</v>
      </c>
      <c r="AU37" s="22">
        <v>734931</v>
      </c>
      <c r="AV37" s="22">
        <v>560200</v>
      </c>
      <c r="AW37" s="22">
        <v>0</v>
      </c>
      <c r="AX37" s="22">
        <v>0</v>
      </c>
      <c r="AY37" s="22">
        <v>0</v>
      </c>
      <c r="AZ37" s="22">
        <v>39838</v>
      </c>
      <c r="BA37" s="22">
        <v>0</v>
      </c>
      <c r="BB37" s="22">
        <v>9990162</v>
      </c>
      <c r="BC37" s="22">
        <v>0</v>
      </c>
      <c r="BD37" s="22">
        <v>0</v>
      </c>
      <c r="BE37" s="22">
        <v>6578</v>
      </c>
      <c r="BF37" s="22">
        <v>0</v>
      </c>
      <c r="BG37" s="22">
        <v>814368</v>
      </c>
      <c r="BH37" s="22">
        <v>283929</v>
      </c>
      <c r="BI37" s="22">
        <v>1443632</v>
      </c>
      <c r="BJ37" s="22">
        <v>0</v>
      </c>
      <c r="BK37" s="22">
        <v>967291</v>
      </c>
      <c r="BL37" s="22">
        <v>0</v>
      </c>
      <c r="BM37" s="22">
        <v>0</v>
      </c>
      <c r="BN37" s="22">
        <v>21105</v>
      </c>
      <c r="BO37" s="22">
        <v>413308</v>
      </c>
      <c r="BP37" s="22">
        <v>1673718</v>
      </c>
      <c r="BQ37" s="22">
        <v>0</v>
      </c>
      <c r="BR37" s="22">
        <v>0</v>
      </c>
      <c r="BS37" s="22">
        <v>0</v>
      </c>
      <c r="BT37" s="22">
        <v>0</v>
      </c>
      <c r="BU37" s="22">
        <v>904800</v>
      </c>
      <c r="BV37" s="22">
        <v>320961</v>
      </c>
      <c r="BW37" s="22">
        <v>172120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23249911</v>
      </c>
      <c r="CD37" s="22">
        <v>7743180</v>
      </c>
    </row>
    <row r="38" spans="1:82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6284736</v>
      </c>
      <c r="F38" s="22">
        <v>0</v>
      </c>
      <c r="G38" s="22">
        <v>494380</v>
      </c>
      <c r="H38" s="22">
        <v>0</v>
      </c>
      <c r="I38" s="22">
        <v>0</v>
      </c>
      <c r="J38" s="22">
        <v>18107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1324710</v>
      </c>
      <c r="Q38" s="22">
        <v>0</v>
      </c>
      <c r="R38" s="22">
        <v>0</v>
      </c>
      <c r="S38" s="22">
        <v>0</v>
      </c>
      <c r="T38" s="22">
        <v>0</v>
      </c>
      <c r="U38" s="22">
        <v>339566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26690</v>
      </c>
      <c r="AD38" s="22">
        <v>626293</v>
      </c>
      <c r="AE38" s="22">
        <v>8500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9122982</v>
      </c>
      <c r="AR38" s="22">
        <v>259120</v>
      </c>
      <c r="AS38" s="22">
        <v>1609692</v>
      </c>
      <c r="AT38" s="22">
        <v>0</v>
      </c>
      <c r="AU38" s="22">
        <v>0</v>
      </c>
      <c r="AV38" s="22">
        <v>257437</v>
      </c>
      <c r="AW38" s="22">
        <v>17606</v>
      </c>
      <c r="AX38" s="22">
        <v>49588</v>
      </c>
      <c r="AY38" s="22">
        <v>0</v>
      </c>
      <c r="AZ38" s="22">
        <v>0</v>
      </c>
      <c r="BA38" s="22">
        <v>0</v>
      </c>
      <c r="BB38" s="22">
        <v>5552927</v>
      </c>
      <c r="BC38" s="22">
        <v>0</v>
      </c>
      <c r="BD38" s="22">
        <v>0</v>
      </c>
      <c r="BE38" s="22">
        <v>0</v>
      </c>
      <c r="BF38" s="22">
        <v>0</v>
      </c>
      <c r="BG38" s="22">
        <v>475409</v>
      </c>
      <c r="BH38" s="22">
        <v>0</v>
      </c>
      <c r="BI38" s="22">
        <v>277822</v>
      </c>
      <c r="BJ38" s="22">
        <v>0</v>
      </c>
      <c r="BK38" s="22">
        <v>36700</v>
      </c>
      <c r="BL38" s="22">
        <v>0</v>
      </c>
      <c r="BM38" s="22">
        <v>0</v>
      </c>
      <c r="BN38" s="22">
        <v>0</v>
      </c>
      <c r="BO38" s="22">
        <v>104676</v>
      </c>
      <c r="BP38" s="22">
        <v>906567</v>
      </c>
      <c r="BQ38" s="22">
        <v>0</v>
      </c>
      <c r="BR38" s="22">
        <v>0</v>
      </c>
      <c r="BS38" s="22">
        <v>0</v>
      </c>
      <c r="BT38" s="22">
        <v>0</v>
      </c>
      <c r="BU38" s="22">
        <v>86588</v>
      </c>
      <c r="BV38" s="22">
        <v>295527</v>
      </c>
      <c r="BW38" s="22">
        <v>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9929659</v>
      </c>
      <c r="CD38" s="22">
        <v>-806677</v>
      </c>
    </row>
    <row r="39" spans="1:82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15160797</v>
      </c>
      <c r="F39" s="22">
        <v>0</v>
      </c>
      <c r="G39" s="22">
        <v>153116</v>
      </c>
      <c r="H39" s="22">
        <v>0</v>
      </c>
      <c r="I39" s="22">
        <v>0</v>
      </c>
      <c r="J39" s="22">
        <v>18785</v>
      </c>
      <c r="K39" s="22">
        <v>0</v>
      </c>
      <c r="L39" s="22">
        <v>0</v>
      </c>
      <c r="M39" s="22">
        <v>0</v>
      </c>
      <c r="N39" s="22">
        <v>0</v>
      </c>
      <c r="O39" s="22">
        <v>8209</v>
      </c>
      <c r="P39" s="22">
        <v>1555242</v>
      </c>
      <c r="Q39" s="22">
        <v>0</v>
      </c>
      <c r="R39" s="22">
        <v>0</v>
      </c>
      <c r="S39" s="22">
        <v>0</v>
      </c>
      <c r="T39" s="22">
        <v>0</v>
      </c>
      <c r="U39" s="22">
        <v>252991</v>
      </c>
      <c r="V39" s="22">
        <v>50609</v>
      </c>
      <c r="W39" s="22">
        <v>0</v>
      </c>
      <c r="X39" s="22">
        <v>0</v>
      </c>
      <c r="Y39" s="22">
        <v>93873</v>
      </c>
      <c r="Z39" s="22">
        <v>0</v>
      </c>
      <c r="AA39" s="22">
        <v>241</v>
      </c>
      <c r="AB39" s="22">
        <v>0</v>
      </c>
      <c r="AC39" s="22">
        <v>11917</v>
      </c>
      <c r="AD39" s="22">
        <v>312208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38195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17656183</v>
      </c>
      <c r="AR39" s="22">
        <v>464890</v>
      </c>
      <c r="AS39" s="22">
        <v>2882044</v>
      </c>
      <c r="AT39" s="22">
        <v>0</v>
      </c>
      <c r="AU39" s="22">
        <v>46119</v>
      </c>
      <c r="AV39" s="22">
        <v>380769</v>
      </c>
      <c r="AW39" s="22">
        <v>11935</v>
      </c>
      <c r="AX39" s="22">
        <v>126910</v>
      </c>
      <c r="AY39" s="22">
        <v>0</v>
      </c>
      <c r="AZ39" s="22">
        <v>0</v>
      </c>
      <c r="BA39" s="22">
        <v>1</v>
      </c>
      <c r="BB39" s="22">
        <v>8322746</v>
      </c>
      <c r="BC39" s="22">
        <v>0</v>
      </c>
      <c r="BD39" s="22">
        <v>0</v>
      </c>
      <c r="BE39" s="22">
        <v>0</v>
      </c>
      <c r="BF39" s="22">
        <v>0</v>
      </c>
      <c r="BG39" s="22">
        <v>911710</v>
      </c>
      <c r="BH39" s="22">
        <v>44314</v>
      </c>
      <c r="BI39" s="22">
        <v>481992</v>
      </c>
      <c r="BJ39" s="22">
        <v>0</v>
      </c>
      <c r="BK39" s="22">
        <v>118459</v>
      </c>
      <c r="BL39" s="22">
        <v>0</v>
      </c>
      <c r="BM39" s="22">
        <v>11000</v>
      </c>
      <c r="BN39" s="22">
        <v>0</v>
      </c>
      <c r="BO39" s="22">
        <v>214789</v>
      </c>
      <c r="BP39" s="22">
        <v>1451572</v>
      </c>
      <c r="BQ39" s="22">
        <v>0</v>
      </c>
      <c r="BR39" s="22">
        <v>0</v>
      </c>
      <c r="BS39" s="22">
        <v>0</v>
      </c>
      <c r="BT39" s="22">
        <v>0</v>
      </c>
      <c r="BU39" s="22">
        <v>0</v>
      </c>
      <c r="BV39" s="22">
        <v>863326</v>
      </c>
      <c r="BW39" s="22">
        <v>51389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16383965</v>
      </c>
      <c r="CD39" s="22">
        <v>1272218</v>
      </c>
    </row>
    <row r="40" spans="1:82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49464893</v>
      </c>
      <c r="F40" s="22">
        <v>0</v>
      </c>
      <c r="G40" s="22">
        <v>628164</v>
      </c>
      <c r="H40" s="22">
        <v>0</v>
      </c>
      <c r="I40" s="22">
        <v>0</v>
      </c>
      <c r="J40" s="22">
        <v>1824061</v>
      </c>
      <c r="K40" s="22">
        <v>0</v>
      </c>
      <c r="L40" s="22">
        <v>0</v>
      </c>
      <c r="M40" s="22">
        <v>261591</v>
      </c>
      <c r="N40" s="22">
        <v>0</v>
      </c>
      <c r="O40" s="22">
        <v>0</v>
      </c>
      <c r="P40" s="22">
        <v>7848302</v>
      </c>
      <c r="Q40" s="22">
        <v>0</v>
      </c>
      <c r="R40" s="22">
        <v>0</v>
      </c>
      <c r="S40" s="22">
        <v>0</v>
      </c>
      <c r="T40" s="22">
        <v>0</v>
      </c>
      <c r="U40" s="22">
        <v>56158</v>
      </c>
      <c r="V40" s="22">
        <v>136597</v>
      </c>
      <c r="W40" s="22">
        <v>1321234</v>
      </c>
      <c r="X40" s="22">
        <v>0</v>
      </c>
      <c r="Y40" s="22">
        <v>0</v>
      </c>
      <c r="Z40" s="22">
        <v>0</v>
      </c>
      <c r="AA40" s="22">
        <v>400</v>
      </c>
      <c r="AB40" s="22">
        <v>0</v>
      </c>
      <c r="AC40" s="22">
        <v>145402</v>
      </c>
      <c r="AD40" s="22">
        <v>638314</v>
      </c>
      <c r="AE40" s="22">
        <v>2345845</v>
      </c>
      <c r="AF40" s="22">
        <v>0</v>
      </c>
      <c r="AG40" s="22">
        <v>447818</v>
      </c>
      <c r="AH40" s="22">
        <v>1445818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66564597</v>
      </c>
      <c r="AR40" s="22">
        <v>897455</v>
      </c>
      <c r="AS40" s="22">
        <v>6267574</v>
      </c>
      <c r="AT40" s="22">
        <v>0</v>
      </c>
      <c r="AU40" s="22">
        <v>1532373</v>
      </c>
      <c r="AV40" s="22">
        <v>3491421</v>
      </c>
      <c r="AW40" s="22">
        <v>601658</v>
      </c>
      <c r="AX40" s="22">
        <v>0</v>
      </c>
      <c r="AY40" s="22">
        <v>0</v>
      </c>
      <c r="AZ40" s="22">
        <v>40180</v>
      </c>
      <c r="BA40" s="22">
        <v>2925901</v>
      </c>
      <c r="BB40" s="22">
        <v>31373927</v>
      </c>
      <c r="BC40" s="22">
        <v>80073</v>
      </c>
      <c r="BD40" s="22">
        <v>0</v>
      </c>
      <c r="BE40" s="22">
        <v>0</v>
      </c>
      <c r="BF40" s="22">
        <v>0</v>
      </c>
      <c r="BG40" s="22">
        <v>189989</v>
      </c>
      <c r="BH40" s="22">
        <v>745474</v>
      </c>
      <c r="BI40" s="22">
        <v>4856413</v>
      </c>
      <c r="BJ40" s="22">
        <v>0</v>
      </c>
      <c r="BK40" s="22">
        <v>580571</v>
      </c>
      <c r="BL40" s="22">
        <v>0</v>
      </c>
      <c r="BM40" s="22">
        <v>0</v>
      </c>
      <c r="BN40" s="22">
        <v>0</v>
      </c>
      <c r="BO40" s="22">
        <v>2903902</v>
      </c>
      <c r="BP40" s="22">
        <v>2787184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2067608</v>
      </c>
      <c r="BW40" s="22">
        <v>395318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61737021</v>
      </c>
      <c r="CD40" s="22">
        <v>4827576</v>
      </c>
    </row>
    <row r="41" spans="1:82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31677665</v>
      </c>
      <c r="F41" s="22">
        <v>0</v>
      </c>
      <c r="G41" s="22">
        <v>0</v>
      </c>
      <c r="H41" s="22">
        <v>0</v>
      </c>
      <c r="I41" s="22">
        <v>12948</v>
      </c>
      <c r="J41" s="22">
        <v>668806</v>
      </c>
      <c r="K41" s="22">
        <v>0</v>
      </c>
      <c r="L41" s="22">
        <v>0</v>
      </c>
      <c r="M41" s="22">
        <v>0</v>
      </c>
      <c r="N41" s="22">
        <v>3400</v>
      </c>
      <c r="O41" s="22">
        <v>0</v>
      </c>
      <c r="P41" s="22">
        <v>4979259</v>
      </c>
      <c r="Q41" s="22">
        <v>0</v>
      </c>
      <c r="R41" s="22">
        <v>0</v>
      </c>
      <c r="S41" s="22">
        <v>0</v>
      </c>
      <c r="T41" s="22">
        <v>538506</v>
      </c>
      <c r="U41" s="22">
        <v>1542961</v>
      </c>
      <c r="V41" s="22">
        <v>691101</v>
      </c>
      <c r="W41" s="22">
        <v>86867</v>
      </c>
      <c r="X41" s="22">
        <v>0</v>
      </c>
      <c r="Y41" s="22">
        <v>358768</v>
      </c>
      <c r="Z41" s="22">
        <v>0</v>
      </c>
      <c r="AA41" s="22">
        <v>0</v>
      </c>
      <c r="AB41" s="22">
        <v>0</v>
      </c>
      <c r="AC41" s="22">
        <v>247885</v>
      </c>
      <c r="AD41" s="22">
        <v>0</v>
      </c>
      <c r="AE41" s="22">
        <v>13835</v>
      </c>
      <c r="AF41" s="22">
        <v>0</v>
      </c>
      <c r="AG41" s="22">
        <v>0</v>
      </c>
      <c r="AH41" s="22">
        <v>178109</v>
      </c>
      <c r="AI41" s="22">
        <v>0</v>
      </c>
      <c r="AJ41" s="22">
        <v>102203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465643</v>
      </c>
      <c r="AQ41" s="22">
        <v>41567956</v>
      </c>
      <c r="AR41" s="22">
        <v>2175504</v>
      </c>
      <c r="AS41" s="22">
        <v>1372491</v>
      </c>
      <c r="AT41" s="22">
        <v>367897</v>
      </c>
      <c r="AU41" s="22">
        <v>508692</v>
      </c>
      <c r="AV41" s="22">
        <v>1762529</v>
      </c>
      <c r="AW41" s="22">
        <v>24271</v>
      </c>
      <c r="AX41" s="22">
        <v>0</v>
      </c>
      <c r="AY41" s="22">
        <v>0</v>
      </c>
      <c r="AZ41" s="22">
        <v>573515</v>
      </c>
      <c r="BA41" s="22">
        <v>2347502</v>
      </c>
      <c r="BB41" s="22">
        <v>6416015</v>
      </c>
      <c r="BC41" s="22">
        <v>0</v>
      </c>
      <c r="BD41" s="22">
        <v>0</v>
      </c>
      <c r="BE41" s="22">
        <v>0</v>
      </c>
      <c r="BF41" s="22">
        <v>4594550</v>
      </c>
      <c r="BG41" s="22">
        <v>2125248</v>
      </c>
      <c r="BH41" s="22">
        <v>1019318</v>
      </c>
      <c r="BI41" s="22">
        <v>0</v>
      </c>
      <c r="BJ41" s="22">
        <v>2268633</v>
      </c>
      <c r="BK41" s="22">
        <v>0</v>
      </c>
      <c r="BL41" s="22">
        <v>0</v>
      </c>
      <c r="BM41" s="22">
        <v>0</v>
      </c>
      <c r="BN41" s="22">
        <v>0</v>
      </c>
      <c r="BO41" s="22">
        <v>91283</v>
      </c>
      <c r="BP41" s="22">
        <v>680662</v>
      </c>
      <c r="BQ41" s="22">
        <v>0</v>
      </c>
      <c r="BR41" s="22">
        <v>0</v>
      </c>
      <c r="BS41" s="22">
        <v>0</v>
      </c>
      <c r="BT41" s="22">
        <v>19591</v>
      </c>
      <c r="BU41" s="22">
        <v>1058334</v>
      </c>
      <c r="BV41" s="22">
        <v>254373</v>
      </c>
      <c r="BW41" s="22">
        <v>39685</v>
      </c>
      <c r="BX41" s="22">
        <v>0</v>
      </c>
      <c r="BY41" s="22">
        <v>167018</v>
      </c>
      <c r="BZ41" s="22">
        <v>0</v>
      </c>
      <c r="CA41" s="22">
        <v>0</v>
      </c>
      <c r="CB41" s="22">
        <v>577655</v>
      </c>
      <c r="CC41" s="22">
        <v>28444766</v>
      </c>
      <c r="CD41" s="22">
        <v>13123190</v>
      </c>
    </row>
    <row r="42" spans="1:82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5470755</v>
      </c>
      <c r="F42" s="22">
        <v>0</v>
      </c>
      <c r="G42" s="22">
        <v>275061</v>
      </c>
      <c r="H42" s="22">
        <v>0</v>
      </c>
      <c r="I42" s="22">
        <v>340</v>
      </c>
      <c r="J42" s="22">
        <v>2500</v>
      </c>
      <c r="K42" s="22">
        <v>0</v>
      </c>
      <c r="L42" s="22">
        <v>0</v>
      </c>
      <c r="M42" s="22">
        <v>380</v>
      </c>
      <c r="N42" s="22">
        <v>0</v>
      </c>
      <c r="O42" s="22">
        <v>0</v>
      </c>
      <c r="P42" s="22">
        <v>181207</v>
      </c>
      <c r="Q42" s="22">
        <v>145478</v>
      </c>
      <c r="R42" s="22">
        <v>0</v>
      </c>
      <c r="S42" s="22">
        <v>0</v>
      </c>
      <c r="T42" s="22">
        <v>0</v>
      </c>
      <c r="U42" s="22">
        <v>159898</v>
      </c>
      <c r="V42" s="22">
        <v>30180</v>
      </c>
      <c r="W42" s="22">
        <v>22604</v>
      </c>
      <c r="X42" s="22">
        <v>662566</v>
      </c>
      <c r="Y42" s="22">
        <v>1500</v>
      </c>
      <c r="Z42" s="22">
        <v>0</v>
      </c>
      <c r="AA42" s="22">
        <v>23258</v>
      </c>
      <c r="AB42" s="22">
        <v>0</v>
      </c>
      <c r="AC42" s="22">
        <v>8544</v>
      </c>
      <c r="AD42" s="22">
        <v>128806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7000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7120077</v>
      </c>
      <c r="AR42" s="22">
        <v>244335</v>
      </c>
      <c r="AS42" s="22">
        <v>1056535</v>
      </c>
      <c r="AT42" s="22">
        <v>0</v>
      </c>
      <c r="AU42" s="22">
        <v>57697</v>
      </c>
      <c r="AV42" s="22">
        <v>97648</v>
      </c>
      <c r="AW42" s="22">
        <v>6085</v>
      </c>
      <c r="AX42" s="22">
        <v>0</v>
      </c>
      <c r="AY42" s="22">
        <v>0</v>
      </c>
      <c r="AZ42" s="22">
        <v>45937</v>
      </c>
      <c r="BA42" s="22">
        <v>0</v>
      </c>
      <c r="BB42" s="22">
        <v>4205677</v>
      </c>
      <c r="BC42" s="22">
        <v>206766</v>
      </c>
      <c r="BD42" s="22">
        <v>0</v>
      </c>
      <c r="BE42" s="22">
        <v>0</v>
      </c>
      <c r="BF42" s="22">
        <v>0</v>
      </c>
      <c r="BG42" s="22">
        <v>389250</v>
      </c>
      <c r="BH42" s="22">
        <v>147646</v>
      </c>
      <c r="BI42" s="22">
        <v>160393</v>
      </c>
      <c r="BJ42" s="22">
        <v>0</v>
      </c>
      <c r="BK42" s="22">
        <v>35182</v>
      </c>
      <c r="BL42" s="22">
        <v>0</v>
      </c>
      <c r="BM42" s="22">
        <v>39936</v>
      </c>
      <c r="BN42" s="22">
        <v>0</v>
      </c>
      <c r="BO42" s="22">
        <v>115496</v>
      </c>
      <c r="BP42" s="22">
        <v>370843</v>
      </c>
      <c r="BQ42" s="22">
        <v>0</v>
      </c>
      <c r="BR42" s="22">
        <v>0</v>
      </c>
      <c r="BS42" s="22">
        <v>0</v>
      </c>
      <c r="BT42" s="22">
        <v>0</v>
      </c>
      <c r="BU42" s="22">
        <v>0</v>
      </c>
      <c r="BV42" s="22">
        <v>473244</v>
      </c>
      <c r="BW42" s="22">
        <v>0</v>
      </c>
      <c r="BX42" s="22">
        <v>0</v>
      </c>
      <c r="BY42" s="22">
        <v>0</v>
      </c>
      <c r="BZ42" s="22">
        <v>0</v>
      </c>
      <c r="CA42" s="22">
        <v>0</v>
      </c>
      <c r="CB42" s="22">
        <v>0</v>
      </c>
      <c r="CC42" s="22">
        <v>7652670</v>
      </c>
      <c r="CD42" s="22">
        <v>-532593</v>
      </c>
    </row>
    <row r="43" spans="1:82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25270992</v>
      </c>
      <c r="F43" s="22">
        <v>28692</v>
      </c>
      <c r="G43" s="22">
        <v>308095</v>
      </c>
      <c r="H43" s="22">
        <v>0</v>
      </c>
      <c r="I43" s="22">
        <v>19518</v>
      </c>
      <c r="J43" s="22">
        <v>122140</v>
      </c>
      <c r="K43" s="22">
        <v>3014</v>
      </c>
      <c r="L43" s="22">
        <v>0</v>
      </c>
      <c r="M43" s="22">
        <v>797</v>
      </c>
      <c r="N43" s="22">
        <v>6117</v>
      </c>
      <c r="O43" s="22">
        <v>0</v>
      </c>
      <c r="P43" s="22">
        <v>1524578</v>
      </c>
      <c r="Q43" s="22">
        <v>102682</v>
      </c>
      <c r="R43" s="22">
        <v>0</v>
      </c>
      <c r="S43" s="22">
        <v>0</v>
      </c>
      <c r="T43" s="22">
        <v>0</v>
      </c>
      <c r="U43" s="22">
        <v>417945</v>
      </c>
      <c r="V43" s="22">
        <v>96978</v>
      </c>
      <c r="W43" s="22">
        <v>60828</v>
      </c>
      <c r="X43" s="22">
        <v>0</v>
      </c>
      <c r="Y43" s="22">
        <v>299084</v>
      </c>
      <c r="Z43" s="22">
        <v>0</v>
      </c>
      <c r="AA43" s="22">
        <v>0</v>
      </c>
      <c r="AB43" s="22">
        <v>0</v>
      </c>
      <c r="AC43" s="22">
        <v>0</v>
      </c>
      <c r="AD43" s="22">
        <v>430265</v>
      </c>
      <c r="AE43" s="22">
        <v>22608</v>
      </c>
      <c r="AF43" s="22">
        <v>0</v>
      </c>
      <c r="AG43" s="22">
        <v>0</v>
      </c>
      <c r="AH43" s="22">
        <v>0</v>
      </c>
      <c r="AI43" s="22">
        <v>0</v>
      </c>
      <c r="AJ43" s="22">
        <v>22475</v>
      </c>
      <c r="AK43" s="22">
        <v>0</v>
      </c>
      <c r="AL43" s="22">
        <v>0</v>
      </c>
      <c r="AM43" s="22">
        <v>253</v>
      </c>
      <c r="AN43" s="22">
        <v>0</v>
      </c>
      <c r="AO43" s="22">
        <v>0</v>
      </c>
      <c r="AP43" s="22">
        <v>711673</v>
      </c>
      <c r="AQ43" s="22">
        <v>29448734</v>
      </c>
      <c r="AR43" s="22">
        <v>421468</v>
      </c>
      <c r="AS43" s="22">
        <v>3039999</v>
      </c>
      <c r="AT43" s="22">
        <v>0</v>
      </c>
      <c r="AU43" s="22">
        <v>450575</v>
      </c>
      <c r="AV43" s="22">
        <v>843794</v>
      </c>
      <c r="AW43" s="22">
        <v>6228</v>
      </c>
      <c r="AX43" s="22">
        <v>0</v>
      </c>
      <c r="AY43" s="22">
        <v>516</v>
      </c>
      <c r="AZ43" s="22">
        <v>207641</v>
      </c>
      <c r="BA43" s="22">
        <v>0</v>
      </c>
      <c r="BB43" s="22">
        <v>12843470</v>
      </c>
      <c r="BC43" s="22">
        <v>172569</v>
      </c>
      <c r="BD43" s="22">
        <v>0</v>
      </c>
      <c r="BE43" s="22">
        <v>0</v>
      </c>
      <c r="BF43" s="22">
        <v>0</v>
      </c>
      <c r="BG43" s="22">
        <v>317611</v>
      </c>
      <c r="BH43" s="22">
        <v>104573</v>
      </c>
      <c r="BI43" s="22">
        <v>493004</v>
      </c>
      <c r="BJ43" s="22">
        <v>0</v>
      </c>
      <c r="BK43" s="22">
        <v>442777</v>
      </c>
      <c r="BL43" s="22">
        <v>0</v>
      </c>
      <c r="BM43" s="22">
        <v>0</v>
      </c>
      <c r="BN43" s="22">
        <v>23144</v>
      </c>
      <c r="BO43" s="22">
        <v>0</v>
      </c>
      <c r="BP43" s="22">
        <v>1364684</v>
      </c>
      <c r="BQ43" s="22">
        <v>241304</v>
      </c>
      <c r="BR43" s="22">
        <v>0</v>
      </c>
      <c r="BS43" s="22">
        <v>0</v>
      </c>
      <c r="BT43" s="22">
        <v>0</v>
      </c>
      <c r="BU43" s="22">
        <v>0</v>
      </c>
      <c r="BV43" s="22">
        <v>807437</v>
      </c>
      <c r="BW43" s="22">
        <v>31943</v>
      </c>
      <c r="BX43" s="22">
        <v>0</v>
      </c>
      <c r="BY43" s="22">
        <v>12217</v>
      </c>
      <c r="BZ43" s="22">
        <v>0</v>
      </c>
      <c r="CA43" s="22">
        <v>0</v>
      </c>
      <c r="CB43" s="22">
        <v>2962061</v>
      </c>
      <c r="CC43" s="22">
        <v>24787015</v>
      </c>
      <c r="CD43" s="22">
        <v>4661719</v>
      </c>
    </row>
    <row r="44" spans="1:82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41695271</v>
      </c>
      <c r="F44" s="22">
        <v>0</v>
      </c>
      <c r="G44" s="22">
        <v>502884</v>
      </c>
      <c r="H44" s="22">
        <v>0</v>
      </c>
      <c r="I44" s="22">
        <v>0</v>
      </c>
      <c r="J44" s="22">
        <v>1043382</v>
      </c>
      <c r="K44" s="22">
        <v>128500</v>
      </c>
      <c r="L44" s="22">
        <v>0</v>
      </c>
      <c r="M44" s="22">
        <v>108895</v>
      </c>
      <c r="N44" s="22">
        <v>0</v>
      </c>
      <c r="O44" s="22">
        <v>0</v>
      </c>
      <c r="P44" s="22">
        <v>10648043</v>
      </c>
      <c r="Q44" s="22">
        <v>0</v>
      </c>
      <c r="R44" s="22">
        <v>0</v>
      </c>
      <c r="S44" s="22">
        <v>0</v>
      </c>
      <c r="T44" s="22">
        <v>0</v>
      </c>
      <c r="U44" s="22">
        <v>3581104</v>
      </c>
      <c r="V44" s="22">
        <v>348478</v>
      </c>
      <c r="W44" s="22">
        <v>145828</v>
      </c>
      <c r="X44" s="22">
        <v>0</v>
      </c>
      <c r="Y44" s="22">
        <v>496435</v>
      </c>
      <c r="Z44" s="22">
        <v>0</v>
      </c>
      <c r="AA44" s="22">
        <v>231367</v>
      </c>
      <c r="AB44" s="22">
        <v>0</v>
      </c>
      <c r="AC44" s="22">
        <v>2220673</v>
      </c>
      <c r="AD44" s="22">
        <v>125096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850589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54986</v>
      </c>
      <c r="AQ44" s="22">
        <v>62181531</v>
      </c>
      <c r="AR44" s="22">
        <v>1037290</v>
      </c>
      <c r="AS44" s="22">
        <v>7024427</v>
      </c>
      <c r="AT44" s="22">
        <v>0</v>
      </c>
      <c r="AU44" s="22">
        <v>1319429</v>
      </c>
      <c r="AV44" s="22">
        <v>6200497</v>
      </c>
      <c r="AW44" s="22">
        <v>332959</v>
      </c>
      <c r="AX44" s="22">
        <v>211672</v>
      </c>
      <c r="AY44" s="22">
        <v>807596</v>
      </c>
      <c r="AZ44" s="22">
        <v>0</v>
      </c>
      <c r="BA44" s="22">
        <v>0</v>
      </c>
      <c r="BB44" s="22">
        <v>26964912</v>
      </c>
      <c r="BC44" s="22">
        <v>23974</v>
      </c>
      <c r="BD44" s="22">
        <v>0</v>
      </c>
      <c r="BE44" s="22">
        <v>0</v>
      </c>
      <c r="BF44" s="22">
        <v>0</v>
      </c>
      <c r="BG44" s="22">
        <v>5467791</v>
      </c>
      <c r="BH44" s="22">
        <v>229201</v>
      </c>
      <c r="BI44" s="22">
        <v>389192</v>
      </c>
      <c r="BJ44" s="22">
        <v>0</v>
      </c>
      <c r="BK44" s="22">
        <v>567868</v>
      </c>
      <c r="BL44" s="22">
        <v>0</v>
      </c>
      <c r="BM44" s="22">
        <v>302379</v>
      </c>
      <c r="BN44" s="22">
        <v>0</v>
      </c>
      <c r="BO44" s="22">
        <v>2309663</v>
      </c>
      <c r="BP44" s="22">
        <v>1042338</v>
      </c>
      <c r="BQ44" s="22">
        <v>0</v>
      </c>
      <c r="BR44" s="22">
        <v>0</v>
      </c>
      <c r="BS44" s="22">
        <v>0</v>
      </c>
      <c r="BT44" s="22">
        <v>0</v>
      </c>
      <c r="BU44" s="22">
        <v>2196312</v>
      </c>
      <c r="BV44" s="22">
        <v>1725329</v>
      </c>
      <c r="BW44" s="22">
        <v>488641</v>
      </c>
      <c r="BX44" s="22">
        <v>0</v>
      </c>
      <c r="BY44" s="22">
        <v>0</v>
      </c>
      <c r="BZ44" s="22">
        <v>0</v>
      </c>
      <c r="CA44" s="22">
        <v>0</v>
      </c>
      <c r="CB44" s="22">
        <v>0</v>
      </c>
      <c r="CC44" s="22">
        <v>58641470</v>
      </c>
      <c r="CD44" s="22">
        <v>3540061</v>
      </c>
    </row>
    <row r="45" spans="1:82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10750521</v>
      </c>
      <c r="F45" s="22">
        <v>0</v>
      </c>
      <c r="G45" s="22">
        <v>422439</v>
      </c>
      <c r="H45" s="22">
        <v>0</v>
      </c>
      <c r="I45" s="22">
        <v>0</v>
      </c>
      <c r="J45" s="22">
        <v>41256</v>
      </c>
      <c r="K45" s="22">
        <v>0</v>
      </c>
      <c r="L45" s="22">
        <v>0</v>
      </c>
      <c r="M45" s="22">
        <v>47024</v>
      </c>
      <c r="N45" s="22">
        <v>0</v>
      </c>
      <c r="O45" s="22">
        <v>0</v>
      </c>
      <c r="P45" s="22">
        <v>3669310</v>
      </c>
      <c r="Q45" s="22">
        <v>0</v>
      </c>
      <c r="R45" s="22">
        <v>0</v>
      </c>
      <c r="S45" s="22">
        <v>0</v>
      </c>
      <c r="T45" s="22">
        <v>0</v>
      </c>
      <c r="U45" s="22">
        <v>438005</v>
      </c>
      <c r="V45" s="22">
        <v>70832</v>
      </c>
      <c r="W45" s="22">
        <v>31936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15425</v>
      </c>
      <c r="AD45" s="22">
        <v>212579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609154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16308481</v>
      </c>
      <c r="AR45" s="22">
        <v>241391</v>
      </c>
      <c r="AS45" s="22">
        <v>2890201</v>
      </c>
      <c r="AT45" s="22">
        <v>0</v>
      </c>
      <c r="AU45" s="22">
        <v>0</v>
      </c>
      <c r="AV45" s="22">
        <v>494251</v>
      </c>
      <c r="AW45" s="22">
        <v>0</v>
      </c>
      <c r="AX45" s="22">
        <v>0</v>
      </c>
      <c r="AY45" s="22">
        <v>156985</v>
      </c>
      <c r="AZ45" s="22">
        <v>208417</v>
      </c>
      <c r="BA45" s="22">
        <v>0</v>
      </c>
      <c r="BB45" s="22">
        <v>6794708</v>
      </c>
      <c r="BC45" s="22">
        <v>0</v>
      </c>
      <c r="BD45" s="22">
        <v>0</v>
      </c>
      <c r="BE45" s="22">
        <v>0</v>
      </c>
      <c r="BF45" s="22">
        <v>0</v>
      </c>
      <c r="BG45" s="22">
        <v>850078</v>
      </c>
      <c r="BH45" s="22">
        <v>69532</v>
      </c>
      <c r="BI45" s="22">
        <v>318535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2">
        <v>5318</v>
      </c>
      <c r="BP45" s="22">
        <v>924547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725786</v>
      </c>
      <c r="BW45" s="22">
        <v>35784</v>
      </c>
      <c r="BX45" s="22">
        <v>0</v>
      </c>
      <c r="BY45" s="22">
        <v>0</v>
      </c>
      <c r="BZ45" s="22">
        <v>0</v>
      </c>
      <c r="CA45" s="22">
        <v>0</v>
      </c>
      <c r="CB45" s="22">
        <v>75544</v>
      </c>
      <c r="CC45" s="22">
        <v>13791077</v>
      </c>
      <c r="CD45" s="22">
        <v>2517404</v>
      </c>
    </row>
    <row r="46" spans="1:82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105630031</v>
      </c>
      <c r="F46" s="22">
        <v>6396</v>
      </c>
      <c r="G46" s="22">
        <v>1054327</v>
      </c>
      <c r="H46" s="22">
        <v>0</v>
      </c>
      <c r="I46" s="22">
        <v>0</v>
      </c>
      <c r="J46" s="22">
        <v>726267</v>
      </c>
      <c r="K46" s="22">
        <v>67543</v>
      </c>
      <c r="L46" s="22">
        <v>0</v>
      </c>
      <c r="M46" s="22">
        <v>731450</v>
      </c>
      <c r="N46" s="22">
        <v>0</v>
      </c>
      <c r="O46" s="22">
        <v>0</v>
      </c>
      <c r="P46" s="22">
        <v>10986454</v>
      </c>
      <c r="Q46" s="22">
        <v>0</v>
      </c>
      <c r="R46" s="22">
        <v>0</v>
      </c>
      <c r="S46" s="22">
        <v>0</v>
      </c>
      <c r="T46" s="22">
        <v>0</v>
      </c>
      <c r="U46" s="22">
        <v>778767</v>
      </c>
      <c r="V46" s="22">
        <v>423367</v>
      </c>
      <c r="W46" s="22">
        <v>3294593</v>
      </c>
      <c r="X46" s="22">
        <v>500</v>
      </c>
      <c r="Y46" s="22">
        <v>912630</v>
      </c>
      <c r="Z46" s="22">
        <v>0</v>
      </c>
      <c r="AA46" s="22">
        <v>9769</v>
      </c>
      <c r="AB46" s="22">
        <v>0</v>
      </c>
      <c r="AC46" s="22">
        <v>1058849</v>
      </c>
      <c r="AD46" s="22">
        <v>447691</v>
      </c>
      <c r="AE46" s="22">
        <v>0</v>
      </c>
      <c r="AF46" s="22">
        <v>0</v>
      </c>
      <c r="AG46" s="22">
        <v>0</v>
      </c>
      <c r="AH46" s="22">
        <v>278389</v>
      </c>
      <c r="AI46" s="22">
        <v>0</v>
      </c>
      <c r="AJ46" s="22">
        <v>1773629</v>
      </c>
      <c r="AK46" s="22">
        <v>109508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128290160</v>
      </c>
      <c r="AR46" s="22">
        <v>1213764</v>
      </c>
      <c r="AS46" s="22">
        <v>15346822</v>
      </c>
      <c r="AT46" s="22">
        <v>12780504</v>
      </c>
      <c r="AU46" s="22">
        <v>0</v>
      </c>
      <c r="AV46" s="22">
        <v>10562751</v>
      </c>
      <c r="AW46" s="22">
        <v>315895</v>
      </c>
      <c r="AX46" s="22">
        <v>0</v>
      </c>
      <c r="AY46" s="22">
        <v>4102876</v>
      </c>
      <c r="AZ46" s="22">
        <v>0</v>
      </c>
      <c r="BA46" s="22">
        <v>1511991</v>
      </c>
      <c r="BB46" s="22">
        <v>45879880</v>
      </c>
      <c r="BC46" s="22">
        <v>0</v>
      </c>
      <c r="BD46" s="22">
        <v>21005</v>
      </c>
      <c r="BE46" s="22">
        <v>0</v>
      </c>
      <c r="BF46" s="22">
        <v>0</v>
      </c>
      <c r="BG46" s="22">
        <v>536857</v>
      </c>
      <c r="BH46" s="22">
        <v>692297</v>
      </c>
      <c r="BI46" s="22">
        <v>3203891</v>
      </c>
      <c r="BJ46" s="22">
        <v>18543</v>
      </c>
      <c r="BK46" s="22">
        <v>3302518</v>
      </c>
      <c r="BL46" s="22">
        <v>0</v>
      </c>
      <c r="BM46" s="22">
        <v>55099</v>
      </c>
      <c r="BN46" s="22">
        <v>0</v>
      </c>
      <c r="BO46" s="22">
        <v>2626251</v>
      </c>
      <c r="BP46" s="22">
        <v>2967758</v>
      </c>
      <c r="BQ46" s="22">
        <v>3392</v>
      </c>
      <c r="BR46" s="22">
        <v>0</v>
      </c>
      <c r="BS46" s="22">
        <v>0</v>
      </c>
      <c r="BT46" s="22">
        <v>915955</v>
      </c>
      <c r="BU46" s="22">
        <v>0</v>
      </c>
      <c r="BV46" s="22">
        <v>12373576</v>
      </c>
      <c r="BW46" s="22">
        <v>1241182</v>
      </c>
      <c r="BX46" s="22">
        <v>0</v>
      </c>
      <c r="BY46" s="22">
        <v>0</v>
      </c>
      <c r="BZ46" s="22">
        <v>0</v>
      </c>
      <c r="CA46" s="22">
        <v>0</v>
      </c>
      <c r="CB46" s="22">
        <v>0</v>
      </c>
      <c r="CC46" s="22">
        <v>119672807</v>
      </c>
      <c r="CD46" s="22">
        <v>8617353</v>
      </c>
    </row>
    <row r="47" spans="1:82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97484813</v>
      </c>
      <c r="F47" s="22">
        <v>0</v>
      </c>
      <c r="G47" s="22">
        <v>4009976</v>
      </c>
      <c r="H47" s="22">
        <v>0</v>
      </c>
      <c r="I47" s="22">
        <v>0</v>
      </c>
      <c r="J47" s="22">
        <v>410374</v>
      </c>
      <c r="K47" s="22">
        <v>0</v>
      </c>
      <c r="L47" s="22">
        <v>94749</v>
      </c>
      <c r="M47" s="22">
        <v>158391</v>
      </c>
      <c r="N47" s="22">
        <v>0</v>
      </c>
      <c r="O47" s="22">
        <v>0</v>
      </c>
      <c r="P47" s="22">
        <v>6678353</v>
      </c>
      <c r="Q47" s="22">
        <v>26547</v>
      </c>
      <c r="R47" s="22">
        <v>0</v>
      </c>
      <c r="S47" s="22">
        <v>0</v>
      </c>
      <c r="T47" s="22">
        <v>0</v>
      </c>
      <c r="U47" s="22">
        <v>2209546</v>
      </c>
      <c r="V47" s="22">
        <v>1375095</v>
      </c>
      <c r="W47" s="22">
        <v>675823</v>
      </c>
      <c r="X47" s="22">
        <v>0</v>
      </c>
      <c r="Y47" s="22">
        <v>818884</v>
      </c>
      <c r="Z47" s="22">
        <v>0</v>
      </c>
      <c r="AA47" s="22">
        <v>10000</v>
      </c>
      <c r="AB47" s="22">
        <v>12441</v>
      </c>
      <c r="AC47" s="22">
        <v>219043</v>
      </c>
      <c r="AD47" s="22">
        <v>308799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2008564</v>
      </c>
      <c r="AK47" s="22">
        <v>3913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116505311</v>
      </c>
      <c r="AR47" s="22">
        <v>1311633</v>
      </c>
      <c r="AS47" s="22">
        <v>14028645</v>
      </c>
      <c r="AT47" s="22">
        <v>0</v>
      </c>
      <c r="AU47" s="22">
        <v>1021784</v>
      </c>
      <c r="AV47" s="22">
        <v>4817569</v>
      </c>
      <c r="AW47" s="22">
        <v>7699</v>
      </c>
      <c r="AX47" s="22">
        <v>0</v>
      </c>
      <c r="AY47" s="22">
        <v>1859409</v>
      </c>
      <c r="AZ47" s="22">
        <v>0</v>
      </c>
      <c r="BA47" s="22">
        <v>327973</v>
      </c>
      <c r="BB47" s="22">
        <v>47159972</v>
      </c>
      <c r="BC47" s="22">
        <v>31418</v>
      </c>
      <c r="BD47" s="22">
        <v>0</v>
      </c>
      <c r="BE47" s="22">
        <v>0</v>
      </c>
      <c r="BF47" s="22">
        <v>0</v>
      </c>
      <c r="BG47" s="22">
        <v>9004636</v>
      </c>
      <c r="BH47" s="22">
        <v>981809</v>
      </c>
      <c r="BI47" s="22">
        <v>2428526</v>
      </c>
      <c r="BJ47" s="22">
        <v>0</v>
      </c>
      <c r="BK47" s="22">
        <v>1976560</v>
      </c>
      <c r="BL47" s="22">
        <v>0</v>
      </c>
      <c r="BM47" s="22">
        <v>0</v>
      </c>
      <c r="BN47" s="22">
        <v>78906</v>
      </c>
      <c r="BO47" s="22">
        <v>2902775</v>
      </c>
      <c r="BP47" s="22">
        <v>5935745</v>
      </c>
      <c r="BQ47" s="22">
        <v>0</v>
      </c>
      <c r="BR47" s="22">
        <v>0</v>
      </c>
      <c r="BS47" s="22">
        <v>0</v>
      </c>
      <c r="BT47" s="22">
        <v>0</v>
      </c>
      <c r="BU47" s="22">
        <v>212000</v>
      </c>
      <c r="BV47" s="22">
        <v>15830003</v>
      </c>
      <c r="BW47" s="22">
        <v>671444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110588506</v>
      </c>
      <c r="CD47" s="22">
        <v>5916805</v>
      </c>
    </row>
    <row r="48" spans="1:82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24082800</v>
      </c>
      <c r="F48" s="22">
        <v>0</v>
      </c>
      <c r="G48" s="22">
        <v>3884845</v>
      </c>
      <c r="H48" s="22">
        <v>0</v>
      </c>
      <c r="I48" s="22">
        <v>0</v>
      </c>
      <c r="J48" s="22">
        <v>159429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537072</v>
      </c>
      <c r="Q48" s="22">
        <v>0</v>
      </c>
      <c r="R48" s="22">
        <v>0</v>
      </c>
      <c r="S48" s="22">
        <v>0</v>
      </c>
      <c r="T48" s="22">
        <v>0</v>
      </c>
      <c r="U48" s="22">
        <v>1697664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98800</v>
      </c>
      <c r="AC48" s="22">
        <v>132944</v>
      </c>
      <c r="AD48" s="22">
        <v>205056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92245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30890855</v>
      </c>
      <c r="AR48" s="22">
        <v>0</v>
      </c>
      <c r="AS48" s="22">
        <v>5153876</v>
      </c>
      <c r="AT48" s="22">
        <v>0</v>
      </c>
      <c r="AU48" s="22">
        <v>0</v>
      </c>
      <c r="AV48" s="22">
        <v>2176622</v>
      </c>
      <c r="AW48" s="22">
        <v>0</v>
      </c>
      <c r="AX48" s="22">
        <v>0</v>
      </c>
      <c r="AY48" s="22">
        <v>0</v>
      </c>
      <c r="AZ48" s="22">
        <v>0</v>
      </c>
      <c r="BA48" s="22">
        <v>0</v>
      </c>
      <c r="BB48" s="22">
        <v>11727533</v>
      </c>
      <c r="BC48" s="22">
        <v>0</v>
      </c>
      <c r="BD48" s="22">
        <v>0</v>
      </c>
      <c r="BE48" s="22">
        <v>0</v>
      </c>
      <c r="BF48" s="22">
        <v>0</v>
      </c>
      <c r="BG48" s="22">
        <v>3573233</v>
      </c>
      <c r="BH48" s="22">
        <v>0</v>
      </c>
      <c r="BI48" s="22">
        <v>0</v>
      </c>
      <c r="BJ48" s="22">
        <v>0</v>
      </c>
      <c r="BK48" s="22">
        <v>0</v>
      </c>
      <c r="BL48" s="22">
        <v>0</v>
      </c>
      <c r="BM48" s="22">
        <v>0</v>
      </c>
      <c r="BN48" s="22">
        <v>191317</v>
      </c>
      <c r="BO48" s="22">
        <v>553110</v>
      </c>
      <c r="BP48" s="22">
        <v>710194</v>
      </c>
      <c r="BQ48" s="22">
        <v>0</v>
      </c>
      <c r="BR48" s="22">
        <v>0</v>
      </c>
      <c r="BS48" s="22">
        <v>0</v>
      </c>
      <c r="BT48" s="22">
        <v>0</v>
      </c>
      <c r="BU48" s="22">
        <v>0</v>
      </c>
      <c r="BV48" s="22">
        <v>1015673</v>
      </c>
      <c r="BW48" s="22">
        <v>0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25101558</v>
      </c>
      <c r="CD48" s="22">
        <v>5789297</v>
      </c>
    </row>
    <row r="49" spans="1:82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17819949</v>
      </c>
      <c r="F49" s="22">
        <v>6125</v>
      </c>
      <c r="G49" s="22">
        <v>398853</v>
      </c>
      <c r="H49" s="22">
        <v>72029</v>
      </c>
      <c r="I49" s="22">
        <v>0</v>
      </c>
      <c r="J49" s="22">
        <v>1000462</v>
      </c>
      <c r="K49" s="22">
        <v>0</v>
      </c>
      <c r="L49" s="22">
        <v>0</v>
      </c>
      <c r="M49" s="22">
        <v>273466</v>
      </c>
      <c r="N49" s="22">
        <v>0</v>
      </c>
      <c r="O49" s="22">
        <v>0</v>
      </c>
      <c r="P49" s="22">
        <v>6858437</v>
      </c>
      <c r="Q49" s="22">
        <v>0</v>
      </c>
      <c r="R49" s="22">
        <v>50778</v>
      </c>
      <c r="S49" s="22">
        <v>0</v>
      </c>
      <c r="T49" s="22">
        <v>0</v>
      </c>
      <c r="U49" s="22">
        <v>99980</v>
      </c>
      <c r="V49" s="22">
        <v>558879</v>
      </c>
      <c r="W49" s="22">
        <v>987026</v>
      </c>
      <c r="X49" s="22">
        <v>0</v>
      </c>
      <c r="Y49" s="22">
        <v>479233</v>
      </c>
      <c r="Z49" s="22">
        <v>0</v>
      </c>
      <c r="AA49" s="22">
        <v>1564</v>
      </c>
      <c r="AB49" s="22">
        <v>0</v>
      </c>
      <c r="AC49" s="22">
        <v>528354</v>
      </c>
      <c r="AD49" s="22">
        <v>214031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1705566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31054732</v>
      </c>
      <c r="AR49" s="22">
        <v>603662</v>
      </c>
      <c r="AS49" s="22">
        <v>5398992</v>
      </c>
      <c r="AT49" s="22">
        <v>125894</v>
      </c>
      <c r="AU49" s="22">
        <v>0</v>
      </c>
      <c r="AV49" s="22">
        <v>1291229</v>
      </c>
      <c r="AW49" s="22">
        <v>727020</v>
      </c>
      <c r="AX49" s="22">
        <v>0</v>
      </c>
      <c r="AY49" s="22">
        <v>569502</v>
      </c>
      <c r="AZ49" s="22">
        <v>0</v>
      </c>
      <c r="BA49" s="22">
        <v>0</v>
      </c>
      <c r="BB49" s="22">
        <v>14670204</v>
      </c>
      <c r="BC49" s="22">
        <v>30982</v>
      </c>
      <c r="BD49" s="22">
        <v>110728</v>
      </c>
      <c r="BE49" s="22">
        <v>0</v>
      </c>
      <c r="BF49" s="22">
        <v>0</v>
      </c>
      <c r="BG49" s="22">
        <v>150472</v>
      </c>
      <c r="BH49" s="22">
        <v>1194911</v>
      </c>
      <c r="BI49" s="22">
        <v>1012840</v>
      </c>
      <c r="BJ49" s="22">
        <v>0</v>
      </c>
      <c r="BK49" s="22">
        <v>614955</v>
      </c>
      <c r="BL49" s="22">
        <v>0</v>
      </c>
      <c r="BM49" s="22">
        <v>6903</v>
      </c>
      <c r="BN49" s="22">
        <v>0</v>
      </c>
      <c r="BO49" s="22">
        <v>950804</v>
      </c>
      <c r="BP49" s="22">
        <v>1039960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1064159</v>
      </c>
      <c r="BW49" s="22">
        <v>223730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29786947</v>
      </c>
      <c r="CD49" s="22">
        <v>1267785</v>
      </c>
    </row>
    <row r="50" spans="1:82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34241492</v>
      </c>
      <c r="F50" s="22">
        <v>0</v>
      </c>
      <c r="G50" s="22">
        <v>6017231</v>
      </c>
      <c r="H50" s="22">
        <v>0</v>
      </c>
      <c r="I50" s="22">
        <v>381655</v>
      </c>
      <c r="J50" s="22">
        <v>505348</v>
      </c>
      <c r="K50" s="22">
        <v>0</v>
      </c>
      <c r="L50" s="22">
        <v>0</v>
      </c>
      <c r="M50" s="22">
        <v>765</v>
      </c>
      <c r="N50" s="22">
        <v>0</v>
      </c>
      <c r="O50" s="22">
        <v>0</v>
      </c>
      <c r="P50" s="22">
        <v>11174753</v>
      </c>
      <c r="Q50" s="22">
        <v>0</v>
      </c>
      <c r="R50" s="22">
        <v>0</v>
      </c>
      <c r="S50" s="22">
        <v>0</v>
      </c>
      <c r="T50" s="22">
        <v>0</v>
      </c>
      <c r="U50" s="22">
        <v>1111633</v>
      </c>
      <c r="V50" s="22">
        <v>523551</v>
      </c>
      <c r="W50" s="22">
        <v>53219</v>
      </c>
      <c r="X50" s="22">
        <v>0</v>
      </c>
      <c r="Y50" s="22">
        <v>303656</v>
      </c>
      <c r="Z50" s="22">
        <v>0</v>
      </c>
      <c r="AA50" s="22">
        <v>1800</v>
      </c>
      <c r="AB50" s="22">
        <v>0</v>
      </c>
      <c r="AC50" s="22">
        <v>112744</v>
      </c>
      <c r="AD50" s="22">
        <v>538938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4115757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59082542</v>
      </c>
      <c r="AR50" s="22">
        <v>585050</v>
      </c>
      <c r="AS50" s="22">
        <v>5554028</v>
      </c>
      <c r="AT50" s="22">
        <v>0</v>
      </c>
      <c r="AU50" s="22">
        <v>1698256</v>
      </c>
      <c r="AV50" s="22">
        <v>1612815</v>
      </c>
      <c r="AW50" s="22">
        <v>58742</v>
      </c>
      <c r="AX50" s="22">
        <v>0</v>
      </c>
      <c r="AY50" s="22">
        <v>199046</v>
      </c>
      <c r="AZ50" s="22">
        <v>0</v>
      </c>
      <c r="BA50" s="22">
        <v>0</v>
      </c>
      <c r="BB50" s="22">
        <v>29801946</v>
      </c>
      <c r="BC50" s="22">
        <v>0</v>
      </c>
      <c r="BD50" s="22">
        <v>0</v>
      </c>
      <c r="BE50" s="22">
        <v>0</v>
      </c>
      <c r="BF50" s="22">
        <v>0</v>
      </c>
      <c r="BG50" s="22">
        <v>1198870</v>
      </c>
      <c r="BH50" s="22">
        <v>954498</v>
      </c>
      <c r="BI50" s="22">
        <v>832070</v>
      </c>
      <c r="BJ50" s="22">
        <v>0</v>
      </c>
      <c r="BK50" s="22">
        <v>386621</v>
      </c>
      <c r="BL50" s="22">
        <v>0</v>
      </c>
      <c r="BM50" s="22">
        <v>68424</v>
      </c>
      <c r="BN50" s="22">
        <v>0</v>
      </c>
      <c r="BO50" s="22">
        <v>1032109</v>
      </c>
      <c r="BP50" s="22">
        <v>1125972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2933955</v>
      </c>
      <c r="BW50" s="22">
        <v>0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48042402</v>
      </c>
      <c r="CD50" s="22">
        <v>11040140</v>
      </c>
    </row>
    <row r="51" spans="1:82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16082507</v>
      </c>
      <c r="F51" s="22">
        <v>0</v>
      </c>
      <c r="G51" s="22">
        <v>1990199</v>
      </c>
      <c r="H51" s="22">
        <v>0</v>
      </c>
      <c r="I51" s="22">
        <v>0</v>
      </c>
      <c r="J51" s="22">
        <v>281991</v>
      </c>
      <c r="K51" s="22">
        <v>10499</v>
      </c>
      <c r="L51" s="22">
        <v>0</v>
      </c>
      <c r="M51" s="22">
        <v>74638</v>
      </c>
      <c r="N51" s="22">
        <v>0</v>
      </c>
      <c r="O51" s="22">
        <v>0</v>
      </c>
      <c r="P51" s="22">
        <v>1571549</v>
      </c>
      <c r="Q51" s="22">
        <v>0</v>
      </c>
      <c r="R51" s="22">
        <v>0</v>
      </c>
      <c r="S51" s="22">
        <v>0</v>
      </c>
      <c r="T51" s="22">
        <v>0</v>
      </c>
      <c r="U51" s="22">
        <v>309833</v>
      </c>
      <c r="V51" s="22">
        <v>0</v>
      </c>
      <c r="W51" s="22">
        <v>0</v>
      </c>
      <c r="X51" s="22">
        <v>0</v>
      </c>
      <c r="Y51" s="22">
        <v>555393</v>
      </c>
      <c r="Z51" s="22">
        <v>0</v>
      </c>
      <c r="AA51" s="22">
        <v>0</v>
      </c>
      <c r="AB51" s="22">
        <v>116740</v>
      </c>
      <c r="AC51" s="22">
        <v>137900</v>
      </c>
      <c r="AD51" s="22">
        <v>151558</v>
      </c>
      <c r="AE51" s="22">
        <v>0</v>
      </c>
      <c r="AF51" s="22">
        <v>0</v>
      </c>
      <c r="AG51" s="22">
        <v>0</v>
      </c>
      <c r="AH51" s="22">
        <v>40357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21323164</v>
      </c>
      <c r="AR51" s="22">
        <v>0</v>
      </c>
      <c r="AS51" s="22">
        <v>2719240</v>
      </c>
      <c r="AT51" s="22">
        <v>0</v>
      </c>
      <c r="AU51" s="22">
        <v>199882</v>
      </c>
      <c r="AV51" s="22">
        <v>1614387</v>
      </c>
      <c r="AW51" s="22">
        <v>22468</v>
      </c>
      <c r="AX51" s="22">
        <v>80756</v>
      </c>
      <c r="AY51" s="22">
        <v>202459</v>
      </c>
      <c r="AZ51" s="22">
        <v>0</v>
      </c>
      <c r="BA51" s="22">
        <v>0</v>
      </c>
      <c r="BB51" s="22">
        <v>10572166</v>
      </c>
      <c r="BC51" s="22">
        <v>0</v>
      </c>
      <c r="BD51" s="22">
        <v>0</v>
      </c>
      <c r="BE51" s="22">
        <v>0</v>
      </c>
      <c r="BF51" s="22">
        <v>0</v>
      </c>
      <c r="BG51" s="22">
        <v>602673</v>
      </c>
      <c r="BH51" s="22">
        <v>0</v>
      </c>
      <c r="BI51" s="22">
        <v>0</v>
      </c>
      <c r="BJ51" s="22">
        <v>0</v>
      </c>
      <c r="BK51" s="22">
        <v>681439</v>
      </c>
      <c r="BL51" s="22">
        <v>0</v>
      </c>
      <c r="BM51" s="22">
        <v>0</v>
      </c>
      <c r="BN51" s="22">
        <v>118171</v>
      </c>
      <c r="BO51" s="22">
        <v>833440</v>
      </c>
      <c r="BP51" s="22">
        <v>1293453</v>
      </c>
      <c r="BQ51" s="22">
        <v>0</v>
      </c>
      <c r="BR51" s="22">
        <v>0</v>
      </c>
      <c r="BS51" s="22">
        <v>0</v>
      </c>
      <c r="BT51" s="22">
        <v>315609</v>
      </c>
      <c r="BU51" s="22">
        <v>0</v>
      </c>
      <c r="BV51" s="22">
        <v>174240</v>
      </c>
      <c r="BW51" s="22">
        <v>31286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19461669</v>
      </c>
      <c r="CD51" s="22">
        <v>1861495</v>
      </c>
    </row>
    <row r="52" spans="1:82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46790560</v>
      </c>
      <c r="F52" s="22">
        <v>0</v>
      </c>
      <c r="G52" s="22">
        <v>1969059</v>
      </c>
      <c r="H52" s="22">
        <v>0</v>
      </c>
      <c r="I52" s="22">
        <v>337774</v>
      </c>
      <c r="J52" s="22">
        <v>652730</v>
      </c>
      <c r="K52" s="22">
        <v>36084</v>
      </c>
      <c r="L52" s="22">
        <v>0</v>
      </c>
      <c r="M52" s="22">
        <v>396</v>
      </c>
      <c r="N52" s="22">
        <v>0</v>
      </c>
      <c r="O52" s="22">
        <v>0</v>
      </c>
      <c r="P52" s="22">
        <v>21053047</v>
      </c>
      <c r="Q52" s="22">
        <v>0</v>
      </c>
      <c r="R52" s="22">
        <v>178966</v>
      </c>
      <c r="S52" s="22">
        <v>0</v>
      </c>
      <c r="T52" s="22">
        <v>0</v>
      </c>
      <c r="U52" s="22">
        <v>4537850</v>
      </c>
      <c r="V52" s="22">
        <v>3787771</v>
      </c>
      <c r="W52" s="22">
        <v>384648</v>
      </c>
      <c r="X52" s="22">
        <v>474620</v>
      </c>
      <c r="Y52" s="22">
        <v>1411741</v>
      </c>
      <c r="Z52" s="22">
        <v>0</v>
      </c>
      <c r="AA52" s="22">
        <v>0</v>
      </c>
      <c r="AB52" s="22">
        <v>0</v>
      </c>
      <c r="AC52" s="22">
        <v>2530657</v>
      </c>
      <c r="AD52" s="22">
        <v>146360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516564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84808827</v>
      </c>
      <c r="AR52" s="22">
        <v>762824</v>
      </c>
      <c r="AS52" s="22">
        <v>8677208</v>
      </c>
      <c r="AT52" s="22">
        <v>0</v>
      </c>
      <c r="AU52" s="22">
        <v>1939782</v>
      </c>
      <c r="AV52" s="22">
        <v>8015721</v>
      </c>
      <c r="AW52" s="22">
        <v>129454</v>
      </c>
      <c r="AX52" s="22">
        <v>0</v>
      </c>
      <c r="AY52" s="22">
        <v>31600</v>
      </c>
      <c r="AZ52" s="22">
        <v>0</v>
      </c>
      <c r="BA52" s="22">
        <v>0</v>
      </c>
      <c r="BB52" s="22">
        <v>30675576</v>
      </c>
      <c r="BC52" s="22">
        <v>0</v>
      </c>
      <c r="BD52" s="22">
        <v>1522693</v>
      </c>
      <c r="BE52" s="22">
        <v>3063</v>
      </c>
      <c r="BF52" s="22">
        <v>0</v>
      </c>
      <c r="BG52" s="22">
        <v>3878882</v>
      </c>
      <c r="BH52" s="22">
        <v>3063072</v>
      </c>
      <c r="BI52" s="22">
        <v>1402833</v>
      </c>
      <c r="BJ52" s="22">
        <v>0</v>
      </c>
      <c r="BK52" s="22">
        <v>1695996</v>
      </c>
      <c r="BL52" s="22">
        <v>0</v>
      </c>
      <c r="BM52" s="22">
        <v>0</v>
      </c>
      <c r="BN52" s="22">
        <v>0</v>
      </c>
      <c r="BO52" s="22">
        <v>4378004</v>
      </c>
      <c r="BP52" s="22">
        <v>1392851</v>
      </c>
      <c r="BQ52" s="22">
        <v>0</v>
      </c>
      <c r="BR52" s="22">
        <v>0</v>
      </c>
      <c r="BS52" s="22">
        <v>0</v>
      </c>
      <c r="BT52" s="22">
        <v>0</v>
      </c>
      <c r="BU52" s="22">
        <v>2570</v>
      </c>
      <c r="BV52" s="22">
        <v>3967032</v>
      </c>
      <c r="BW52" s="22">
        <v>223565</v>
      </c>
      <c r="BX52" s="22">
        <v>0</v>
      </c>
      <c r="BY52" s="22">
        <v>0</v>
      </c>
      <c r="BZ52" s="22">
        <v>0</v>
      </c>
      <c r="CA52" s="22">
        <v>0</v>
      </c>
      <c r="CB52" s="22">
        <v>3299266</v>
      </c>
      <c r="CC52" s="22">
        <v>75061992</v>
      </c>
      <c r="CD52" s="22">
        <v>9746835</v>
      </c>
    </row>
    <row r="53" spans="1:82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14969534</v>
      </c>
      <c r="F53" s="22">
        <v>13097</v>
      </c>
      <c r="G53" s="22">
        <v>169818</v>
      </c>
      <c r="H53" s="22">
        <v>915636</v>
      </c>
      <c r="I53" s="22">
        <v>0</v>
      </c>
      <c r="J53" s="22">
        <v>40145</v>
      </c>
      <c r="K53" s="22">
        <v>0</v>
      </c>
      <c r="L53" s="22">
        <v>0</v>
      </c>
      <c r="M53" s="22">
        <v>7155</v>
      </c>
      <c r="N53" s="22">
        <v>0</v>
      </c>
      <c r="O53" s="22">
        <v>232199</v>
      </c>
      <c r="P53" s="22">
        <v>1275811</v>
      </c>
      <c r="Q53" s="22">
        <v>0</v>
      </c>
      <c r="R53" s="22">
        <v>0</v>
      </c>
      <c r="S53" s="22">
        <v>0</v>
      </c>
      <c r="T53" s="22">
        <v>0</v>
      </c>
      <c r="U53" s="22">
        <v>1366316</v>
      </c>
      <c r="V53" s="22">
        <v>818841</v>
      </c>
      <c r="W53" s="22">
        <v>4161</v>
      </c>
      <c r="X53" s="22">
        <v>0</v>
      </c>
      <c r="Y53" s="22">
        <v>82107</v>
      </c>
      <c r="Z53" s="22">
        <v>0</v>
      </c>
      <c r="AA53" s="22">
        <v>0</v>
      </c>
      <c r="AB53" s="22">
        <v>0</v>
      </c>
      <c r="AC53" s="22">
        <v>14424</v>
      </c>
      <c r="AD53" s="22">
        <v>200148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266700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31436</v>
      </c>
      <c r="AQ53" s="22">
        <v>20407528</v>
      </c>
      <c r="AR53" s="22">
        <v>402580</v>
      </c>
      <c r="AS53" s="22">
        <v>3425522</v>
      </c>
      <c r="AT53" s="22">
        <v>0</v>
      </c>
      <c r="AU53" s="22">
        <v>151336</v>
      </c>
      <c r="AV53" s="22">
        <v>1174135</v>
      </c>
      <c r="AW53" s="22">
        <v>302948</v>
      </c>
      <c r="AX53" s="22">
        <v>0</v>
      </c>
      <c r="AY53" s="22">
        <v>195959</v>
      </c>
      <c r="AZ53" s="22">
        <v>0</v>
      </c>
      <c r="BA53" s="22">
        <v>2260618</v>
      </c>
      <c r="BB53" s="22">
        <v>8794396</v>
      </c>
      <c r="BC53" s="22">
        <v>0</v>
      </c>
      <c r="BD53" s="22">
        <v>0</v>
      </c>
      <c r="BE53" s="22">
        <v>0</v>
      </c>
      <c r="BF53" s="22">
        <v>0</v>
      </c>
      <c r="BG53" s="22">
        <v>2513308</v>
      </c>
      <c r="BH53" s="22">
        <v>1832314</v>
      </c>
      <c r="BI53" s="22">
        <v>416402</v>
      </c>
      <c r="BJ53" s="22">
        <v>0</v>
      </c>
      <c r="BK53" s="22">
        <v>111967</v>
      </c>
      <c r="BL53" s="22">
        <v>0</v>
      </c>
      <c r="BM53" s="22">
        <v>0</v>
      </c>
      <c r="BN53" s="22">
        <v>0</v>
      </c>
      <c r="BO53" s="22">
        <v>217674</v>
      </c>
      <c r="BP53" s="22">
        <v>454765</v>
      </c>
      <c r="BQ53" s="22">
        <v>0</v>
      </c>
      <c r="BR53" s="22">
        <v>0</v>
      </c>
      <c r="BS53" s="22">
        <v>0</v>
      </c>
      <c r="BT53" s="22">
        <v>0</v>
      </c>
      <c r="BU53" s="22">
        <v>0</v>
      </c>
      <c r="BV53" s="22">
        <v>658457</v>
      </c>
      <c r="BW53" s="22">
        <v>167597</v>
      </c>
      <c r="BX53" s="22">
        <v>0</v>
      </c>
      <c r="BY53" s="22">
        <v>0</v>
      </c>
      <c r="BZ53" s="22">
        <v>0</v>
      </c>
      <c r="CA53" s="22">
        <v>0</v>
      </c>
      <c r="CB53" s="22">
        <v>19076560</v>
      </c>
      <c r="CC53" s="22">
        <v>42156538</v>
      </c>
      <c r="CD53" s="22">
        <v>-21749010</v>
      </c>
    </row>
    <row r="54" spans="1:82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0</v>
      </c>
      <c r="H54" s="22">
        <v>18627045</v>
      </c>
      <c r="I54" s="22">
        <v>0</v>
      </c>
      <c r="J54" s="22">
        <v>1191764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5207839</v>
      </c>
      <c r="Q54" s="22">
        <v>0</v>
      </c>
      <c r="R54" s="22">
        <v>0</v>
      </c>
      <c r="S54" s="22">
        <v>0</v>
      </c>
      <c r="T54" s="22">
        <v>0</v>
      </c>
      <c r="U54" s="22">
        <v>2902265</v>
      </c>
      <c r="V54" s="22">
        <v>780703</v>
      </c>
      <c r="W54" s="22">
        <v>588088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261778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150645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29710127</v>
      </c>
      <c r="AR54" s="22">
        <v>2547211</v>
      </c>
      <c r="AS54" s="22">
        <v>0</v>
      </c>
      <c r="AT54" s="22">
        <v>6748423</v>
      </c>
      <c r="AU54" s="22">
        <v>0</v>
      </c>
      <c r="AV54" s="22">
        <v>2594412</v>
      </c>
      <c r="AW54" s="22">
        <v>0</v>
      </c>
      <c r="AX54" s="22">
        <v>0</v>
      </c>
      <c r="AY54" s="22">
        <v>0</v>
      </c>
      <c r="AZ54" s="22">
        <v>0</v>
      </c>
      <c r="BA54" s="22">
        <v>0</v>
      </c>
      <c r="BB54" s="22">
        <v>15322069</v>
      </c>
      <c r="BC54" s="22">
        <v>0</v>
      </c>
      <c r="BD54" s="22">
        <v>0</v>
      </c>
      <c r="BE54" s="22">
        <v>0</v>
      </c>
      <c r="BF54" s="22">
        <v>0</v>
      </c>
      <c r="BG54" s="22">
        <v>6481483</v>
      </c>
      <c r="BH54" s="22">
        <v>0</v>
      </c>
      <c r="BI54" s="22">
        <v>591900</v>
      </c>
      <c r="BJ54" s="22">
        <v>0</v>
      </c>
      <c r="BK54" s="22">
        <v>81168</v>
      </c>
      <c r="BL54" s="22">
        <v>0</v>
      </c>
      <c r="BM54" s="22">
        <v>0</v>
      </c>
      <c r="BN54" s="22">
        <v>0</v>
      </c>
      <c r="BO54" s="22">
        <v>0</v>
      </c>
      <c r="BP54" s="22">
        <v>861958</v>
      </c>
      <c r="BQ54" s="22">
        <v>0</v>
      </c>
      <c r="BR54" s="22">
        <v>0</v>
      </c>
      <c r="BS54" s="22">
        <v>0</v>
      </c>
      <c r="BT54" s="22">
        <v>0</v>
      </c>
      <c r="BU54" s="22">
        <v>5955</v>
      </c>
      <c r="BV54" s="22">
        <v>41844</v>
      </c>
      <c r="BW54" s="22">
        <v>0</v>
      </c>
      <c r="BX54" s="22">
        <v>0</v>
      </c>
      <c r="BY54" s="22">
        <v>0</v>
      </c>
      <c r="BZ54" s="22">
        <v>0</v>
      </c>
      <c r="CA54" s="22">
        <v>0</v>
      </c>
      <c r="CB54" s="22">
        <v>0</v>
      </c>
      <c r="CC54" s="22">
        <v>35276423</v>
      </c>
      <c r="CD54" s="22">
        <v>-5566296</v>
      </c>
    </row>
    <row r="55" spans="1:82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13909133</v>
      </c>
      <c r="F55" s="22">
        <v>0</v>
      </c>
      <c r="G55" s="22">
        <v>92963</v>
      </c>
      <c r="H55" s="22">
        <v>0</v>
      </c>
      <c r="I55" s="22">
        <v>0</v>
      </c>
      <c r="J55" s="22">
        <v>1099360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2610682</v>
      </c>
      <c r="Q55" s="22">
        <v>0</v>
      </c>
      <c r="R55" s="22">
        <v>0</v>
      </c>
      <c r="S55" s="22">
        <v>0</v>
      </c>
      <c r="T55" s="22">
        <v>0</v>
      </c>
      <c r="U55" s="22">
        <v>184342</v>
      </c>
      <c r="V55" s="22">
        <v>12169</v>
      </c>
      <c r="W55" s="22">
        <v>221919</v>
      </c>
      <c r="X55" s="22">
        <v>0</v>
      </c>
      <c r="Y55" s="22">
        <v>114508</v>
      </c>
      <c r="Z55" s="22">
        <v>0</v>
      </c>
      <c r="AA55" s="22">
        <v>0</v>
      </c>
      <c r="AB55" s="22">
        <v>0</v>
      </c>
      <c r="AC55" s="22">
        <v>23</v>
      </c>
      <c r="AD55" s="22">
        <v>236394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18661026</v>
      </c>
      <c r="AR55" s="22">
        <v>607027</v>
      </c>
      <c r="AS55" s="22">
        <v>1715110</v>
      </c>
      <c r="AT55" s="22">
        <v>0</v>
      </c>
      <c r="AU55" s="22">
        <v>154782</v>
      </c>
      <c r="AV55" s="22">
        <v>627160</v>
      </c>
      <c r="AW55" s="22">
        <v>0</v>
      </c>
      <c r="AX55" s="22">
        <v>13967</v>
      </c>
      <c r="AY55" s="22">
        <v>0</v>
      </c>
      <c r="AZ55" s="22">
        <v>22457</v>
      </c>
      <c r="BA55" s="22">
        <v>0</v>
      </c>
      <c r="BB55" s="22">
        <v>11135092</v>
      </c>
      <c r="BC55" s="22">
        <v>0</v>
      </c>
      <c r="BD55" s="22">
        <v>0</v>
      </c>
      <c r="BE55" s="22">
        <v>0</v>
      </c>
      <c r="BF55" s="22">
        <v>0</v>
      </c>
      <c r="BG55" s="22">
        <v>346656</v>
      </c>
      <c r="BH55" s="22">
        <v>84333</v>
      </c>
      <c r="BI55" s="22">
        <v>-194023</v>
      </c>
      <c r="BJ55" s="22">
        <v>0</v>
      </c>
      <c r="BK55" s="22">
        <v>163256</v>
      </c>
      <c r="BL55" s="22">
        <v>0</v>
      </c>
      <c r="BM55" s="22">
        <v>4234</v>
      </c>
      <c r="BN55" s="22">
        <v>0</v>
      </c>
      <c r="BO55" s="22">
        <v>293096</v>
      </c>
      <c r="BP55" s="22">
        <v>603393</v>
      </c>
      <c r="BQ55" s="22">
        <v>0</v>
      </c>
      <c r="BR55" s="22">
        <v>0</v>
      </c>
      <c r="BS55" s="22">
        <v>0</v>
      </c>
      <c r="BT55" s="22">
        <v>0</v>
      </c>
      <c r="BU55" s="22">
        <v>570408</v>
      </c>
      <c r="BV55" s="22">
        <v>0</v>
      </c>
      <c r="BW55" s="22">
        <v>147284</v>
      </c>
      <c r="BX55" s="22">
        <v>0</v>
      </c>
      <c r="BY55" s="22">
        <v>456</v>
      </c>
      <c r="BZ55" s="22">
        <v>0</v>
      </c>
      <c r="CA55" s="22">
        <v>0</v>
      </c>
      <c r="CB55" s="22">
        <v>378228</v>
      </c>
      <c r="CC55" s="22">
        <v>16672916</v>
      </c>
      <c r="CD55" s="22">
        <v>1988110</v>
      </c>
    </row>
    <row r="56" spans="1:82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31243969</v>
      </c>
      <c r="F56" s="22">
        <v>0</v>
      </c>
      <c r="G56" s="22">
        <v>1</v>
      </c>
      <c r="H56" s="22">
        <v>2396948</v>
      </c>
      <c r="I56" s="22">
        <v>83176</v>
      </c>
      <c r="J56" s="22">
        <v>301674</v>
      </c>
      <c r="K56" s="22">
        <v>0</v>
      </c>
      <c r="L56" s="22">
        <v>0</v>
      </c>
      <c r="M56" s="22">
        <v>15239</v>
      </c>
      <c r="N56" s="22">
        <v>0</v>
      </c>
      <c r="O56" s="22">
        <v>0</v>
      </c>
      <c r="P56" s="22">
        <v>5151993</v>
      </c>
      <c r="Q56" s="22">
        <v>47881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342984</v>
      </c>
      <c r="Z56" s="22">
        <v>0</v>
      </c>
      <c r="AA56" s="22">
        <v>0</v>
      </c>
      <c r="AB56" s="22">
        <v>0</v>
      </c>
      <c r="AC56" s="22">
        <v>567940</v>
      </c>
      <c r="AD56" s="22">
        <v>312247</v>
      </c>
      <c r="AE56" s="22">
        <v>0</v>
      </c>
      <c r="AF56" s="22">
        <v>0</v>
      </c>
      <c r="AG56" s="22">
        <v>111534</v>
      </c>
      <c r="AH56" s="22">
        <v>0</v>
      </c>
      <c r="AI56" s="22">
        <v>0</v>
      </c>
      <c r="AJ56" s="22">
        <v>60390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40635976</v>
      </c>
      <c r="AR56" s="22">
        <v>1379054</v>
      </c>
      <c r="AS56" s="22">
        <v>0</v>
      </c>
      <c r="AT56" s="22">
        <v>4111000</v>
      </c>
      <c r="AU56" s="22">
        <v>1012912</v>
      </c>
      <c r="AV56" s="22">
        <v>1292676</v>
      </c>
      <c r="AW56" s="22">
        <v>0</v>
      </c>
      <c r="AX56" s="22">
        <v>0</v>
      </c>
      <c r="AY56" s="22">
        <v>135275</v>
      </c>
      <c r="AZ56" s="22">
        <v>0</v>
      </c>
      <c r="BA56" s="22">
        <v>0</v>
      </c>
      <c r="BB56" s="22">
        <v>23570297</v>
      </c>
      <c r="BC56" s="22">
        <v>413540</v>
      </c>
      <c r="BD56" s="22">
        <v>0</v>
      </c>
      <c r="BE56" s="22">
        <v>0</v>
      </c>
      <c r="BF56" s="22">
        <v>0</v>
      </c>
      <c r="BG56" s="22">
        <v>0</v>
      </c>
      <c r="BH56" s="22">
        <v>0</v>
      </c>
      <c r="BI56" s="22">
        <v>345803</v>
      </c>
      <c r="BJ56" s="22">
        <v>0</v>
      </c>
      <c r="BK56" s="22">
        <v>439904</v>
      </c>
      <c r="BL56" s="22">
        <v>0</v>
      </c>
      <c r="BM56" s="22">
        <v>0</v>
      </c>
      <c r="BN56" s="22">
        <v>0</v>
      </c>
      <c r="BO56" s="22">
        <v>1630966</v>
      </c>
      <c r="BP56" s="22">
        <v>1275644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2059673</v>
      </c>
      <c r="BW56" s="22">
        <v>337633</v>
      </c>
      <c r="BX56" s="22">
        <v>0</v>
      </c>
      <c r="BY56" s="22">
        <v>630975</v>
      </c>
      <c r="BZ56" s="22">
        <v>0</v>
      </c>
      <c r="CA56" s="22">
        <v>0</v>
      </c>
      <c r="CB56" s="22">
        <v>0</v>
      </c>
      <c r="CC56" s="22">
        <v>38635352</v>
      </c>
      <c r="CD56" s="22">
        <v>2000624</v>
      </c>
    </row>
    <row r="57" spans="1:82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31082800</v>
      </c>
      <c r="F57" s="22">
        <v>586</v>
      </c>
      <c r="G57" s="22">
        <v>86313</v>
      </c>
      <c r="H57" s="22">
        <v>2478937</v>
      </c>
      <c r="I57" s="22">
        <v>0</v>
      </c>
      <c r="J57" s="22">
        <v>152952</v>
      </c>
      <c r="K57" s="22">
        <v>0</v>
      </c>
      <c r="L57" s="22">
        <v>0</v>
      </c>
      <c r="M57" s="22">
        <v>165076</v>
      </c>
      <c r="N57" s="22">
        <v>229122</v>
      </c>
      <c r="O57" s="22">
        <v>15593</v>
      </c>
      <c r="P57" s="22">
        <v>3986272</v>
      </c>
      <c r="Q57" s="22">
        <v>0</v>
      </c>
      <c r="R57" s="22">
        <v>0</v>
      </c>
      <c r="S57" s="22">
        <v>0</v>
      </c>
      <c r="T57" s="22">
        <v>0</v>
      </c>
      <c r="U57" s="22">
        <v>2432904</v>
      </c>
      <c r="V57" s="22">
        <v>246272</v>
      </c>
      <c r="W57" s="22">
        <v>83535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342692</v>
      </c>
      <c r="AD57" s="22">
        <v>449490</v>
      </c>
      <c r="AE57" s="22">
        <v>0</v>
      </c>
      <c r="AF57" s="22">
        <v>0</v>
      </c>
      <c r="AG57" s="22">
        <v>0</v>
      </c>
      <c r="AH57" s="22">
        <v>19845</v>
      </c>
      <c r="AI57" s="22">
        <v>0</v>
      </c>
      <c r="AJ57" s="22">
        <v>474912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42247301</v>
      </c>
      <c r="AR57" s="22">
        <v>511339</v>
      </c>
      <c r="AS57" s="22">
        <v>4094720</v>
      </c>
      <c r="AT57" s="22">
        <v>0</v>
      </c>
      <c r="AU57" s="22">
        <v>548042</v>
      </c>
      <c r="AV57" s="22">
        <v>1279320</v>
      </c>
      <c r="AW57" s="22">
        <v>341529</v>
      </c>
      <c r="AX57" s="22">
        <v>0</v>
      </c>
      <c r="AY57" s="22">
        <v>350768</v>
      </c>
      <c r="AZ57" s="22">
        <v>457141</v>
      </c>
      <c r="BA57" s="22">
        <v>404089</v>
      </c>
      <c r="BB57" s="22">
        <v>11026664</v>
      </c>
      <c r="BC57" s="22">
        <v>55806</v>
      </c>
      <c r="BD57" s="22">
        <v>0</v>
      </c>
      <c r="BE57" s="22">
        <v>0</v>
      </c>
      <c r="BF57" s="22">
        <v>0</v>
      </c>
      <c r="BG57" s="22">
        <v>2421753</v>
      </c>
      <c r="BH57" s="22">
        <v>358130</v>
      </c>
      <c r="BI57" s="22">
        <v>347232</v>
      </c>
      <c r="BJ57" s="22">
        <v>0</v>
      </c>
      <c r="BK57" s="22">
        <v>67070</v>
      </c>
      <c r="BL57" s="22">
        <v>0</v>
      </c>
      <c r="BM57" s="22">
        <v>0</v>
      </c>
      <c r="BN57" s="22">
        <v>0</v>
      </c>
      <c r="BO57" s="22">
        <v>696069</v>
      </c>
      <c r="BP57" s="22">
        <v>1779551</v>
      </c>
      <c r="BQ57" s="22">
        <v>0</v>
      </c>
      <c r="BR57" s="22">
        <v>0</v>
      </c>
      <c r="BS57" s="22">
        <v>0</v>
      </c>
      <c r="BT57" s="22">
        <v>145315</v>
      </c>
      <c r="BU57" s="22">
        <v>0</v>
      </c>
      <c r="BV57" s="22">
        <v>1887784</v>
      </c>
      <c r="BW57" s="22">
        <v>180817</v>
      </c>
      <c r="BX57" s="22">
        <v>0</v>
      </c>
      <c r="BY57" s="22">
        <v>0</v>
      </c>
      <c r="BZ57" s="22">
        <v>0</v>
      </c>
      <c r="CA57" s="22">
        <v>0</v>
      </c>
      <c r="CB57" s="22">
        <v>555802</v>
      </c>
      <c r="CC57" s="22">
        <v>27508941</v>
      </c>
      <c r="CD57" s="22">
        <v>14738360</v>
      </c>
    </row>
    <row r="58" spans="1:82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16005378</v>
      </c>
      <c r="F58" s="22">
        <v>0</v>
      </c>
      <c r="G58" s="22">
        <v>502386</v>
      </c>
      <c r="H58" s="22">
        <v>0</v>
      </c>
      <c r="I58" s="22">
        <v>0</v>
      </c>
      <c r="J58" s="22">
        <v>0</v>
      </c>
      <c r="K58" s="22">
        <v>142280</v>
      </c>
      <c r="L58" s="22">
        <v>11811</v>
      </c>
      <c r="M58" s="22">
        <v>0</v>
      </c>
      <c r="N58" s="22">
        <v>0</v>
      </c>
      <c r="O58" s="22">
        <v>0</v>
      </c>
      <c r="P58" s="22">
        <v>1998277</v>
      </c>
      <c r="Q58" s="22">
        <v>194724</v>
      </c>
      <c r="R58" s="22">
        <v>0</v>
      </c>
      <c r="S58" s="22">
        <v>0</v>
      </c>
      <c r="T58" s="22">
        <v>0</v>
      </c>
      <c r="U58" s="22">
        <v>1414577</v>
      </c>
      <c r="V58" s="22">
        <v>23602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8287</v>
      </c>
      <c r="AD58" s="22">
        <v>123907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20425229</v>
      </c>
      <c r="AR58" s="22">
        <v>2303979</v>
      </c>
      <c r="AS58" s="22">
        <v>3030884</v>
      </c>
      <c r="AT58" s="22">
        <v>905304</v>
      </c>
      <c r="AU58" s="22">
        <v>162810</v>
      </c>
      <c r="AV58" s="22">
        <v>689698</v>
      </c>
      <c r="AW58" s="22">
        <v>4235</v>
      </c>
      <c r="AX58" s="22">
        <v>21074</v>
      </c>
      <c r="AY58" s="22">
        <v>0</v>
      </c>
      <c r="AZ58" s="22">
        <v>3701</v>
      </c>
      <c r="BA58" s="22">
        <v>0</v>
      </c>
      <c r="BB58" s="22">
        <v>10172354</v>
      </c>
      <c r="BC58" s="22">
        <v>372097</v>
      </c>
      <c r="BD58" s="22">
        <v>0</v>
      </c>
      <c r="BE58" s="22">
        <v>0</v>
      </c>
      <c r="BF58" s="22">
        <v>0</v>
      </c>
      <c r="BG58" s="22">
        <v>3149098</v>
      </c>
      <c r="BH58" s="22">
        <v>60606</v>
      </c>
      <c r="BI58" s="22">
        <v>191032</v>
      </c>
      <c r="BJ58" s="22">
        <v>0</v>
      </c>
      <c r="BK58" s="22">
        <v>129241</v>
      </c>
      <c r="BL58" s="22">
        <v>0</v>
      </c>
      <c r="BM58" s="22">
        <v>10900</v>
      </c>
      <c r="BN58" s="22">
        <v>0</v>
      </c>
      <c r="BO58" s="22">
        <v>227227</v>
      </c>
      <c r="BP58" s="22">
        <v>776813</v>
      </c>
      <c r="BQ58" s="22">
        <v>0</v>
      </c>
      <c r="BR58" s="22">
        <v>0</v>
      </c>
      <c r="BS58" s="22">
        <v>0</v>
      </c>
      <c r="BT58" s="22">
        <v>0</v>
      </c>
      <c r="BU58" s="22">
        <v>232772</v>
      </c>
      <c r="BV58" s="22">
        <v>55780</v>
      </c>
      <c r="BW58" s="22">
        <v>114434</v>
      </c>
      <c r="BX58" s="22">
        <v>0</v>
      </c>
      <c r="BY58" s="22">
        <v>0</v>
      </c>
      <c r="BZ58" s="22">
        <v>0</v>
      </c>
      <c r="CA58" s="22">
        <v>0</v>
      </c>
      <c r="CB58" s="22">
        <v>0</v>
      </c>
      <c r="CC58" s="22">
        <v>22614039</v>
      </c>
      <c r="CD58" s="22">
        <v>-2188810</v>
      </c>
    </row>
    <row r="59" spans="1:82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25067727</v>
      </c>
      <c r="F59" s="22">
        <v>0</v>
      </c>
      <c r="G59" s="22">
        <v>1863357</v>
      </c>
      <c r="H59" s="22">
        <v>0</v>
      </c>
      <c r="I59" s="22">
        <v>0</v>
      </c>
      <c r="J59" s="22">
        <v>78882</v>
      </c>
      <c r="K59" s="22">
        <v>0</v>
      </c>
      <c r="L59" s="22">
        <v>0</v>
      </c>
      <c r="M59" s="22">
        <v>0</v>
      </c>
      <c r="N59" s="22">
        <v>20000</v>
      </c>
      <c r="O59" s="22">
        <v>0</v>
      </c>
      <c r="P59" s="22">
        <v>1040510</v>
      </c>
      <c r="Q59" s="22">
        <v>0</v>
      </c>
      <c r="R59" s="22">
        <v>0</v>
      </c>
      <c r="S59" s="22">
        <v>0</v>
      </c>
      <c r="T59" s="22">
        <v>40895</v>
      </c>
      <c r="U59" s="22">
        <v>991289</v>
      </c>
      <c r="V59" s="22">
        <v>0</v>
      </c>
      <c r="W59" s="22">
        <v>2956500</v>
      </c>
      <c r="X59" s="22">
        <v>-1337457</v>
      </c>
      <c r="Y59" s="22">
        <v>150557</v>
      </c>
      <c r="Z59" s="22">
        <v>0</v>
      </c>
      <c r="AA59" s="22">
        <v>0</v>
      </c>
      <c r="AB59" s="22">
        <v>0</v>
      </c>
      <c r="AC59" s="22">
        <v>17098</v>
      </c>
      <c r="AD59" s="22">
        <v>239277</v>
      </c>
      <c r="AE59" s="22">
        <v>0</v>
      </c>
      <c r="AF59" s="22">
        <v>0</v>
      </c>
      <c r="AG59" s="22">
        <v>290117</v>
      </c>
      <c r="AH59" s="22">
        <v>0</v>
      </c>
      <c r="AI59" s="22">
        <v>0</v>
      </c>
      <c r="AJ59" s="22">
        <v>0</v>
      </c>
      <c r="AK59" s="22">
        <v>45000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31463752</v>
      </c>
      <c r="AR59" s="22">
        <v>2258173</v>
      </c>
      <c r="AS59" s="22">
        <v>4116006</v>
      </c>
      <c r="AT59" s="22">
        <v>0</v>
      </c>
      <c r="AU59" s="22">
        <v>164654</v>
      </c>
      <c r="AV59" s="22">
        <v>875214</v>
      </c>
      <c r="AW59" s="22">
        <v>0</v>
      </c>
      <c r="AX59" s="22">
        <v>0</v>
      </c>
      <c r="AY59" s="22">
        <v>0</v>
      </c>
      <c r="AZ59" s="22">
        <v>0</v>
      </c>
      <c r="BA59" s="22">
        <v>1204111</v>
      </c>
      <c r="BB59" s="22">
        <v>10637901</v>
      </c>
      <c r="BC59" s="22">
        <v>0</v>
      </c>
      <c r="BD59" s="22">
        <v>0</v>
      </c>
      <c r="BE59" s="22">
        <v>421614</v>
      </c>
      <c r="BF59" s="22">
        <v>0</v>
      </c>
      <c r="BG59" s="22">
        <v>2253831</v>
      </c>
      <c r="BH59" s="22">
        <v>247636</v>
      </c>
      <c r="BI59" s="22">
        <v>2070631</v>
      </c>
      <c r="BJ59" s="22">
        <v>0</v>
      </c>
      <c r="BK59" s="22">
        <v>281645</v>
      </c>
      <c r="BL59" s="22">
        <v>0</v>
      </c>
      <c r="BM59" s="22">
        <v>0</v>
      </c>
      <c r="BN59" s="22">
        <v>307334</v>
      </c>
      <c r="BO59" s="22">
        <v>252962</v>
      </c>
      <c r="BP59" s="22">
        <v>1954324</v>
      </c>
      <c r="BQ59" s="22">
        <v>0</v>
      </c>
      <c r="BR59" s="22">
        <v>0</v>
      </c>
      <c r="BS59" s="22">
        <v>0</v>
      </c>
      <c r="BT59" s="22">
        <v>0</v>
      </c>
      <c r="BU59" s="22">
        <v>0</v>
      </c>
      <c r="BV59" s="22">
        <v>1046723</v>
      </c>
      <c r="BW59" s="22">
        <v>0</v>
      </c>
      <c r="BX59" s="22">
        <v>0</v>
      </c>
      <c r="BY59" s="22">
        <v>0</v>
      </c>
      <c r="BZ59" s="22">
        <v>0</v>
      </c>
      <c r="CA59" s="22">
        <v>0</v>
      </c>
      <c r="CB59" s="22">
        <v>0</v>
      </c>
      <c r="CC59" s="22">
        <v>28092759</v>
      </c>
      <c r="CD59" s="22">
        <v>3370993</v>
      </c>
    </row>
    <row r="60" spans="1:82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0</v>
      </c>
      <c r="G60" s="22">
        <v>0</v>
      </c>
      <c r="H60" s="22">
        <v>57156873</v>
      </c>
      <c r="I60" s="22">
        <v>0</v>
      </c>
      <c r="J60" s="22">
        <v>1723815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345842</v>
      </c>
      <c r="Q60" s="22">
        <v>0</v>
      </c>
      <c r="R60" s="22">
        <v>0</v>
      </c>
      <c r="S60" s="22">
        <v>0</v>
      </c>
      <c r="T60" s="22">
        <v>0</v>
      </c>
      <c r="U60" s="22">
        <v>2150475</v>
      </c>
      <c r="V60" s="22">
        <v>0</v>
      </c>
      <c r="W60" s="22">
        <v>0</v>
      </c>
      <c r="X60" s="22">
        <v>0</v>
      </c>
      <c r="Y60" s="22">
        <v>0</v>
      </c>
      <c r="Z60" s="22">
        <v>1183957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3448797</v>
      </c>
      <c r="AG60" s="22">
        <v>0</v>
      </c>
      <c r="AH60" s="22">
        <v>0</v>
      </c>
      <c r="AI60" s="22">
        <v>0</v>
      </c>
      <c r="AJ60" s="22">
        <v>1965171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67974930</v>
      </c>
      <c r="AR60" s="22">
        <v>1488964</v>
      </c>
      <c r="AS60" s="22">
        <v>6432795</v>
      </c>
      <c r="AT60" s="22">
        <v>804395</v>
      </c>
      <c r="AU60" s="22">
        <v>0</v>
      </c>
      <c r="AV60" s="22">
        <v>5848583</v>
      </c>
      <c r="AW60" s="22">
        <v>0</v>
      </c>
      <c r="AX60" s="22">
        <v>0</v>
      </c>
      <c r="AY60" s="22">
        <v>0</v>
      </c>
      <c r="AZ60" s="22">
        <v>0</v>
      </c>
      <c r="BA60" s="22">
        <v>0</v>
      </c>
      <c r="BB60" s="22">
        <v>16239028</v>
      </c>
      <c r="BC60" s="22">
        <v>26687</v>
      </c>
      <c r="BD60" s="22">
        <v>0</v>
      </c>
      <c r="BE60" s="22">
        <v>0</v>
      </c>
      <c r="BF60" s="22">
        <v>0</v>
      </c>
      <c r="BG60" s="22">
        <v>8122815</v>
      </c>
      <c r="BH60" s="22">
        <v>2116882</v>
      </c>
      <c r="BI60" s="22">
        <v>739751</v>
      </c>
      <c r="BJ60" s="22">
        <v>0</v>
      </c>
      <c r="BK60" s="22">
        <v>708732</v>
      </c>
      <c r="BL60" s="22">
        <v>1966722</v>
      </c>
      <c r="BM60" s="22">
        <v>0</v>
      </c>
      <c r="BN60" s="22">
        <v>1862718</v>
      </c>
      <c r="BO60" s="22">
        <v>0</v>
      </c>
      <c r="BP60" s="22">
        <v>0</v>
      </c>
      <c r="BQ60" s="22">
        <v>0</v>
      </c>
      <c r="BR60" s="22">
        <v>8509891</v>
      </c>
      <c r="BS60" s="22">
        <v>0</v>
      </c>
      <c r="BT60" s="22">
        <v>0</v>
      </c>
      <c r="BU60" s="22">
        <v>0</v>
      </c>
      <c r="BV60" s="22">
        <v>13037622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67905585</v>
      </c>
      <c r="CD60" s="22">
        <v>69345</v>
      </c>
    </row>
    <row r="61" spans="1:82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14199976</v>
      </c>
      <c r="F61" s="22">
        <v>0</v>
      </c>
      <c r="G61" s="22">
        <v>980794</v>
      </c>
      <c r="H61" s="22">
        <v>0</v>
      </c>
      <c r="I61" s="22">
        <v>0</v>
      </c>
      <c r="J61" s="22">
        <v>135663</v>
      </c>
      <c r="K61" s="22">
        <v>0</v>
      </c>
      <c r="L61" s="22">
        <v>8260</v>
      </c>
      <c r="M61" s="22">
        <v>0</v>
      </c>
      <c r="N61" s="22">
        <v>0</v>
      </c>
      <c r="O61" s="22">
        <v>0</v>
      </c>
      <c r="P61" s="22">
        <v>156209</v>
      </c>
      <c r="Q61" s="22">
        <v>0</v>
      </c>
      <c r="R61" s="22">
        <v>0</v>
      </c>
      <c r="S61" s="22">
        <v>0</v>
      </c>
      <c r="T61" s="22">
        <v>0</v>
      </c>
      <c r="U61" s="22">
        <v>1149169</v>
      </c>
      <c r="V61" s="22">
        <v>0</v>
      </c>
      <c r="W61" s="22">
        <v>0</v>
      </c>
      <c r="X61" s="22">
        <v>0</v>
      </c>
      <c r="Y61" s="22">
        <v>72566</v>
      </c>
      <c r="Z61" s="22">
        <v>0</v>
      </c>
      <c r="AA61" s="22">
        <v>0</v>
      </c>
      <c r="AB61" s="22">
        <v>0</v>
      </c>
      <c r="AC61" s="22">
        <v>66600</v>
      </c>
      <c r="AD61" s="22">
        <v>147893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50903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16968033</v>
      </c>
      <c r="AR61" s="22">
        <v>538144</v>
      </c>
      <c r="AS61" s="22">
        <v>2792956</v>
      </c>
      <c r="AT61" s="22">
        <v>0</v>
      </c>
      <c r="AU61" s="22">
        <v>0</v>
      </c>
      <c r="AV61" s="22">
        <v>255654</v>
      </c>
      <c r="AW61" s="22">
        <v>84</v>
      </c>
      <c r="AX61" s="22">
        <v>10510</v>
      </c>
      <c r="AY61" s="22">
        <v>299918</v>
      </c>
      <c r="AZ61" s="22">
        <v>0</v>
      </c>
      <c r="BA61" s="22">
        <v>0</v>
      </c>
      <c r="BB61" s="22">
        <v>8307360</v>
      </c>
      <c r="BC61" s="22">
        <v>0</v>
      </c>
      <c r="BD61" s="22">
        <v>0</v>
      </c>
      <c r="BE61" s="22">
        <v>0</v>
      </c>
      <c r="BF61" s="22">
        <v>0</v>
      </c>
      <c r="BG61" s="22">
        <v>664970</v>
      </c>
      <c r="BH61" s="22">
        <v>31997</v>
      </c>
      <c r="BI61" s="22">
        <v>0</v>
      </c>
      <c r="BJ61" s="22">
        <v>0</v>
      </c>
      <c r="BK61" s="22">
        <v>98708</v>
      </c>
      <c r="BL61" s="22">
        <v>0</v>
      </c>
      <c r="BM61" s="22">
        <v>0</v>
      </c>
      <c r="BN61" s="22">
        <v>0</v>
      </c>
      <c r="BO61" s="22">
        <v>380052</v>
      </c>
      <c r="BP61" s="22">
        <v>610016</v>
      </c>
      <c r="BQ61" s="22">
        <v>0</v>
      </c>
      <c r="BR61" s="22">
        <v>0</v>
      </c>
      <c r="BS61" s="22">
        <v>0</v>
      </c>
      <c r="BT61" s="22">
        <v>0</v>
      </c>
      <c r="BU61" s="22">
        <v>0</v>
      </c>
      <c r="BV61" s="22">
        <v>539000</v>
      </c>
      <c r="BW61" s="22">
        <v>39651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14569020</v>
      </c>
      <c r="CD61" s="22">
        <v>2399013</v>
      </c>
    </row>
    <row r="62" spans="1:82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68591538</v>
      </c>
      <c r="F62" s="22">
        <v>0</v>
      </c>
      <c r="G62" s="22">
        <v>14152522</v>
      </c>
      <c r="H62" s="22">
        <v>0</v>
      </c>
      <c r="I62" s="22">
        <v>0</v>
      </c>
      <c r="J62" s="22">
        <v>610994</v>
      </c>
      <c r="K62" s="22">
        <v>2496488</v>
      </c>
      <c r="L62" s="22">
        <v>571391</v>
      </c>
      <c r="M62" s="22">
        <v>744857</v>
      </c>
      <c r="N62" s="22">
        <v>0</v>
      </c>
      <c r="O62" s="22">
        <v>1172372</v>
      </c>
      <c r="P62" s="22">
        <v>6249887</v>
      </c>
      <c r="Q62" s="22">
        <v>0</v>
      </c>
      <c r="R62" s="22">
        <v>0</v>
      </c>
      <c r="S62" s="22">
        <v>6126126</v>
      </c>
      <c r="T62" s="22">
        <v>5329340</v>
      </c>
      <c r="U62" s="22">
        <v>7601613</v>
      </c>
      <c r="V62" s="22">
        <v>4244904</v>
      </c>
      <c r="W62" s="22">
        <v>1004728</v>
      </c>
      <c r="X62" s="22">
        <v>433215</v>
      </c>
      <c r="Y62" s="22">
        <v>829705</v>
      </c>
      <c r="Z62" s="22">
        <v>0</v>
      </c>
      <c r="AA62" s="22">
        <v>9210</v>
      </c>
      <c r="AB62" s="22">
        <v>20572</v>
      </c>
      <c r="AC62" s="22">
        <v>1926558</v>
      </c>
      <c r="AD62" s="22">
        <v>134833</v>
      </c>
      <c r="AE62" s="22">
        <v>871026</v>
      </c>
      <c r="AF62" s="22">
        <v>0</v>
      </c>
      <c r="AG62" s="22">
        <v>0</v>
      </c>
      <c r="AH62" s="22">
        <v>0</v>
      </c>
      <c r="AI62" s="22">
        <v>0</v>
      </c>
      <c r="AJ62" s="22">
        <v>2471743</v>
      </c>
      <c r="AK62" s="22">
        <v>1096747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126690369</v>
      </c>
      <c r="AR62" s="22">
        <v>1068038</v>
      </c>
      <c r="AS62" s="22">
        <v>19024165</v>
      </c>
      <c r="AT62" s="22">
        <v>0</v>
      </c>
      <c r="AU62" s="22">
        <v>0</v>
      </c>
      <c r="AV62" s="22">
        <v>5337364</v>
      </c>
      <c r="AW62" s="22">
        <v>2109320</v>
      </c>
      <c r="AX62" s="22">
        <v>302691</v>
      </c>
      <c r="AY62" s="22">
        <v>4023018</v>
      </c>
      <c r="AZ62" s="22">
        <v>0</v>
      </c>
      <c r="BA62" s="22">
        <v>5589642</v>
      </c>
      <c r="BB62" s="22">
        <v>11964548</v>
      </c>
      <c r="BC62" s="22">
        <v>0</v>
      </c>
      <c r="BD62" s="22">
        <v>0</v>
      </c>
      <c r="BE62" s="22">
        <v>2608788</v>
      </c>
      <c r="BF62" s="22">
        <v>3494900</v>
      </c>
      <c r="BG62" s="22">
        <v>6612420</v>
      </c>
      <c r="BH62" s="22">
        <v>3380677</v>
      </c>
      <c r="BI62" s="22">
        <v>3255679</v>
      </c>
      <c r="BJ62" s="22">
        <v>1170464</v>
      </c>
      <c r="BK62" s="22">
        <v>1033609</v>
      </c>
      <c r="BL62" s="22">
        <v>0</v>
      </c>
      <c r="BM62" s="22">
        <v>78026</v>
      </c>
      <c r="BN62" s="22">
        <v>1046891</v>
      </c>
      <c r="BO62" s="22">
        <v>4370642</v>
      </c>
      <c r="BP62" s="22">
        <v>1221928</v>
      </c>
      <c r="BQ62" s="22">
        <v>10320648</v>
      </c>
      <c r="BR62" s="22">
        <v>0</v>
      </c>
      <c r="BS62" s="22">
        <v>0</v>
      </c>
      <c r="BT62" s="22">
        <v>0</v>
      </c>
      <c r="BU62" s="22">
        <v>0</v>
      </c>
      <c r="BV62" s="22">
        <v>7381745</v>
      </c>
      <c r="BW62" s="22">
        <v>943683</v>
      </c>
      <c r="BX62" s="22">
        <v>0</v>
      </c>
      <c r="BY62" s="22">
        <v>20666</v>
      </c>
      <c r="BZ62" s="22">
        <v>0</v>
      </c>
      <c r="CA62" s="22">
        <v>0</v>
      </c>
      <c r="CB62" s="22">
        <v>0</v>
      </c>
      <c r="CC62" s="22">
        <v>96359552</v>
      </c>
      <c r="CD62" s="22">
        <v>30330817</v>
      </c>
    </row>
    <row r="63" spans="1:82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4569201</v>
      </c>
      <c r="F63" s="22">
        <v>0</v>
      </c>
      <c r="G63" s="22">
        <v>32896</v>
      </c>
      <c r="H63" s="22">
        <v>0</v>
      </c>
      <c r="I63" s="22">
        <v>0</v>
      </c>
      <c r="J63" s="22">
        <v>62309</v>
      </c>
      <c r="K63" s="22">
        <v>0</v>
      </c>
      <c r="L63" s="22">
        <v>0</v>
      </c>
      <c r="M63" s="22">
        <v>810</v>
      </c>
      <c r="N63" s="22">
        <v>0</v>
      </c>
      <c r="O63" s="22">
        <v>0</v>
      </c>
      <c r="P63" s="22">
        <v>711911</v>
      </c>
      <c r="Q63" s="22">
        <v>0</v>
      </c>
      <c r="R63" s="22">
        <v>0</v>
      </c>
      <c r="S63" s="22">
        <v>0</v>
      </c>
      <c r="T63" s="22">
        <v>0</v>
      </c>
      <c r="U63" s="22">
        <v>53237</v>
      </c>
      <c r="V63" s="22">
        <v>0</v>
      </c>
      <c r="W63" s="22">
        <v>2723</v>
      </c>
      <c r="X63" s="22">
        <v>0</v>
      </c>
      <c r="Y63" s="22">
        <v>49738</v>
      </c>
      <c r="Z63" s="22">
        <v>0</v>
      </c>
      <c r="AA63" s="22">
        <v>3800</v>
      </c>
      <c r="AB63" s="22">
        <v>0</v>
      </c>
      <c r="AC63" s="22">
        <v>45487</v>
      </c>
      <c r="AD63" s="22">
        <v>269300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25338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0</v>
      </c>
      <c r="AQ63" s="22">
        <v>5826750</v>
      </c>
      <c r="AR63" s="22">
        <v>200388</v>
      </c>
      <c r="AS63" s="22">
        <v>862629</v>
      </c>
      <c r="AT63" s="22">
        <v>1052201</v>
      </c>
      <c r="AU63" s="22">
        <v>76301</v>
      </c>
      <c r="AV63" s="22">
        <v>187386</v>
      </c>
      <c r="AW63" s="22">
        <v>0</v>
      </c>
      <c r="AX63" s="22">
        <v>0</v>
      </c>
      <c r="AY63" s="22">
        <v>6441</v>
      </c>
      <c r="AZ63" s="22">
        <v>0</v>
      </c>
      <c r="BA63" s="22">
        <v>0</v>
      </c>
      <c r="BB63" s="22">
        <v>2152423</v>
      </c>
      <c r="BC63" s="22">
        <v>35000</v>
      </c>
      <c r="BD63" s="22">
        <v>0</v>
      </c>
      <c r="BE63" s="22">
        <v>0</v>
      </c>
      <c r="BF63" s="22">
        <v>0</v>
      </c>
      <c r="BG63" s="22">
        <v>114185</v>
      </c>
      <c r="BH63" s="22">
        <v>0</v>
      </c>
      <c r="BI63" s="22">
        <v>380093</v>
      </c>
      <c r="BJ63" s="22">
        <v>0</v>
      </c>
      <c r="BK63" s="22">
        <v>62173</v>
      </c>
      <c r="BL63" s="22">
        <v>0</v>
      </c>
      <c r="BM63" s="22">
        <v>6335</v>
      </c>
      <c r="BN63" s="22">
        <v>0</v>
      </c>
      <c r="BO63" s="22">
        <v>93860</v>
      </c>
      <c r="BP63" s="22">
        <v>560760</v>
      </c>
      <c r="BQ63" s="22">
        <v>0</v>
      </c>
      <c r="BR63" s="22">
        <v>0</v>
      </c>
      <c r="BS63" s="22">
        <v>0</v>
      </c>
      <c r="BT63" s="22">
        <v>0</v>
      </c>
      <c r="BU63" s="22">
        <v>0</v>
      </c>
      <c r="BV63" s="22">
        <v>609984</v>
      </c>
      <c r="BW63" s="22">
        <v>23932</v>
      </c>
      <c r="BX63" s="22">
        <v>0</v>
      </c>
      <c r="BY63" s="22">
        <v>0</v>
      </c>
      <c r="BZ63" s="22">
        <v>0</v>
      </c>
      <c r="CA63" s="22">
        <v>0</v>
      </c>
      <c r="CB63" s="22">
        <v>0</v>
      </c>
      <c r="CC63" s="22">
        <v>6424091</v>
      </c>
      <c r="CD63" s="22">
        <v>-597341</v>
      </c>
    </row>
    <row r="64" spans="1:82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13171798</v>
      </c>
      <c r="F64" s="22">
        <v>0</v>
      </c>
      <c r="G64" s="22">
        <v>576154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13792</v>
      </c>
      <c r="N64" s="22">
        <v>0</v>
      </c>
      <c r="O64" s="22">
        <v>0</v>
      </c>
      <c r="P64" s="22">
        <v>1903065</v>
      </c>
      <c r="Q64" s="22">
        <v>156954</v>
      </c>
      <c r="R64" s="22">
        <v>0</v>
      </c>
      <c r="S64" s="22">
        <v>0</v>
      </c>
      <c r="T64" s="22">
        <v>0</v>
      </c>
      <c r="U64" s="22">
        <v>5065697</v>
      </c>
      <c r="V64" s="22">
        <v>13028</v>
      </c>
      <c r="W64" s="22">
        <v>15050</v>
      </c>
      <c r="X64" s="22">
        <v>0</v>
      </c>
      <c r="Y64" s="22">
        <v>106811</v>
      </c>
      <c r="Z64" s="22">
        <v>0</v>
      </c>
      <c r="AA64" s="22">
        <v>0</v>
      </c>
      <c r="AB64" s="22">
        <v>0</v>
      </c>
      <c r="AC64" s="22">
        <v>95671</v>
      </c>
      <c r="AD64" s="22">
        <v>320739</v>
      </c>
      <c r="AE64" s="22">
        <v>0</v>
      </c>
      <c r="AF64" s="22">
        <v>0</v>
      </c>
      <c r="AG64" s="22">
        <v>0</v>
      </c>
      <c r="AH64" s="22">
        <v>0</v>
      </c>
      <c r="AI64" s="22">
        <v>46106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21484865</v>
      </c>
      <c r="AR64" s="22">
        <v>179190</v>
      </c>
      <c r="AS64" s="22">
        <v>2217749</v>
      </c>
      <c r="AT64" s="22">
        <v>0</v>
      </c>
      <c r="AU64" s="22">
        <v>0</v>
      </c>
      <c r="AV64" s="22">
        <v>776488</v>
      </c>
      <c r="AW64" s="22">
        <v>0</v>
      </c>
      <c r="AX64" s="22">
        <v>0</v>
      </c>
      <c r="AY64" s="22">
        <v>198229</v>
      </c>
      <c r="AZ64" s="22">
        <v>0</v>
      </c>
      <c r="BA64" s="22">
        <v>0</v>
      </c>
      <c r="BB64" s="22">
        <v>7228691</v>
      </c>
      <c r="BC64" s="22">
        <v>826601</v>
      </c>
      <c r="BD64" s="22">
        <v>0</v>
      </c>
      <c r="BE64" s="22">
        <v>0</v>
      </c>
      <c r="BF64" s="22">
        <v>0</v>
      </c>
      <c r="BG64" s="22">
        <v>1244582</v>
      </c>
      <c r="BH64" s="22">
        <v>75024</v>
      </c>
      <c r="BI64" s="22">
        <v>322733</v>
      </c>
      <c r="BJ64" s="22">
        <v>0</v>
      </c>
      <c r="BK64" s="22">
        <v>133514</v>
      </c>
      <c r="BL64" s="22">
        <v>0</v>
      </c>
      <c r="BM64" s="22">
        <v>51870</v>
      </c>
      <c r="BN64" s="22">
        <v>0</v>
      </c>
      <c r="BO64" s="22">
        <v>277224</v>
      </c>
      <c r="BP64" s="22">
        <v>482789</v>
      </c>
      <c r="BQ64" s="22">
        <v>0</v>
      </c>
      <c r="BR64" s="22">
        <v>0</v>
      </c>
      <c r="BS64" s="22">
        <v>0</v>
      </c>
      <c r="BT64" s="22">
        <v>0</v>
      </c>
      <c r="BU64" s="22">
        <v>464356</v>
      </c>
      <c r="BV64" s="22">
        <v>0</v>
      </c>
      <c r="BW64" s="22">
        <v>443444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14922484</v>
      </c>
      <c r="CD64" s="22">
        <v>6562381</v>
      </c>
    </row>
    <row r="65" spans="1:82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18892486</v>
      </c>
      <c r="F65" s="22">
        <v>0</v>
      </c>
      <c r="G65" s="22">
        <v>15920</v>
      </c>
      <c r="H65" s="22">
        <v>0</v>
      </c>
      <c r="I65" s="22">
        <v>0</v>
      </c>
      <c r="J65" s="22">
        <v>432751</v>
      </c>
      <c r="K65" s="22">
        <v>0</v>
      </c>
      <c r="L65" s="22">
        <v>0</v>
      </c>
      <c r="M65" s="22">
        <v>6485</v>
      </c>
      <c r="N65" s="22">
        <v>0</v>
      </c>
      <c r="O65" s="22">
        <v>0</v>
      </c>
      <c r="P65" s="22">
        <v>2352708</v>
      </c>
      <c r="Q65" s="22">
        <v>0</v>
      </c>
      <c r="R65" s="22">
        <v>0</v>
      </c>
      <c r="S65" s="22">
        <v>0</v>
      </c>
      <c r="T65" s="22">
        <v>0</v>
      </c>
      <c r="U65" s="22">
        <v>23363</v>
      </c>
      <c r="V65" s="22">
        <v>2220</v>
      </c>
      <c r="W65" s="22">
        <v>417463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178549</v>
      </c>
      <c r="AD65" s="22">
        <v>155900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22477845</v>
      </c>
      <c r="AR65" s="22">
        <v>392499</v>
      </c>
      <c r="AS65" s="22">
        <v>2605017</v>
      </c>
      <c r="AT65" s="22">
        <v>0</v>
      </c>
      <c r="AU65" s="22">
        <v>0</v>
      </c>
      <c r="AV65" s="22">
        <v>931472</v>
      </c>
      <c r="AW65" s="22">
        <v>0</v>
      </c>
      <c r="AX65" s="22">
        <v>0</v>
      </c>
      <c r="AY65" s="22">
        <v>612805</v>
      </c>
      <c r="AZ65" s="22">
        <v>0</v>
      </c>
      <c r="BA65" s="22">
        <v>0</v>
      </c>
      <c r="BB65" s="22">
        <v>13312470</v>
      </c>
      <c r="BC65" s="22">
        <v>7997</v>
      </c>
      <c r="BD65" s="22">
        <v>0</v>
      </c>
      <c r="BE65" s="22">
        <v>0</v>
      </c>
      <c r="BF65" s="22">
        <v>0</v>
      </c>
      <c r="BG65" s="22">
        <v>113424</v>
      </c>
      <c r="BH65" s="22">
        <v>165</v>
      </c>
      <c r="BI65" s="22">
        <v>1201860</v>
      </c>
      <c r="BJ65" s="22">
        <v>256326</v>
      </c>
      <c r="BK65" s="22">
        <v>67445</v>
      </c>
      <c r="BL65" s="22">
        <v>0</v>
      </c>
      <c r="BM65" s="22">
        <v>6000</v>
      </c>
      <c r="BN65" s="22">
        <v>0</v>
      </c>
      <c r="BO65" s="22">
        <v>58046</v>
      </c>
      <c r="BP65" s="22">
        <v>817064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1319021</v>
      </c>
      <c r="BW65" s="22">
        <v>202531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21904142</v>
      </c>
      <c r="CD65" s="22">
        <v>573703</v>
      </c>
    </row>
    <row r="66" spans="1:82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26515328</v>
      </c>
      <c r="F66" s="22">
        <v>0</v>
      </c>
      <c r="G66" s="22">
        <v>53890</v>
      </c>
      <c r="H66" s="22">
        <v>1300</v>
      </c>
      <c r="I66" s="22">
        <v>0</v>
      </c>
      <c r="J66" s="22">
        <v>37375</v>
      </c>
      <c r="K66" s="22">
        <v>6605</v>
      </c>
      <c r="L66" s="22">
        <v>0</v>
      </c>
      <c r="M66" s="22">
        <v>838</v>
      </c>
      <c r="N66" s="22">
        <v>0</v>
      </c>
      <c r="O66" s="22">
        <v>0</v>
      </c>
      <c r="P66" s="22">
        <v>1252713</v>
      </c>
      <c r="Q66" s="22">
        <v>125944</v>
      </c>
      <c r="R66" s="22">
        <v>0</v>
      </c>
      <c r="S66" s="22">
        <v>0</v>
      </c>
      <c r="T66" s="22">
        <v>0</v>
      </c>
      <c r="U66" s="22">
        <v>60515</v>
      </c>
      <c r="V66" s="22">
        <v>34823</v>
      </c>
      <c r="W66" s="22">
        <v>90083</v>
      </c>
      <c r="X66" s="22">
        <v>0</v>
      </c>
      <c r="Y66" s="22">
        <v>0</v>
      </c>
      <c r="Z66" s="22">
        <v>0</v>
      </c>
      <c r="AA66" s="22">
        <v>0</v>
      </c>
      <c r="AB66" s="22">
        <v>52422</v>
      </c>
      <c r="AC66" s="22">
        <v>40248</v>
      </c>
      <c r="AD66" s="22">
        <v>303716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182255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28758055</v>
      </c>
      <c r="AR66" s="22">
        <v>188302</v>
      </c>
      <c r="AS66" s="22">
        <v>1888542</v>
      </c>
      <c r="AT66" s="22">
        <v>173609</v>
      </c>
      <c r="AU66" s="22">
        <v>0</v>
      </c>
      <c r="AV66" s="22">
        <v>609438</v>
      </c>
      <c r="AW66" s="22">
        <v>10937</v>
      </c>
      <c r="AX66" s="22">
        <v>0</v>
      </c>
      <c r="AY66" s="22">
        <v>416007</v>
      </c>
      <c r="AZ66" s="22">
        <v>5878</v>
      </c>
      <c r="BA66" s="22">
        <v>0</v>
      </c>
      <c r="BB66" s="22">
        <v>18220088</v>
      </c>
      <c r="BC66" s="22">
        <v>185534</v>
      </c>
      <c r="BD66" s="22">
        <v>0</v>
      </c>
      <c r="BE66" s="22">
        <v>0</v>
      </c>
      <c r="BF66" s="22">
        <v>0</v>
      </c>
      <c r="BG66" s="22">
        <v>264372</v>
      </c>
      <c r="BH66" s="22">
        <v>26342</v>
      </c>
      <c r="BI66" s="22">
        <v>277105</v>
      </c>
      <c r="BJ66" s="22">
        <v>0</v>
      </c>
      <c r="BK66" s="22">
        <v>0</v>
      </c>
      <c r="BL66" s="22">
        <v>0</v>
      </c>
      <c r="BM66" s="22">
        <v>0</v>
      </c>
      <c r="BN66" s="22">
        <v>111712</v>
      </c>
      <c r="BO66" s="22">
        <v>215082</v>
      </c>
      <c r="BP66" s="22">
        <v>1098120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954494</v>
      </c>
      <c r="BW66" s="22">
        <v>68483</v>
      </c>
      <c r="BX66" s="22">
        <v>0</v>
      </c>
      <c r="BY66" s="22">
        <v>0</v>
      </c>
      <c r="BZ66" s="22">
        <v>0</v>
      </c>
      <c r="CA66" s="22">
        <v>0</v>
      </c>
      <c r="CB66" s="22">
        <v>5194</v>
      </c>
      <c r="CC66" s="22">
        <v>24719239</v>
      </c>
      <c r="CD66" s="22">
        <v>4038816</v>
      </c>
    </row>
    <row r="67" spans="1:82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2189126</v>
      </c>
      <c r="F67" s="22">
        <v>9502</v>
      </c>
      <c r="G67" s="22">
        <v>60506</v>
      </c>
      <c r="H67" s="22">
        <v>168611</v>
      </c>
      <c r="I67" s="22">
        <v>1138</v>
      </c>
      <c r="J67" s="22">
        <v>5194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980335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2969</v>
      </c>
      <c r="Z67" s="22">
        <v>0</v>
      </c>
      <c r="AA67" s="22">
        <v>0</v>
      </c>
      <c r="AB67" s="22">
        <v>30269</v>
      </c>
      <c r="AC67" s="22">
        <v>543</v>
      </c>
      <c r="AD67" s="22">
        <v>256822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164701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3869716</v>
      </c>
      <c r="AR67" s="22">
        <v>383042</v>
      </c>
      <c r="AS67" s="22">
        <v>438139</v>
      </c>
      <c r="AT67" s="22">
        <v>32574</v>
      </c>
      <c r="AU67" s="22">
        <v>79478</v>
      </c>
      <c r="AV67" s="22">
        <v>34249</v>
      </c>
      <c r="AW67" s="22">
        <v>47880</v>
      </c>
      <c r="AX67" s="22">
        <v>7900</v>
      </c>
      <c r="AY67" s="22">
        <v>0</v>
      </c>
      <c r="AZ67" s="22">
        <v>0</v>
      </c>
      <c r="BA67" s="22">
        <v>0</v>
      </c>
      <c r="BB67" s="22">
        <v>1323170</v>
      </c>
      <c r="BC67" s="22">
        <v>0</v>
      </c>
      <c r="BD67" s="22">
        <v>0</v>
      </c>
      <c r="BE67" s="22">
        <v>0</v>
      </c>
      <c r="BF67" s="22">
        <v>0</v>
      </c>
      <c r="BG67" s="22">
        <v>0</v>
      </c>
      <c r="BH67" s="22">
        <v>0</v>
      </c>
      <c r="BI67" s="22">
        <v>7959</v>
      </c>
      <c r="BJ67" s="22">
        <v>0</v>
      </c>
      <c r="BK67" s="22">
        <v>3712</v>
      </c>
      <c r="BL67" s="22">
        <v>0</v>
      </c>
      <c r="BM67" s="22">
        <v>0</v>
      </c>
      <c r="BN67" s="22">
        <v>28922</v>
      </c>
      <c r="BO67" s="22">
        <v>24131</v>
      </c>
      <c r="BP67" s="22">
        <v>606946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120820</v>
      </c>
      <c r="BW67" s="22">
        <v>927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3139849</v>
      </c>
      <c r="CD67" s="22">
        <v>729867</v>
      </c>
    </row>
    <row r="68" spans="1:82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0</v>
      </c>
      <c r="F68" s="22">
        <v>1864</v>
      </c>
      <c r="G68" s="22">
        <v>44734885</v>
      </c>
      <c r="H68" s="22">
        <v>0</v>
      </c>
      <c r="I68" s="22">
        <v>0</v>
      </c>
      <c r="J68" s="22">
        <v>542354</v>
      </c>
      <c r="K68" s="22">
        <v>42788</v>
      </c>
      <c r="L68" s="22">
        <v>0</v>
      </c>
      <c r="M68" s="22">
        <v>320942</v>
      </c>
      <c r="N68" s="22">
        <v>4410201</v>
      </c>
      <c r="O68" s="22">
        <v>0</v>
      </c>
      <c r="P68" s="22">
        <v>8730888</v>
      </c>
      <c r="Q68" s="22">
        <v>0</v>
      </c>
      <c r="R68" s="22">
        <v>243153</v>
      </c>
      <c r="S68" s="22">
        <v>0</v>
      </c>
      <c r="T68" s="22">
        <v>0</v>
      </c>
      <c r="U68" s="22">
        <v>2203044</v>
      </c>
      <c r="V68" s="22">
        <v>1972798</v>
      </c>
      <c r="W68" s="22">
        <v>1791238</v>
      </c>
      <c r="X68" s="22">
        <v>0</v>
      </c>
      <c r="Y68" s="22">
        <v>223143</v>
      </c>
      <c r="Z68" s="22">
        <v>0</v>
      </c>
      <c r="AA68" s="22">
        <v>0</v>
      </c>
      <c r="AB68" s="22">
        <v>0</v>
      </c>
      <c r="AC68" s="22">
        <v>1042380</v>
      </c>
      <c r="AD68" s="22">
        <v>2483</v>
      </c>
      <c r="AE68" s="22">
        <v>9038641</v>
      </c>
      <c r="AF68" s="22">
        <v>0</v>
      </c>
      <c r="AG68" s="22">
        <v>0</v>
      </c>
      <c r="AH68" s="22">
        <v>729406</v>
      </c>
      <c r="AI68" s="22">
        <v>0</v>
      </c>
      <c r="AJ68" s="22">
        <v>162602</v>
      </c>
      <c r="AK68" s="22">
        <v>0</v>
      </c>
      <c r="AL68" s="22">
        <v>0</v>
      </c>
      <c r="AM68" s="22">
        <v>4083421</v>
      </c>
      <c r="AN68" s="22">
        <v>0</v>
      </c>
      <c r="AO68" s="22">
        <v>0</v>
      </c>
      <c r="AP68" s="22">
        <v>0</v>
      </c>
      <c r="AQ68" s="22">
        <v>80276231</v>
      </c>
      <c r="AR68" s="22">
        <v>703816</v>
      </c>
      <c r="AS68" s="22">
        <v>9461498</v>
      </c>
      <c r="AT68" s="22">
        <v>666482</v>
      </c>
      <c r="AU68" s="22">
        <v>0</v>
      </c>
      <c r="AV68" s="22">
        <v>3062510</v>
      </c>
      <c r="AW68" s="22">
        <v>364284</v>
      </c>
      <c r="AX68" s="22">
        <v>0</v>
      </c>
      <c r="AY68" s="22">
        <v>1212635</v>
      </c>
      <c r="AZ68" s="22">
        <v>370393</v>
      </c>
      <c r="BA68" s="22">
        <v>0</v>
      </c>
      <c r="BB68" s="22">
        <v>19993869</v>
      </c>
      <c r="BC68" s="22">
        <v>4039688</v>
      </c>
      <c r="BD68" s="22">
        <v>987797</v>
      </c>
      <c r="BE68" s="22">
        <v>0</v>
      </c>
      <c r="BF68" s="22">
        <v>30165092</v>
      </c>
      <c r="BG68" s="22">
        <v>2412850</v>
      </c>
      <c r="BH68" s="22">
        <v>2543997</v>
      </c>
      <c r="BI68" s="22">
        <v>2201084</v>
      </c>
      <c r="BJ68" s="22">
        <v>0</v>
      </c>
      <c r="BK68" s="22">
        <v>628454</v>
      </c>
      <c r="BL68" s="22">
        <v>0</v>
      </c>
      <c r="BM68" s="22">
        <v>49636</v>
      </c>
      <c r="BN68" s="22">
        <v>0</v>
      </c>
      <c r="BO68" s="22">
        <v>2330836</v>
      </c>
      <c r="BP68" s="22">
        <v>666253</v>
      </c>
      <c r="BQ68" s="22">
        <v>2238489</v>
      </c>
      <c r="BR68" s="22">
        <v>0</v>
      </c>
      <c r="BS68" s="22">
        <v>0</v>
      </c>
      <c r="BT68" s="22">
        <v>2123906</v>
      </c>
      <c r="BU68" s="22">
        <v>0</v>
      </c>
      <c r="BV68" s="22">
        <v>3182762</v>
      </c>
      <c r="BW68" s="22">
        <v>161279</v>
      </c>
      <c r="BX68" s="22">
        <v>0</v>
      </c>
      <c r="BY68" s="22">
        <v>685899</v>
      </c>
      <c r="BZ68" s="22">
        <v>0</v>
      </c>
      <c r="CA68" s="22">
        <v>0</v>
      </c>
      <c r="CB68" s="22">
        <v>0</v>
      </c>
      <c r="CC68" s="22">
        <v>90253509</v>
      </c>
      <c r="CD68" s="22">
        <v>-9977278</v>
      </c>
    </row>
    <row r="69" spans="1:82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79550522</v>
      </c>
      <c r="F69" s="22">
        <v>0</v>
      </c>
      <c r="G69" s="22">
        <v>1059470</v>
      </c>
      <c r="H69" s="22">
        <v>0</v>
      </c>
      <c r="I69" s="22">
        <v>0</v>
      </c>
      <c r="J69" s="22">
        <v>721705</v>
      </c>
      <c r="K69" s="22">
        <v>238399</v>
      </c>
      <c r="L69" s="22">
        <v>0</v>
      </c>
      <c r="M69" s="22">
        <v>8724985</v>
      </c>
      <c r="N69" s="22">
        <v>0</v>
      </c>
      <c r="O69" s="22">
        <v>6150</v>
      </c>
      <c r="P69" s="22">
        <v>25534086</v>
      </c>
      <c r="Q69" s="22">
        <v>0</v>
      </c>
      <c r="R69" s="22">
        <v>0</v>
      </c>
      <c r="S69" s="22">
        <v>6879781</v>
      </c>
      <c r="T69" s="22">
        <v>0</v>
      </c>
      <c r="U69" s="22">
        <v>7001320</v>
      </c>
      <c r="V69" s="22">
        <v>8337714</v>
      </c>
      <c r="W69" s="22">
        <v>966696</v>
      </c>
      <c r="X69" s="22">
        <v>0</v>
      </c>
      <c r="Y69" s="22">
        <v>904876</v>
      </c>
      <c r="Z69" s="22">
        <v>0</v>
      </c>
      <c r="AA69" s="22">
        <v>1736174</v>
      </c>
      <c r="AB69" s="22">
        <v>0</v>
      </c>
      <c r="AC69" s="22">
        <v>2413290</v>
      </c>
      <c r="AD69" s="22">
        <v>269110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5363401</v>
      </c>
      <c r="AK69" s="22">
        <v>0</v>
      </c>
      <c r="AL69" s="22">
        <v>0</v>
      </c>
      <c r="AM69" s="22">
        <v>530216</v>
      </c>
      <c r="AN69" s="22">
        <v>0</v>
      </c>
      <c r="AO69" s="22">
        <v>0</v>
      </c>
      <c r="AP69" s="22">
        <v>6526179</v>
      </c>
      <c r="AQ69" s="22">
        <v>156764074</v>
      </c>
      <c r="AR69" s="22">
        <v>917613</v>
      </c>
      <c r="AS69" s="22">
        <v>19256477</v>
      </c>
      <c r="AT69" s="22">
        <v>0</v>
      </c>
      <c r="AU69" s="22">
        <v>0</v>
      </c>
      <c r="AV69" s="22">
        <v>15585025</v>
      </c>
      <c r="AW69" s="22">
        <v>341610</v>
      </c>
      <c r="AX69" s="22">
        <v>321147</v>
      </c>
      <c r="AY69" s="22">
        <v>10179690</v>
      </c>
      <c r="AZ69" s="22">
        <v>0</v>
      </c>
      <c r="BA69" s="22">
        <v>148423</v>
      </c>
      <c r="BB69" s="22">
        <v>47174435</v>
      </c>
      <c r="BC69" s="22">
        <v>0</v>
      </c>
      <c r="BD69" s="22">
        <v>0</v>
      </c>
      <c r="BE69" s="22">
        <v>953831</v>
      </c>
      <c r="BF69" s="22">
        <v>0</v>
      </c>
      <c r="BG69" s="22">
        <v>6194059</v>
      </c>
      <c r="BH69" s="22">
        <v>8981263</v>
      </c>
      <c r="BI69" s="22">
        <v>2321193</v>
      </c>
      <c r="BJ69" s="22">
        <v>0</v>
      </c>
      <c r="BK69" s="22">
        <v>1091569</v>
      </c>
      <c r="BL69" s="22">
        <v>0</v>
      </c>
      <c r="BM69" s="22">
        <v>1724470</v>
      </c>
      <c r="BN69" s="22">
        <v>0</v>
      </c>
      <c r="BO69" s="22">
        <v>3492087</v>
      </c>
      <c r="BP69" s="22">
        <v>1450636</v>
      </c>
      <c r="BQ69" s="22">
        <v>0</v>
      </c>
      <c r="BR69" s="22">
        <v>0</v>
      </c>
      <c r="BS69" s="22">
        <v>0</v>
      </c>
      <c r="BT69" s="22">
        <v>0</v>
      </c>
      <c r="BU69" s="22">
        <v>8394</v>
      </c>
      <c r="BV69" s="22">
        <v>4025857</v>
      </c>
      <c r="BW69" s="22">
        <v>663827</v>
      </c>
      <c r="BX69" s="22">
        <v>0</v>
      </c>
      <c r="BY69" s="22">
        <v>398056</v>
      </c>
      <c r="BZ69" s="22">
        <v>0</v>
      </c>
      <c r="CA69" s="22">
        <v>0</v>
      </c>
      <c r="CB69" s="22">
        <v>0</v>
      </c>
      <c r="CC69" s="22">
        <v>125229662</v>
      </c>
      <c r="CD69" s="22">
        <v>31534412</v>
      </c>
    </row>
    <row r="70" spans="1:82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38360858</v>
      </c>
      <c r="F70" s="22">
        <v>0</v>
      </c>
      <c r="G70" s="22">
        <v>4543589</v>
      </c>
      <c r="H70" s="22">
        <v>0</v>
      </c>
      <c r="I70" s="22">
        <v>65473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1750908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325953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170627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132838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57300</v>
      </c>
      <c r="AQ70" s="22">
        <v>45407546</v>
      </c>
      <c r="AR70" s="22">
        <v>3149241</v>
      </c>
      <c r="AS70" s="22">
        <v>4758518</v>
      </c>
      <c r="AT70" s="22">
        <v>0</v>
      </c>
      <c r="AU70" s="22">
        <v>0</v>
      </c>
      <c r="AV70" s="22">
        <v>1274008</v>
      </c>
      <c r="AW70" s="22">
        <v>2157</v>
      </c>
      <c r="AX70" s="22">
        <v>63471</v>
      </c>
      <c r="AY70" s="22">
        <v>527554</v>
      </c>
      <c r="AZ70" s="22">
        <v>0</v>
      </c>
      <c r="BA70" s="22">
        <v>0</v>
      </c>
      <c r="BB70" s="22">
        <v>13989278</v>
      </c>
      <c r="BC70" s="22">
        <v>0</v>
      </c>
      <c r="BD70" s="22">
        <v>0</v>
      </c>
      <c r="BE70" s="22">
        <v>0</v>
      </c>
      <c r="BF70" s="22">
        <v>1041918</v>
      </c>
      <c r="BG70" s="22">
        <v>0</v>
      </c>
      <c r="BH70" s="22">
        <v>2423431</v>
      </c>
      <c r="BI70" s="22">
        <v>822229</v>
      </c>
      <c r="BJ70" s="22">
        <v>0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1270810</v>
      </c>
      <c r="BQ70" s="22">
        <v>0</v>
      </c>
      <c r="BR70" s="22">
        <v>0</v>
      </c>
      <c r="BS70" s="22">
        <v>0</v>
      </c>
      <c r="BT70" s="22">
        <v>0</v>
      </c>
      <c r="BU70" s="22">
        <v>0</v>
      </c>
      <c r="BV70" s="22">
        <v>245955</v>
      </c>
      <c r="BW70" s="22">
        <v>124836</v>
      </c>
      <c r="BX70" s="22">
        <v>0</v>
      </c>
      <c r="BY70" s="22">
        <v>181966</v>
      </c>
      <c r="BZ70" s="22">
        <v>0</v>
      </c>
      <c r="CA70" s="22">
        <v>0</v>
      </c>
      <c r="CB70" s="22">
        <v>0</v>
      </c>
      <c r="CC70" s="22">
        <v>29875372</v>
      </c>
      <c r="CD70" s="22">
        <v>15532174</v>
      </c>
    </row>
    <row r="71" spans="1:82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11365302</v>
      </c>
      <c r="F71" s="22">
        <v>9850</v>
      </c>
      <c r="G71" s="22">
        <v>150987</v>
      </c>
      <c r="H71" s="22">
        <v>0</v>
      </c>
      <c r="I71" s="22">
        <v>0</v>
      </c>
      <c r="J71" s="22">
        <v>222906</v>
      </c>
      <c r="K71" s="22">
        <v>0</v>
      </c>
      <c r="L71" s="22">
        <v>0</v>
      </c>
      <c r="M71" s="22">
        <v>200</v>
      </c>
      <c r="N71" s="22">
        <v>0</v>
      </c>
      <c r="O71" s="22">
        <v>0</v>
      </c>
      <c r="P71" s="22">
        <v>2356270</v>
      </c>
      <c r="Q71" s="22">
        <v>0</v>
      </c>
      <c r="R71" s="22">
        <v>0</v>
      </c>
      <c r="S71" s="22">
        <v>0</v>
      </c>
      <c r="T71" s="22">
        <v>0</v>
      </c>
      <c r="U71" s="22">
        <v>254399</v>
      </c>
      <c r="V71" s="22">
        <v>21355</v>
      </c>
      <c r="W71" s="22">
        <v>60960</v>
      </c>
      <c r="X71" s="22">
        <v>0</v>
      </c>
      <c r="Y71" s="22">
        <v>93308</v>
      </c>
      <c r="Z71" s="22">
        <v>0</v>
      </c>
      <c r="AA71" s="22">
        <v>0</v>
      </c>
      <c r="AB71" s="22">
        <v>119303</v>
      </c>
      <c r="AC71" s="22">
        <v>245624</v>
      </c>
      <c r="AD71" s="22">
        <v>149918</v>
      </c>
      <c r="AE71" s="22">
        <v>0</v>
      </c>
      <c r="AF71" s="22">
        <v>0</v>
      </c>
      <c r="AG71" s="22">
        <v>0</v>
      </c>
      <c r="AH71" s="22">
        <v>26197</v>
      </c>
      <c r="AI71" s="22">
        <v>0</v>
      </c>
      <c r="AJ71" s="22">
        <v>154340</v>
      </c>
      <c r="AK71" s="22">
        <v>0</v>
      </c>
      <c r="AL71" s="22">
        <v>0</v>
      </c>
      <c r="AM71" s="22">
        <v>0</v>
      </c>
      <c r="AN71" s="22">
        <v>3972251</v>
      </c>
      <c r="AO71" s="22">
        <v>0</v>
      </c>
      <c r="AP71" s="22">
        <v>0</v>
      </c>
      <c r="AQ71" s="22">
        <v>19203170</v>
      </c>
      <c r="AR71" s="22">
        <v>498982</v>
      </c>
      <c r="AS71" s="22">
        <v>2184472</v>
      </c>
      <c r="AT71" s="22">
        <v>114481</v>
      </c>
      <c r="AU71" s="22">
        <v>121960</v>
      </c>
      <c r="AV71" s="22">
        <v>676843</v>
      </c>
      <c r="AW71" s="22">
        <v>5065</v>
      </c>
      <c r="AX71" s="22">
        <v>0</v>
      </c>
      <c r="AY71" s="22">
        <v>70516</v>
      </c>
      <c r="AZ71" s="22">
        <v>0</v>
      </c>
      <c r="BA71" s="22">
        <v>0</v>
      </c>
      <c r="BB71" s="22">
        <v>7554348</v>
      </c>
      <c r="BC71" s="22">
        <v>0</v>
      </c>
      <c r="BD71" s="22">
        <v>0</v>
      </c>
      <c r="BE71" s="22">
        <v>0</v>
      </c>
      <c r="BF71" s="22">
        <v>0</v>
      </c>
      <c r="BG71" s="22">
        <v>614215</v>
      </c>
      <c r="BH71" s="22">
        <v>21195</v>
      </c>
      <c r="BI71" s="22">
        <v>679557</v>
      </c>
      <c r="BJ71" s="22">
        <v>0</v>
      </c>
      <c r="BK71" s="22">
        <v>113759</v>
      </c>
      <c r="BL71" s="22">
        <v>0</v>
      </c>
      <c r="BM71" s="22">
        <v>0</v>
      </c>
      <c r="BN71" s="22">
        <v>119903</v>
      </c>
      <c r="BO71" s="22">
        <v>488903</v>
      </c>
      <c r="BP71" s="22">
        <v>868553</v>
      </c>
      <c r="BQ71" s="22">
        <v>0</v>
      </c>
      <c r="BR71" s="22">
        <v>0</v>
      </c>
      <c r="BS71" s="22">
        <v>0</v>
      </c>
      <c r="BT71" s="22">
        <v>141734</v>
      </c>
      <c r="BU71" s="22">
        <v>0</v>
      </c>
      <c r="BV71" s="22">
        <v>361651</v>
      </c>
      <c r="BW71" s="22">
        <v>48050</v>
      </c>
      <c r="BX71" s="22">
        <v>0</v>
      </c>
      <c r="BY71" s="22">
        <v>0</v>
      </c>
      <c r="BZ71" s="22">
        <v>4306643</v>
      </c>
      <c r="CA71" s="22">
        <v>0</v>
      </c>
      <c r="CB71" s="22">
        <v>0</v>
      </c>
      <c r="CC71" s="22">
        <v>18990830</v>
      </c>
      <c r="CD71" s="22">
        <v>212340</v>
      </c>
    </row>
    <row r="72" spans="1:82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6602821</v>
      </c>
      <c r="F72" s="22">
        <v>0</v>
      </c>
      <c r="G72" s="22">
        <v>1640701</v>
      </c>
      <c r="H72" s="22">
        <v>0</v>
      </c>
      <c r="I72" s="22">
        <v>0</v>
      </c>
      <c r="J72" s="22">
        <v>483117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1046816</v>
      </c>
      <c r="Q72" s="22">
        <v>127121</v>
      </c>
      <c r="R72" s="22">
        <v>0</v>
      </c>
      <c r="S72" s="22">
        <v>35104</v>
      </c>
      <c r="T72" s="22">
        <v>0</v>
      </c>
      <c r="U72" s="22">
        <v>76968</v>
      </c>
      <c r="V72" s="22">
        <v>9698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149739</v>
      </c>
      <c r="AC72" s="22">
        <v>0</v>
      </c>
      <c r="AD72" s="22">
        <v>357560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424514</v>
      </c>
      <c r="AK72" s="22">
        <v>12140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  <c r="AQ72" s="22">
        <v>10966299</v>
      </c>
      <c r="AR72" s="22">
        <v>227698</v>
      </c>
      <c r="AS72" s="22">
        <v>-333256</v>
      </c>
      <c r="AT72" s="22">
        <v>0</v>
      </c>
      <c r="AU72" s="22">
        <v>0</v>
      </c>
      <c r="AV72" s="22">
        <v>621106</v>
      </c>
      <c r="AW72" s="22">
        <v>539252</v>
      </c>
      <c r="AX72" s="22">
        <v>0</v>
      </c>
      <c r="AY72" s="22">
        <v>0</v>
      </c>
      <c r="AZ72" s="22">
        <v>0</v>
      </c>
      <c r="BA72" s="22">
        <v>0</v>
      </c>
      <c r="BB72" s="22">
        <v>7634858</v>
      </c>
      <c r="BC72" s="22">
        <v>123633</v>
      </c>
      <c r="BD72" s="22">
        <v>131505</v>
      </c>
      <c r="BE72" s="22">
        <v>0</v>
      </c>
      <c r="BF72" s="22">
        <v>0</v>
      </c>
      <c r="BG72" s="22">
        <v>135392</v>
      </c>
      <c r="BH72" s="22">
        <v>67537</v>
      </c>
      <c r="BI72" s="22">
        <v>120044</v>
      </c>
      <c r="BJ72" s="22">
        <v>0</v>
      </c>
      <c r="BK72" s="22">
        <v>19773</v>
      </c>
      <c r="BL72" s="22">
        <v>0</v>
      </c>
      <c r="BM72" s="22">
        <v>0</v>
      </c>
      <c r="BN72" s="22">
        <v>163212</v>
      </c>
      <c r="BO72" s="22">
        <v>0</v>
      </c>
      <c r="BP72" s="22">
        <v>728938</v>
      </c>
      <c r="BQ72" s="22">
        <v>0</v>
      </c>
      <c r="BR72" s="22">
        <v>0</v>
      </c>
      <c r="BS72" s="22">
        <v>0</v>
      </c>
      <c r="BT72" s="22">
        <v>0</v>
      </c>
      <c r="BU72" s="22">
        <v>0</v>
      </c>
      <c r="BV72" s="22">
        <v>540257</v>
      </c>
      <c r="BW72" s="22">
        <v>31429</v>
      </c>
      <c r="BX72" s="22">
        <v>0</v>
      </c>
      <c r="BY72" s="22">
        <v>0</v>
      </c>
      <c r="BZ72" s="22">
        <v>0</v>
      </c>
      <c r="CA72" s="22">
        <v>0</v>
      </c>
      <c r="CB72" s="22">
        <v>0</v>
      </c>
      <c r="CC72" s="22">
        <v>10751378</v>
      </c>
      <c r="CD72" s="22">
        <v>214921</v>
      </c>
    </row>
    <row r="73" spans="1:82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3623147</v>
      </c>
      <c r="F73" s="22">
        <v>628</v>
      </c>
      <c r="G73" s="22">
        <v>90843</v>
      </c>
      <c r="H73" s="22">
        <v>0</v>
      </c>
      <c r="I73" s="22">
        <v>0</v>
      </c>
      <c r="J73" s="22">
        <v>0</v>
      </c>
      <c r="K73" s="22">
        <v>569843</v>
      </c>
      <c r="L73" s="22">
        <v>0</v>
      </c>
      <c r="M73" s="22">
        <v>0</v>
      </c>
      <c r="N73" s="22">
        <v>0</v>
      </c>
      <c r="O73" s="22">
        <v>0</v>
      </c>
      <c r="P73" s="22">
        <v>2332359</v>
      </c>
      <c r="Q73" s="22">
        <v>0</v>
      </c>
      <c r="R73" s="22">
        <v>49270</v>
      </c>
      <c r="S73" s="22">
        <v>0</v>
      </c>
      <c r="T73" s="22">
        <v>0</v>
      </c>
      <c r="U73" s="22">
        <v>0</v>
      </c>
      <c r="V73" s="22">
        <v>0</v>
      </c>
      <c r="W73" s="22">
        <v>67241</v>
      </c>
      <c r="X73" s="22">
        <v>0</v>
      </c>
      <c r="Y73" s="22">
        <v>185992</v>
      </c>
      <c r="Z73" s="22">
        <v>0</v>
      </c>
      <c r="AA73" s="22">
        <v>1125</v>
      </c>
      <c r="AB73" s="22">
        <v>0</v>
      </c>
      <c r="AC73" s="22">
        <v>31613</v>
      </c>
      <c r="AD73" s="22">
        <v>112232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54630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7118923</v>
      </c>
      <c r="AR73" s="22">
        <v>162333</v>
      </c>
      <c r="AS73" s="22">
        <v>999180</v>
      </c>
      <c r="AT73" s="22">
        <v>0</v>
      </c>
      <c r="AU73" s="22">
        <v>0</v>
      </c>
      <c r="AV73" s="22">
        <v>205075</v>
      </c>
      <c r="AW73" s="22">
        <v>20214</v>
      </c>
      <c r="AX73" s="22">
        <v>0</v>
      </c>
      <c r="AY73" s="22">
        <v>0</v>
      </c>
      <c r="AZ73" s="22">
        <v>0</v>
      </c>
      <c r="BA73" s="22">
        <v>0</v>
      </c>
      <c r="BB73" s="22">
        <v>3789462</v>
      </c>
      <c r="BC73" s="22">
        <v>0</v>
      </c>
      <c r="BD73" s="22">
        <v>0</v>
      </c>
      <c r="BE73" s="22">
        <v>0</v>
      </c>
      <c r="BF73" s="22">
        <v>0</v>
      </c>
      <c r="BG73" s="22">
        <v>4641</v>
      </c>
      <c r="BH73" s="22">
        <v>0</v>
      </c>
      <c r="BI73" s="22">
        <v>3508</v>
      </c>
      <c r="BJ73" s="22">
        <v>0</v>
      </c>
      <c r="BK73" s="22">
        <v>174336</v>
      </c>
      <c r="BL73" s="22">
        <v>0</v>
      </c>
      <c r="BM73" s="22">
        <v>3708</v>
      </c>
      <c r="BN73" s="22">
        <v>83443</v>
      </c>
      <c r="BO73" s="22">
        <v>1252</v>
      </c>
      <c r="BP73" s="22">
        <v>270814</v>
      </c>
      <c r="BQ73" s="22">
        <v>0</v>
      </c>
      <c r="BR73" s="22">
        <v>0</v>
      </c>
      <c r="BS73" s="22">
        <v>0</v>
      </c>
      <c r="BT73" s="22">
        <v>21501</v>
      </c>
      <c r="BU73" s="22">
        <v>0</v>
      </c>
      <c r="BV73" s="22">
        <v>56572</v>
      </c>
      <c r="BW73" s="22">
        <v>16256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5812295</v>
      </c>
      <c r="CD73" s="22">
        <v>1306628</v>
      </c>
    </row>
    <row r="74" spans="1:82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21792143</v>
      </c>
      <c r="F74" s="22">
        <v>0</v>
      </c>
      <c r="G74" s="22">
        <v>572508</v>
      </c>
      <c r="H74" s="22">
        <v>0</v>
      </c>
      <c r="I74" s="22">
        <v>0</v>
      </c>
      <c r="J74" s="22">
        <v>53348</v>
      </c>
      <c r="K74" s="22">
        <v>107500</v>
      </c>
      <c r="L74" s="22">
        <v>34428</v>
      </c>
      <c r="M74" s="22">
        <v>0</v>
      </c>
      <c r="N74" s="22">
        <v>1100</v>
      </c>
      <c r="O74" s="22">
        <v>0</v>
      </c>
      <c r="P74" s="22">
        <v>4619963</v>
      </c>
      <c r="Q74" s="22">
        <v>0</v>
      </c>
      <c r="R74" s="22">
        <v>0</v>
      </c>
      <c r="S74" s="22">
        <v>0</v>
      </c>
      <c r="T74" s="22">
        <v>0</v>
      </c>
      <c r="U74" s="22">
        <v>458310</v>
      </c>
      <c r="V74" s="22">
        <v>66273</v>
      </c>
      <c r="W74" s="22">
        <v>272649</v>
      </c>
      <c r="X74" s="22">
        <v>0</v>
      </c>
      <c r="Y74" s="22">
        <v>300333</v>
      </c>
      <c r="Z74" s="22">
        <v>0</v>
      </c>
      <c r="AA74" s="22">
        <v>0</v>
      </c>
      <c r="AB74" s="22">
        <v>0</v>
      </c>
      <c r="AC74" s="22">
        <v>113566</v>
      </c>
      <c r="AD74" s="22">
        <v>158047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352817</v>
      </c>
      <c r="AK74" s="22">
        <v>74548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28977533</v>
      </c>
      <c r="AR74" s="22">
        <v>464324</v>
      </c>
      <c r="AS74" s="22">
        <v>3399514</v>
      </c>
      <c r="AT74" s="22">
        <v>0</v>
      </c>
      <c r="AU74" s="22">
        <v>0</v>
      </c>
      <c r="AV74" s="22">
        <v>886741</v>
      </c>
      <c r="AW74" s="22">
        <v>210859</v>
      </c>
      <c r="AX74" s="22">
        <v>38939</v>
      </c>
      <c r="AY74" s="22">
        <v>0</v>
      </c>
      <c r="AZ74" s="22">
        <v>394145</v>
      </c>
      <c r="BA74" s="22">
        <v>0</v>
      </c>
      <c r="BB74" s="22">
        <v>17332170</v>
      </c>
      <c r="BC74" s="22">
        <v>43630</v>
      </c>
      <c r="BD74" s="22">
        <v>0</v>
      </c>
      <c r="BE74" s="22">
        <v>0</v>
      </c>
      <c r="BF74" s="22">
        <v>0</v>
      </c>
      <c r="BG74" s="22">
        <v>880094</v>
      </c>
      <c r="BH74" s="22">
        <v>372534</v>
      </c>
      <c r="BI74" s="22">
        <v>1395586</v>
      </c>
      <c r="BJ74" s="22">
        <v>0</v>
      </c>
      <c r="BK74" s="22">
        <v>381477</v>
      </c>
      <c r="BL74" s="22">
        <v>0</v>
      </c>
      <c r="BM74" s="22">
        <v>0</v>
      </c>
      <c r="BN74" s="22">
        <v>0</v>
      </c>
      <c r="BO74" s="22">
        <v>252996</v>
      </c>
      <c r="BP74" s="22">
        <v>851432</v>
      </c>
      <c r="BQ74" s="22">
        <v>0</v>
      </c>
      <c r="BR74" s="22">
        <v>0</v>
      </c>
      <c r="BS74" s="22">
        <v>0</v>
      </c>
      <c r="BT74" s="22">
        <v>0</v>
      </c>
      <c r="BU74" s="22">
        <v>0</v>
      </c>
      <c r="BV74" s="22">
        <v>1469451</v>
      </c>
      <c r="BW74" s="22">
        <v>226739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28600631</v>
      </c>
      <c r="CD74" s="22">
        <v>376902</v>
      </c>
    </row>
    <row r="75" spans="1:82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11318902</v>
      </c>
      <c r="F75" s="22">
        <v>0</v>
      </c>
      <c r="G75" s="22">
        <v>383675</v>
      </c>
      <c r="H75" s="22">
        <v>0</v>
      </c>
      <c r="I75" s="22">
        <v>0</v>
      </c>
      <c r="J75" s="22">
        <v>16013</v>
      </c>
      <c r="K75" s="22">
        <v>0</v>
      </c>
      <c r="L75" s="22">
        <v>0</v>
      </c>
      <c r="M75" s="22">
        <v>19656</v>
      </c>
      <c r="N75" s="22">
        <v>0</v>
      </c>
      <c r="O75" s="22">
        <v>0</v>
      </c>
      <c r="P75" s="22">
        <v>1625338</v>
      </c>
      <c r="Q75" s="22">
        <v>0</v>
      </c>
      <c r="R75" s="22">
        <v>0</v>
      </c>
      <c r="S75" s="22">
        <v>0</v>
      </c>
      <c r="T75" s="22">
        <v>0</v>
      </c>
      <c r="U75" s="22">
        <v>529067</v>
      </c>
      <c r="V75" s="22">
        <v>11030</v>
      </c>
      <c r="W75" s="22">
        <v>0</v>
      </c>
      <c r="X75" s="22">
        <v>0</v>
      </c>
      <c r="Y75" s="22">
        <v>113210</v>
      </c>
      <c r="Z75" s="22">
        <v>0</v>
      </c>
      <c r="AA75" s="22">
        <v>9893</v>
      </c>
      <c r="AB75" s="22">
        <v>0</v>
      </c>
      <c r="AC75" s="22">
        <v>0</v>
      </c>
      <c r="AD75" s="22">
        <v>210498</v>
      </c>
      <c r="AE75" s="22">
        <v>0</v>
      </c>
      <c r="AF75" s="22">
        <v>0</v>
      </c>
      <c r="AG75" s="22">
        <v>76849</v>
      </c>
      <c r="AH75" s="22">
        <v>0</v>
      </c>
      <c r="AI75" s="22">
        <v>0</v>
      </c>
      <c r="AJ75" s="22">
        <v>171609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12088</v>
      </c>
      <c r="AQ75" s="22">
        <v>14497828</v>
      </c>
      <c r="AR75" s="22">
        <v>210770</v>
      </c>
      <c r="AS75" s="22">
        <v>2089142</v>
      </c>
      <c r="AT75" s="22">
        <v>0</v>
      </c>
      <c r="AU75" s="22">
        <v>91817</v>
      </c>
      <c r="AV75" s="22">
        <v>306115</v>
      </c>
      <c r="AW75" s="22">
        <v>3571</v>
      </c>
      <c r="AX75" s="22">
        <v>0</v>
      </c>
      <c r="AY75" s="22">
        <v>905538</v>
      </c>
      <c r="AZ75" s="22">
        <v>0</v>
      </c>
      <c r="BA75" s="22">
        <v>0</v>
      </c>
      <c r="BB75" s="22">
        <v>7611004</v>
      </c>
      <c r="BC75" s="22">
        <v>0</v>
      </c>
      <c r="BD75" s="22">
        <v>0</v>
      </c>
      <c r="BE75" s="22">
        <v>0</v>
      </c>
      <c r="BF75" s="22">
        <v>0</v>
      </c>
      <c r="BG75" s="22">
        <v>813067</v>
      </c>
      <c r="BH75" s="22">
        <v>60712</v>
      </c>
      <c r="BI75" s="22">
        <v>207945</v>
      </c>
      <c r="BJ75" s="22">
        <v>0</v>
      </c>
      <c r="BK75" s="22">
        <v>154298</v>
      </c>
      <c r="BL75" s="22">
        <v>0</v>
      </c>
      <c r="BM75" s="22">
        <v>17848</v>
      </c>
      <c r="BN75" s="22">
        <v>0</v>
      </c>
      <c r="BO75" s="22">
        <v>10351</v>
      </c>
      <c r="BP75" s="22">
        <v>611575</v>
      </c>
      <c r="BQ75" s="22">
        <v>0</v>
      </c>
      <c r="BR75" s="22">
        <v>0</v>
      </c>
      <c r="BS75" s="22">
        <v>75501</v>
      </c>
      <c r="BT75" s="22">
        <v>0</v>
      </c>
      <c r="BU75" s="22">
        <v>0</v>
      </c>
      <c r="BV75" s="22">
        <v>473585</v>
      </c>
      <c r="BW75" s="22">
        <v>22253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13665092</v>
      </c>
      <c r="CD75" s="22">
        <v>832736</v>
      </c>
    </row>
    <row r="76" spans="1:82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14718527</v>
      </c>
      <c r="F76" s="22">
        <v>0</v>
      </c>
      <c r="G76" s="22">
        <v>504749</v>
      </c>
      <c r="H76" s="22">
        <v>0</v>
      </c>
      <c r="I76" s="22">
        <v>0</v>
      </c>
      <c r="J76" s="22">
        <v>199474</v>
      </c>
      <c r="K76" s="22">
        <v>67317</v>
      </c>
      <c r="L76" s="22">
        <v>0</v>
      </c>
      <c r="M76" s="22">
        <v>55692</v>
      </c>
      <c r="N76" s="22">
        <v>0</v>
      </c>
      <c r="O76" s="22">
        <v>0</v>
      </c>
      <c r="P76" s="22">
        <v>2379374</v>
      </c>
      <c r="Q76" s="22">
        <v>0</v>
      </c>
      <c r="R76" s="22">
        <v>0</v>
      </c>
      <c r="S76" s="22">
        <v>0</v>
      </c>
      <c r="T76" s="22">
        <v>0</v>
      </c>
      <c r="U76" s="22">
        <v>1736015</v>
      </c>
      <c r="V76" s="22">
        <v>216419</v>
      </c>
      <c r="W76" s="22">
        <v>0</v>
      </c>
      <c r="X76" s="22">
        <v>0</v>
      </c>
      <c r="Y76" s="22">
        <v>172715</v>
      </c>
      <c r="Z76" s="22">
        <v>0</v>
      </c>
      <c r="AA76" s="22">
        <v>0</v>
      </c>
      <c r="AB76" s="22">
        <v>0</v>
      </c>
      <c r="AC76" s="22">
        <v>0</v>
      </c>
      <c r="AD76" s="22">
        <v>236412</v>
      </c>
      <c r="AE76" s="22">
        <v>432766</v>
      </c>
      <c r="AF76" s="22">
        <v>0</v>
      </c>
      <c r="AG76" s="22">
        <v>0</v>
      </c>
      <c r="AH76" s="22">
        <v>0</v>
      </c>
      <c r="AI76" s="22">
        <v>0</v>
      </c>
      <c r="AJ76" s="22">
        <v>165873</v>
      </c>
      <c r="AK76" s="22">
        <v>102422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20987755</v>
      </c>
      <c r="AR76" s="22">
        <v>407627</v>
      </c>
      <c r="AS76" s="22">
        <v>2720116</v>
      </c>
      <c r="AT76" s="22">
        <v>0</v>
      </c>
      <c r="AU76" s="22">
        <v>0</v>
      </c>
      <c r="AV76" s="22">
        <v>644038</v>
      </c>
      <c r="AW76" s="22">
        <v>103669</v>
      </c>
      <c r="AX76" s="22">
        <v>0</v>
      </c>
      <c r="AY76" s="22">
        <v>825859</v>
      </c>
      <c r="AZ76" s="22">
        <v>0</v>
      </c>
      <c r="BA76" s="22">
        <v>0</v>
      </c>
      <c r="BB76" s="22">
        <v>9866248</v>
      </c>
      <c r="BC76" s="22">
        <v>4500</v>
      </c>
      <c r="BD76" s="22">
        <v>0</v>
      </c>
      <c r="BE76" s="22">
        <v>0</v>
      </c>
      <c r="BF76" s="22">
        <v>0</v>
      </c>
      <c r="BG76" s="22">
        <v>1170005</v>
      </c>
      <c r="BH76" s="22">
        <v>653762</v>
      </c>
      <c r="BI76" s="22">
        <v>469301</v>
      </c>
      <c r="BJ76" s="22">
        <v>0</v>
      </c>
      <c r="BK76" s="22">
        <v>238126</v>
      </c>
      <c r="BL76" s="22">
        <v>0</v>
      </c>
      <c r="BM76" s="22">
        <v>12000</v>
      </c>
      <c r="BN76" s="22">
        <v>0</v>
      </c>
      <c r="BO76" s="22">
        <v>0</v>
      </c>
      <c r="BP76" s="22">
        <v>867381</v>
      </c>
      <c r="BQ76" s="22">
        <v>587817</v>
      </c>
      <c r="BR76" s="22">
        <v>0</v>
      </c>
      <c r="BS76" s="22">
        <v>0</v>
      </c>
      <c r="BT76" s="22">
        <v>0</v>
      </c>
      <c r="BU76" s="22">
        <v>0</v>
      </c>
      <c r="BV76" s="22">
        <v>674307</v>
      </c>
      <c r="BW76" s="22">
        <v>233717</v>
      </c>
      <c r="BX76" s="22">
        <v>0</v>
      </c>
      <c r="BY76" s="22">
        <v>0</v>
      </c>
      <c r="BZ76" s="22">
        <v>0</v>
      </c>
      <c r="CA76" s="22">
        <v>0</v>
      </c>
      <c r="CB76" s="22">
        <v>-226986</v>
      </c>
      <c r="CC76" s="22">
        <v>19251487</v>
      </c>
      <c r="CD76" s="22">
        <v>1736268</v>
      </c>
    </row>
    <row r="77" spans="1:82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87031578</v>
      </c>
      <c r="F77" s="22">
        <v>3392</v>
      </c>
      <c r="G77" s="22">
        <v>4355560</v>
      </c>
      <c r="H77" s="22">
        <v>0</v>
      </c>
      <c r="I77" s="22">
        <v>0</v>
      </c>
      <c r="J77" s="22">
        <v>411007</v>
      </c>
      <c r="K77" s="22">
        <v>54794</v>
      </c>
      <c r="L77" s="22">
        <v>0</v>
      </c>
      <c r="M77" s="22">
        <v>304277</v>
      </c>
      <c r="N77" s="22">
        <v>0</v>
      </c>
      <c r="O77" s="22">
        <v>332457</v>
      </c>
      <c r="P77" s="22">
        <v>10715381</v>
      </c>
      <c r="Q77" s="22">
        <v>0</v>
      </c>
      <c r="R77" s="22">
        <v>5073</v>
      </c>
      <c r="S77" s="22">
        <v>768124</v>
      </c>
      <c r="T77" s="22">
        <v>0</v>
      </c>
      <c r="U77" s="22">
        <v>7464194</v>
      </c>
      <c r="V77" s="22">
        <v>5397559</v>
      </c>
      <c r="W77" s="22">
        <v>6020</v>
      </c>
      <c r="X77" s="22">
        <v>0</v>
      </c>
      <c r="Y77" s="22">
        <v>563984</v>
      </c>
      <c r="Z77" s="22">
        <v>0</v>
      </c>
      <c r="AA77" s="22">
        <v>0</v>
      </c>
      <c r="AB77" s="22">
        <v>0</v>
      </c>
      <c r="AC77" s="22">
        <v>835633</v>
      </c>
      <c r="AD77" s="22">
        <v>341750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44670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  <c r="AQ77" s="22">
        <v>118635453</v>
      </c>
      <c r="AR77" s="22">
        <v>1430141</v>
      </c>
      <c r="AS77" s="22">
        <v>14456798</v>
      </c>
      <c r="AT77" s="22">
        <v>114642</v>
      </c>
      <c r="AU77" s="22">
        <v>0</v>
      </c>
      <c r="AV77" s="22">
        <v>3575674</v>
      </c>
      <c r="AW77" s="22">
        <v>207230</v>
      </c>
      <c r="AX77" s="22">
        <v>0</v>
      </c>
      <c r="AY77" s="22">
        <v>3098582</v>
      </c>
      <c r="AZ77" s="22">
        <v>0</v>
      </c>
      <c r="BA77" s="22">
        <v>4589580</v>
      </c>
      <c r="BB77" s="22">
        <v>31510325</v>
      </c>
      <c r="BC77" s="22">
        <v>0</v>
      </c>
      <c r="BD77" s="22">
        <v>42182</v>
      </c>
      <c r="BE77" s="22">
        <v>2223</v>
      </c>
      <c r="BF77" s="22">
        <v>0</v>
      </c>
      <c r="BG77" s="22">
        <v>6586644</v>
      </c>
      <c r="BH77" s="22">
        <v>4529694</v>
      </c>
      <c r="BI77" s="22">
        <v>605508</v>
      </c>
      <c r="BJ77" s="22">
        <v>0</v>
      </c>
      <c r="BK77" s="22">
        <v>1718651</v>
      </c>
      <c r="BL77" s="22">
        <v>0</v>
      </c>
      <c r="BM77" s="22">
        <v>0</v>
      </c>
      <c r="BN77" s="22">
        <v>0</v>
      </c>
      <c r="BO77" s="22">
        <v>2657511</v>
      </c>
      <c r="BP77" s="22">
        <v>4364455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4081295</v>
      </c>
      <c r="BW77" s="22">
        <v>257801</v>
      </c>
      <c r="BX77" s="22">
        <v>0</v>
      </c>
      <c r="BY77" s="22">
        <v>0</v>
      </c>
      <c r="BZ77" s="22">
        <v>0</v>
      </c>
      <c r="CA77" s="22">
        <v>0</v>
      </c>
      <c r="CB77" s="22">
        <v>0</v>
      </c>
      <c r="CC77" s="22">
        <v>83828936</v>
      </c>
      <c r="CD77" s="22">
        <v>34806517</v>
      </c>
    </row>
    <row r="78" spans="1:82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16062307</v>
      </c>
      <c r="F78" s="22">
        <v>0</v>
      </c>
      <c r="G78" s="22">
        <v>68343</v>
      </c>
      <c r="H78" s="22">
        <v>836472</v>
      </c>
      <c r="I78" s="22">
        <v>0</v>
      </c>
      <c r="J78" s="22">
        <v>263254</v>
      </c>
      <c r="K78" s="22">
        <v>0</v>
      </c>
      <c r="L78" s="22">
        <v>0</v>
      </c>
      <c r="M78" s="22">
        <v>7752</v>
      </c>
      <c r="N78" s="22">
        <v>0</v>
      </c>
      <c r="O78" s="22">
        <v>0</v>
      </c>
      <c r="P78" s="22">
        <v>3641711</v>
      </c>
      <c r="Q78" s="22">
        <v>0</v>
      </c>
      <c r="R78" s="22">
        <v>0</v>
      </c>
      <c r="S78" s="22">
        <v>0</v>
      </c>
      <c r="T78" s="22">
        <v>0</v>
      </c>
      <c r="U78" s="22">
        <v>1304943</v>
      </c>
      <c r="V78" s="22">
        <v>0</v>
      </c>
      <c r="W78" s="22">
        <v>75610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14690</v>
      </c>
      <c r="AD78" s="22">
        <v>174245</v>
      </c>
      <c r="AE78" s="22">
        <v>0</v>
      </c>
      <c r="AF78" s="22">
        <v>0</v>
      </c>
      <c r="AG78" s="22">
        <v>2721781</v>
      </c>
      <c r="AH78" s="22">
        <v>8612</v>
      </c>
      <c r="AI78" s="22">
        <v>0</v>
      </c>
      <c r="AJ78" s="22">
        <v>884080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26063800</v>
      </c>
      <c r="AR78" s="22">
        <v>337840</v>
      </c>
      <c r="AS78" s="22">
        <v>1575801</v>
      </c>
      <c r="AT78" s="22">
        <v>204854</v>
      </c>
      <c r="AU78" s="22">
        <v>361276</v>
      </c>
      <c r="AV78" s="22">
        <v>1501565</v>
      </c>
      <c r="AW78" s="22">
        <v>0</v>
      </c>
      <c r="AX78" s="22">
        <v>0</v>
      </c>
      <c r="AY78" s="22">
        <v>60615</v>
      </c>
      <c r="AZ78" s="22">
        <v>0</v>
      </c>
      <c r="BA78" s="22">
        <v>0</v>
      </c>
      <c r="BB78" s="22">
        <v>10124305</v>
      </c>
      <c r="BC78" s="22">
        <v>0</v>
      </c>
      <c r="BD78" s="22">
        <v>0</v>
      </c>
      <c r="BE78" s="22">
        <v>0</v>
      </c>
      <c r="BF78" s="22">
        <v>0</v>
      </c>
      <c r="BG78" s="22">
        <v>1768943</v>
      </c>
      <c r="BH78" s="22">
        <v>0</v>
      </c>
      <c r="BI78" s="22">
        <v>414354</v>
      </c>
      <c r="BJ78" s="22">
        <v>0</v>
      </c>
      <c r="BK78" s="22">
        <v>56236</v>
      </c>
      <c r="BL78" s="22">
        <v>0</v>
      </c>
      <c r="BM78" s="22">
        <v>0</v>
      </c>
      <c r="BN78" s="22">
        <v>0</v>
      </c>
      <c r="BO78" s="22">
        <v>384067</v>
      </c>
      <c r="BP78" s="22">
        <v>1421767</v>
      </c>
      <c r="BQ78" s="22">
        <v>0</v>
      </c>
      <c r="BR78" s="22">
        <v>0</v>
      </c>
      <c r="BS78" s="22">
        <v>387402</v>
      </c>
      <c r="BT78" s="22">
        <v>483383</v>
      </c>
      <c r="BU78" s="22">
        <v>0</v>
      </c>
      <c r="BV78" s="22">
        <v>1051792</v>
      </c>
      <c r="BW78" s="22">
        <v>160916</v>
      </c>
      <c r="BX78" s="22">
        <v>0</v>
      </c>
      <c r="BY78" s="22">
        <v>0</v>
      </c>
      <c r="BZ78" s="22">
        <v>0</v>
      </c>
      <c r="CA78" s="22">
        <v>0</v>
      </c>
      <c r="CB78" s="22">
        <v>260342</v>
      </c>
      <c r="CC78" s="22">
        <v>20555458</v>
      </c>
      <c r="CD78" s="22">
        <v>5508342</v>
      </c>
    </row>
    <row r="79" spans="1:82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12950853</v>
      </c>
      <c r="F79" s="22">
        <v>0</v>
      </c>
      <c r="G79" s="22">
        <v>187722</v>
      </c>
      <c r="H79" s="22">
        <v>0</v>
      </c>
      <c r="I79" s="22">
        <v>0</v>
      </c>
      <c r="J79" s="22">
        <v>417041</v>
      </c>
      <c r="K79" s="22">
        <v>13459</v>
      </c>
      <c r="L79" s="22">
        <v>0</v>
      </c>
      <c r="M79" s="22">
        <v>0</v>
      </c>
      <c r="N79" s="22">
        <v>0</v>
      </c>
      <c r="O79" s="22">
        <v>0</v>
      </c>
      <c r="P79" s="22">
        <v>3022545</v>
      </c>
      <c r="Q79" s="22">
        <v>0</v>
      </c>
      <c r="R79" s="22">
        <v>0</v>
      </c>
      <c r="S79" s="22">
        <v>0</v>
      </c>
      <c r="T79" s="22">
        <v>0</v>
      </c>
      <c r="U79" s="22">
        <v>690732</v>
      </c>
      <c r="V79" s="22">
        <v>141740</v>
      </c>
      <c r="W79" s="22">
        <v>1010097</v>
      </c>
      <c r="X79" s="22">
        <v>0</v>
      </c>
      <c r="Y79" s="22">
        <v>159415</v>
      </c>
      <c r="Z79" s="22">
        <v>0</v>
      </c>
      <c r="AA79" s="22">
        <v>0</v>
      </c>
      <c r="AB79" s="22">
        <v>0</v>
      </c>
      <c r="AC79" s="22">
        <v>143799</v>
      </c>
      <c r="AD79" s="22">
        <v>125316</v>
      </c>
      <c r="AE79" s="22">
        <v>0</v>
      </c>
      <c r="AF79" s="22">
        <v>0</v>
      </c>
      <c r="AG79" s="22">
        <v>0</v>
      </c>
      <c r="AH79" s="22">
        <v>0</v>
      </c>
      <c r="AI79" s="22">
        <v>320178</v>
      </c>
      <c r="AJ79" s="22">
        <v>0</v>
      </c>
      <c r="AK79" s="22">
        <v>0</v>
      </c>
      <c r="AL79" s="22">
        <v>0</v>
      </c>
      <c r="AM79" s="22">
        <v>0</v>
      </c>
      <c r="AN79" s="22">
        <v>4766499</v>
      </c>
      <c r="AO79" s="22">
        <v>0</v>
      </c>
      <c r="AP79" s="22">
        <v>0</v>
      </c>
      <c r="AQ79" s="22">
        <v>23949396</v>
      </c>
      <c r="AR79" s="22">
        <v>0</v>
      </c>
      <c r="AS79" s="22">
        <v>2074048</v>
      </c>
      <c r="AT79" s="22">
        <v>0</v>
      </c>
      <c r="AU79" s="22">
        <v>0</v>
      </c>
      <c r="AV79" s="22">
        <v>641224</v>
      </c>
      <c r="AW79" s="22">
        <v>423266</v>
      </c>
      <c r="AX79" s="22">
        <v>0</v>
      </c>
      <c r="AY79" s="22">
        <v>0</v>
      </c>
      <c r="AZ79" s="22">
        <v>0</v>
      </c>
      <c r="BA79" s="22">
        <v>0</v>
      </c>
      <c r="BB79" s="22">
        <v>7985368</v>
      </c>
      <c r="BC79" s="22">
        <v>0</v>
      </c>
      <c r="BD79" s="22">
        <v>0</v>
      </c>
      <c r="BE79" s="22">
        <v>0</v>
      </c>
      <c r="BF79" s="22">
        <v>0</v>
      </c>
      <c r="BG79" s="22">
        <v>815772</v>
      </c>
      <c r="BH79" s="22">
        <v>363438</v>
      </c>
      <c r="BI79" s="22">
        <v>235076</v>
      </c>
      <c r="BJ79" s="22">
        <v>0</v>
      </c>
      <c r="BK79" s="22">
        <v>389838</v>
      </c>
      <c r="BL79" s="22">
        <v>0</v>
      </c>
      <c r="BM79" s="22">
        <v>0</v>
      </c>
      <c r="BN79" s="22">
        <v>0</v>
      </c>
      <c r="BO79" s="22">
        <v>639021</v>
      </c>
      <c r="BP79" s="22">
        <v>404517</v>
      </c>
      <c r="BQ79" s="22">
        <v>0</v>
      </c>
      <c r="BR79" s="22">
        <v>0</v>
      </c>
      <c r="BS79" s="22">
        <v>0</v>
      </c>
      <c r="BT79" s="22">
        <v>0</v>
      </c>
      <c r="BU79" s="22">
        <v>915803</v>
      </c>
      <c r="BV79" s="22">
        <v>0</v>
      </c>
      <c r="BW79" s="22">
        <v>0</v>
      </c>
      <c r="BX79" s="22">
        <v>0</v>
      </c>
      <c r="BY79" s="22">
        <v>0</v>
      </c>
      <c r="BZ79" s="22">
        <v>4170317</v>
      </c>
      <c r="CA79" s="22">
        <v>0</v>
      </c>
      <c r="CB79" s="22">
        <v>0</v>
      </c>
      <c r="CC79" s="22">
        <v>19057688</v>
      </c>
      <c r="CD79" s="22">
        <v>4891708</v>
      </c>
    </row>
    <row r="80" spans="1:82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7903111</v>
      </c>
      <c r="F80" s="22">
        <v>0</v>
      </c>
      <c r="G80" s="22">
        <v>129418</v>
      </c>
      <c r="H80" s="22">
        <v>0</v>
      </c>
      <c r="I80" s="22">
        <v>0</v>
      </c>
      <c r="J80" s="22">
        <v>107770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1284005</v>
      </c>
      <c r="Q80" s="22">
        <v>0</v>
      </c>
      <c r="R80" s="22">
        <v>0</v>
      </c>
      <c r="S80" s="22">
        <v>0</v>
      </c>
      <c r="T80" s="22">
        <v>0</v>
      </c>
      <c r="U80" s="22">
        <v>478688</v>
      </c>
      <c r="V80" s="22">
        <v>0</v>
      </c>
      <c r="W80" s="22">
        <v>119072</v>
      </c>
      <c r="X80" s="22">
        <v>0</v>
      </c>
      <c r="Y80" s="22">
        <v>96221</v>
      </c>
      <c r="Z80" s="22">
        <v>0</v>
      </c>
      <c r="AA80" s="22">
        <v>0</v>
      </c>
      <c r="AB80" s="22">
        <v>0</v>
      </c>
      <c r="AC80" s="22">
        <v>0</v>
      </c>
      <c r="AD80" s="22">
        <v>180996</v>
      </c>
      <c r="AE80" s="22">
        <v>42863</v>
      </c>
      <c r="AF80" s="22">
        <v>0</v>
      </c>
      <c r="AG80" s="22">
        <v>0</v>
      </c>
      <c r="AH80" s="22">
        <v>0</v>
      </c>
      <c r="AI80" s="22">
        <v>0</v>
      </c>
      <c r="AJ80" s="22">
        <v>184154</v>
      </c>
      <c r="AK80" s="22">
        <v>5852</v>
      </c>
      <c r="AL80" s="22">
        <v>0</v>
      </c>
      <c r="AM80" s="22">
        <v>0</v>
      </c>
      <c r="AN80" s="22">
        <v>3754501</v>
      </c>
      <c r="AO80" s="22">
        <v>0</v>
      </c>
      <c r="AP80" s="22">
        <v>0</v>
      </c>
      <c r="AQ80" s="22">
        <v>14286651</v>
      </c>
      <c r="AR80" s="22">
        <v>327545</v>
      </c>
      <c r="AS80" s="22">
        <v>1870849</v>
      </c>
      <c r="AT80" s="22">
        <v>0</v>
      </c>
      <c r="AU80" s="22">
        <v>0</v>
      </c>
      <c r="AV80" s="22">
        <v>605456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2">
        <v>9153145</v>
      </c>
      <c r="BC80" s="22">
        <v>0</v>
      </c>
      <c r="BD80" s="22">
        <v>0</v>
      </c>
      <c r="BE80" s="22">
        <v>0</v>
      </c>
      <c r="BF80" s="22">
        <v>0</v>
      </c>
      <c r="BG80" s="22">
        <v>681818</v>
      </c>
      <c r="BH80" s="22">
        <v>0</v>
      </c>
      <c r="BI80" s="22">
        <v>399888</v>
      </c>
      <c r="BJ80" s="22">
        <v>0</v>
      </c>
      <c r="BK80" s="22">
        <v>125776</v>
      </c>
      <c r="BL80" s="22">
        <v>0</v>
      </c>
      <c r="BM80" s="22">
        <v>0</v>
      </c>
      <c r="BN80" s="22">
        <v>0</v>
      </c>
      <c r="BO80" s="22">
        <v>0</v>
      </c>
      <c r="BP80" s="22">
        <v>602822</v>
      </c>
      <c r="BQ80" s="22">
        <v>60180</v>
      </c>
      <c r="BR80" s="22">
        <v>0</v>
      </c>
      <c r="BS80" s="22">
        <v>0</v>
      </c>
      <c r="BT80" s="22">
        <v>0</v>
      </c>
      <c r="BU80" s="22">
        <v>0</v>
      </c>
      <c r="BV80" s="22">
        <v>229311</v>
      </c>
      <c r="BW80" s="22">
        <v>41008</v>
      </c>
      <c r="BX80" s="22">
        <v>0</v>
      </c>
      <c r="BY80" s="22">
        <v>0</v>
      </c>
      <c r="BZ80" s="22">
        <v>3754152</v>
      </c>
      <c r="CA80" s="22">
        <v>0</v>
      </c>
      <c r="CB80" s="22">
        <v>0</v>
      </c>
      <c r="CC80" s="22">
        <v>17851950</v>
      </c>
      <c r="CD80" s="22">
        <v>-3565299</v>
      </c>
    </row>
    <row r="81" spans="1:82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26210520</v>
      </c>
      <c r="F81" s="22">
        <v>0</v>
      </c>
      <c r="G81" s="22">
        <v>1558367</v>
      </c>
      <c r="H81" s="22">
        <v>0</v>
      </c>
      <c r="I81" s="22">
        <v>10702</v>
      </c>
      <c r="J81" s="22">
        <v>1250382</v>
      </c>
      <c r="K81" s="22">
        <v>11700</v>
      </c>
      <c r="L81" s="22">
        <v>0</v>
      </c>
      <c r="M81" s="22">
        <v>650</v>
      </c>
      <c r="N81" s="22">
        <v>0</v>
      </c>
      <c r="O81" s="22">
        <v>0</v>
      </c>
      <c r="P81" s="22">
        <v>5887003</v>
      </c>
      <c r="Q81" s="22">
        <v>0</v>
      </c>
      <c r="R81" s="22">
        <v>0</v>
      </c>
      <c r="S81" s="22">
        <v>0</v>
      </c>
      <c r="T81" s="22">
        <v>0</v>
      </c>
      <c r="U81" s="22">
        <v>436170</v>
      </c>
      <c r="V81" s="22">
        <v>158470</v>
      </c>
      <c r="W81" s="22">
        <v>711315</v>
      </c>
      <c r="X81" s="22">
        <v>0</v>
      </c>
      <c r="Y81" s="22">
        <v>238457</v>
      </c>
      <c r="Z81" s="22">
        <v>0</v>
      </c>
      <c r="AA81" s="22">
        <v>0</v>
      </c>
      <c r="AB81" s="22">
        <v>0</v>
      </c>
      <c r="AC81" s="22">
        <v>147212</v>
      </c>
      <c r="AD81" s="22">
        <v>427856</v>
      </c>
      <c r="AE81" s="22">
        <v>0</v>
      </c>
      <c r="AF81" s="22">
        <v>0</v>
      </c>
      <c r="AG81" s="22">
        <v>63749</v>
      </c>
      <c r="AH81" s="22">
        <v>0</v>
      </c>
      <c r="AI81" s="22">
        <v>0</v>
      </c>
      <c r="AJ81" s="22">
        <v>1600420</v>
      </c>
      <c r="AK81" s="22">
        <v>126965</v>
      </c>
      <c r="AL81" s="22">
        <v>0</v>
      </c>
      <c r="AM81" s="22">
        <v>0</v>
      </c>
      <c r="AN81" s="22">
        <v>12419549</v>
      </c>
      <c r="AO81" s="22">
        <v>0</v>
      </c>
      <c r="AP81" s="22">
        <v>0</v>
      </c>
      <c r="AQ81" s="22">
        <v>51259487</v>
      </c>
      <c r="AR81" s="22">
        <v>603790</v>
      </c>
      <c r="AS81" s="22">
        <v>2790594</v>
      </c>
      <c r="AT81" s="22">
        <v>0</v>
      </c>
      <c r="AU81" s="22">
        <v>990032</v>
      </c>
      <c r="AV81" s="22">
        <v>1206460</v>
      </c>
      <c r="AW81" s="22">
        <v>117883</v>
      </c>
      <c r="AX81" s="22">
        <v>0</v>
      </c>
      <c r="AY81" s="22">
        <v>65838</v>
      </c>
      <c r="AZ81" s="22">
        <v>0</v>
      </c>
      <c r="BA81" s="22">
        <v>0</v>
      </c>
      <c r="BB81" s="22">
        <v>21899479</v>
      </c>
      <c r="BC81" s="22">
        <v>0</v>
      </c>
      <c r="BD81" s="22">
        <v>0</v>
      </c>
      <c r="BE81" s="22">
        <v>0</v>
      </c>
      <c r="BF81" s="22">
        <v>0</v>
      </c>
      <c r="BG81" s="22">
        <v>948705</v>
      </c>
      <c r="BH81" s="22">
        <v>17897</v>
      </c>
      <c r="BI81" s="22">
        <v>657760</v>
      </c>
      <c r="BJ81" s="22">
        <v>0</v>
      </c>
      <c r="BK81" s="22">
        <v>263134</v>
      </c>
      <c r="BL81" s="22">
        <v>0</v>
      </c>
      <c r="BM81" s="22">
        <v>10392</v>
      </c>
      <c r="BN81" s="22">
        <v>0</v>
      </c>
      <c r="BO81" s="22">
        <v>1030128</v>
      </c>
      <c r="BP81" s="22">
        <v>1421459</v>
      </c>
      <c r="BQ81" s="22">
        <v>0</v>
      </c>
      <c r="BR81" s="22">
        <v>0</v>
      </c>
      <c r="BS81" s="22">
        <v>0</v>
      </c>
      <c r="BT81" s="22">
        <v>0</v>
      </c>
      <c r="BU81" s="22">
        <v>0</v>
      </c>
      <c r="BV81" s="22">
        <v>797929</v>
      </c>
      <c r="BW81" s="22">
        <v>127499</v>
      </c>
      <c r="BX81" s="22">
        <v>0</v>
      </c>
      <c r="BY81" s="22">
        <v>0</v>
      </c>
      <c r="BZ81" s="22">
        <v>11394066</v>
      </c>
      <c r="CA81" s="22">
        <v>0</v>
      </c>
      <c r="CB81" s="22">
        <v>0</v>
      </c>
      <c r="CC81" s="22">
        <v>44343045</v>
      </c>
      <c r="CD81" s="22">
        <v>6916442</v>
      </c>
    </row>
    <row r="82" spans="1:82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15079227</v>
      </c>
      <c r="F82" s="22">
        <v>0</v>
      </c>
      <c r="G82" s="22">
        <v>1871871</v>
      </c>
      <c r="H82" s="22">
        <v>2598376</v>
      </c>
      <c r="I82" s="22">
        <v>206400</v>
      </c>
      <c r="J82" s="22">
        <v>860977</v>
      </c>
      <c r="K82" s="22">
        <v>5991</v>
      </c>
      <c r="L82" s="22">
        <v>94147</v>
      </c>
      <c r="M82" s="22">
        <v>75608</v>
      </c>
      <c r="N82" s="22">
        <v>0</v>
      </c>
      <c r="O82" s="22">
        <v>12675</v>
      </c>
      <c r="P82" s="22">
        <v>3600123</v>
      </c>
      <c r="Q82" s="22">
        <v>0</v>
      </c>
      <c r="R82" s="22">
        <v>0</v>
      </c>
      <c r="S82" s="22">
        <v>0</v>
      </c>
      <c r="T82" s="22">
        <v>0</v>
      </c>
      <c r="U82" s="22">
        <v>2187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53531</v>
      </c>
      <c r="AC82" s="22">
        <v>123738</v>
      </c>
      <c r="AD82" s="22">
        <v>147951</v>
      </c>
      <c r="AE82" s="22">
        <v>0</v>
      </c>
      <c r="AF82" s="22">
        <v>0</v>
      </c>
      <c r="AG82" s="22">
        <v>250477</v>
      </c>
      <c r="AH82" s="22">
        <v>0</v>
      </c>
      <c r="AI82" s="22">
        <v>0</v>
      </c>
      <c r="AJ82" s="22">
        <v>0</v>
      </c>
      <c r="AK82" s="22">
        <v>133500</v>
      </c>
      <c r="AL82" s="22">
        <v>0</v>
      </c>
      <c r="AM82" s="22">
        <v>0</v>
      </c>
      <c r="AN82" s="22">
        <v>0</v>
      </c>
      <c r="AO82" s="22">
        <v>0</v>
      </c>
      <c r="AP82" s="22">
        <v>2003</v>
      </c>
      <c r="AQ82" s="22">
        <v>25118782</v>
      </c>
      <c r="AR82" s="22">
        <v>447807</v>
      </c>
      <c r="AS82" s="22">
        <v>1869049</v>
      </c>
      <c r="AT82" s="22">
        <v>172396</v>
      </c>
      <c r="AU82" s="22">
        <v>156175</v>
      </c>
      <c r="AV82" s="22">
        <v>1522750</v>
      </c>
      <c r="AW82" s="22">
        <v>77334</v>
      </c>
      <c r="AX82" s="22">
        <v>23005</v>
      </c>
      <c r="AY82" s="22">
        <v>190158</v>
      </c>
      <c r="AZ82" s="22">
        <v>76152</v>
      </c>
      <c r="BA82" s="22">
        <v>1111261</v>
      </c>
      <c r="BB82" s="22">
        <v>9429655</v>
      </c>
      <c r="BC82" s="22">
        <v>0</v>
      </c>
      <c r="BD82" s="22">
        <v>0</v>
      </c>
      <c r="BE82" s="22">
        <v>8781</v>
      </c>
      <c r="BF82" s="22">
        <v>8000</v>
      </c>
      <c r="BG82" s="22">
        <v>156443</v>
      </c>
      <c r="BH82" s="22">
        <v>0</v>
      </c>
      <c r="BI82" s="22">
        <v>856699</v>
      </c>
      <c r="BJ82" s="22">
        <v>0</v>
      </c>
      <c r="BK82" s="22">
        <v>54580</v>
      </c>
      <c r="BL82" s="22">
        <v>2500</v>
      </c>
      <c r="BM82" s="22">
        <v>0</v>
      </c>
      <c r="BN82" s="22">
        <v>160038</v>
      </c>
      <c r="BO82" s="22">
        <v>431356</v>
      </c>
      <c r="BP82" s="22">
        <v>631757</v>
      </c>
      <c r="BQ82" s="22">
        <v>113367</v>
      </c>
      <c r="BR82" s="22">
        <v>0</v>
      </c>
      <c r="BS82" s="22">
        <v>42001</v>
      </c>
      <c r="BT82" s="22">
        <v>0</v>
      </c>
      <c r="BU82" s="22">
        <v>370602</v>
      </c>
      <c r="BV82" s="22">
        <v>0</v>
      </c>
      <c r="BW82" s="22">
        <v>300399</v>
      </c>
      <c r="BX82" s="22">
        <v>0</v>
      </c>
      <c r="BY82" s="22">
        <v>0</v>
      </c>
      <c r="BZ82" s="22">
        <v>0</v>
      </c>
      <c r="CA82" s="22">
        <v>0</v>
      </c>
      <c r="CB82" s="22">
        <v>621097</v>
      </c>
      <c r="CC82" s="22">
        <v>18833362</v>
      </c>
      <c r="CD82" s="22">
        <v>6285420</v>
      </c>
    </row>
    <row r="83" spans="1:82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26017571</v>
      </c>
      <c r="F83" s="22">
        <v>1414153</v>
      </c>
      <c r="G83" s="22">
        <v>249874</v>
      </c>
      <c r="H83" s="22">
        <v>0</v>
      </c>
      <c r="I83" s="22">
        <v>0</v>
      </c>
      <c r="J83" s="22">
        <v>118469</v>
      </c>
      <c r="K83" s="22">
        <v>39555</v>
      </c>
      <c r="L83" s="22">
        <v>0</v>
      </c>
      <c r="M83" s="22">
        <v>0</v>
      </c>
      <c r="N83" s="22">
        <v>0</v>
      </c>
      <c r="O83" s="22">
        <v>0</v>
      </c>
      <c r="P83" s="22">
        <v>5794602</v>
      </c>
      <c r="Q83" s="22">
        <v>0</v>
      </c>
      <c r="R83" s="22">
        <v>0</v>
      </c>
      <c r="S83" s="22">
        <v>0</v>
      </c>
      <c r="T83" s="22">
        <v>0</v>
      </c>
      <c r="U83" s="22">
        <v>45945</v>
      </c>
      <c r="V83" s="22">
        <v>67119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39893</v>
      </c>
      <c r="AD83" s="22">
        <v>210805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502233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34500219</v>
      </c>
      <c r="AR83" s="22">
        <v>522877</v>
      </c>
      <c r="AS83" s="22">
        <v>2371594</v>
      </c>
      <c r="AT83" s="22">
        <v>0</v>
      </c>
      <c r="AU83" s="22">
        <v>373844</v>
      </c>
      <c r="AV83" s="22">
        <v>720969</v>
      </c>
      <c r="AW83" s="22">
        <v>45144</v>
      </c>
      <c r="AX83" s="22">
        <v>22395</v>
      </c>
      <c r="AY83" s="22">
        <v>0</v>
      </c>
      <c r="AZ83" s="22">
        <v>135192</v>
      </c>
      <c r="BA83" s="22">
        <v>0</v>
      </c>
      <c r="BB83" s="22">
        <v>26928038</v>
      </c>
      <c r="BC83" s="22">
        <v>0</v>
      </c>
      <c r="BD83" s="22">
        <v>0</v>
      </c>
      <c r="BE83" s="22">
        <v>0</v>
      </c>
      <c r="BF83" s="22">
        <v>0</v>
      </c>
      <c r="BG83" s="22">
        <v>196823</v>
      </c>
      <c r="BH83" s="22">
        <v>62564</v>
      </c>
      <c r="BI83" s="22">
        <v>275337</v>
      </c>
      <c r="BJ83" s="22">
        <v>0</v>
      </c>
      <c r="BK83" s="22">
        <v>44429</v>
      </c>
      <c r="BL83" s="22">
        <v>0</v>
      </c>
      <c r="BM83" s="22">
        <v>0</v>
      </c>
      <c r="BN83" s="22">
        <v>0</v>
      </c>
      <c r="BO83" s="22">
        <v>114325</v>
      </c>
      <c r="BP83" s="22">
        <v>861094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1554970</v>
      </c>
      <c r="BW83" s="22">
        <v>43283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2">
        <v>34272878</v>
      </c>
      <c r="CD83" s="22">
        <v>227341</v>
      </c>
    </row>
    <row r="84" spans="1:82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8005427</v>
      </c>
      <c r="F84" s="22">
        <v>0</v>
      </c>
      <c r="G84" s="22">
        <v>185571</v>
      </c>
      <c r="H84" s="22">
        <v>0</v>
      </c>
      <c r="I84" s="22">
        <v>0</v>
      </c>
      <c r="J84" s="22">
        <v>238</v>
      </c>
      <c r="K84" s="22">
        <v>0</v>
      </c>
      <c r="L84" s="22">
        <v>0</v>
      </c>
      <c r="M84" s="22">
        <v>29692</v>
      </c>
      <c r="N84" s="22">
        <v>0</v>
      </c>
      <c r="O84" s="22">
        <v>0</v>
      </c>
      <c r="P84" s="22">
        <v>1977316</v>
      </c>
      <c r="Q84" s="22">
        <v>0</v>
      </c>
      <c r="R84" s="22">
        <v>0</v>
      </c>
      <c r="S84" s="22">
        <v>0</v>
      </c>
      <c r="T84" s="22">
        <v>0</v>
      </c>
      <c r="U84" s="22">
        <v>77163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525674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62916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10863997</v>
      </c>
      <c r="AR84" s="22">
        <v>294698</v>
      </c>
      <c r="AS84" s="22">
        <v>1461695</v>
      </c>
      <c r="AT84" s="22">
        <v>0</v>
      </c>
      <c r="AU84" s="22">
        <v>183213</v>
      </c>
      <c r="AV84" s="22">
        <v>329124</v>
      </c>
      <c r="AW84" s="22">
        <v>0</v>
      </c>
      <c r="AX84" s="22">
        <v>0</v>
      </c>
      <c r="AY84" s="22">
        <v>180225</v>
      </c>
      <c r="AZ84" s="22">
        <v>0</v>
      </c>
      <c r="BA84" s="22">
        <v>0</v>
      </c>
      <c r="BB84" s="22">
        <v>7492265</v>
      </c>
      <c r="BC84" s="22">
        <v>0</v>
      </c>
      <c r="BD84" s="22">
        <v>0</v>
      </c>
      <c r="BE84" s="22">
        <v>0</v>
      </c>
      <c r="BF84" s="22">
        <v>0</v>
      </c>
      <c r="BG84" s="22">
        <v>189127</v>
      </c>
      <c r="BH84" s="22">
        <v>0</v>
      </c>
      <c r="BI84" s="22">
        <v>195186</v>
      </c>
      <c r="BJ84" s="22">
        <v>0</v>
      </c>
      <c r="BK84" s="22">
        <v>30944</v>
      </c>
      <c r="BL84" s="22">
        <v>0</v>
      </c>
      <c r="BM84" s="22">
        <v>0</v>
      </c>
      <c r="BN84" s="22">
        <v>0</v>
      </c>
      <c r="BO84" s="22">
        <v>34666</v>
      </c>
      <c r="BP84" s="22">
        <v>1348146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436739</v>
      </c>
      <c r="BW84" s="22">
        <v>42415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12218443</v>
      </c>
      <c r="CD84" s="22">
        <v>-1354446</v>
      </c>
    </row>
    <row r="85" spans="1:82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11756670</v>
      </c>
      <c r="F85" s="22">
        <v>0</v>
      </c>
      <c r="G85" s="22">
        <v>1092019</v>
      </c>
      <c r="H85" s="22">
        <v>0</v>
      </c>
      <c r="I85" s="22">
        <v>0</v>
      </c>
      <c r="J85" s="22">
        <v>152644</v>
      </c>
      <c r="K85" s="22">
        <v>25363</v>
      </c>
      <c r="L85" s="22">
        <v>0</v>
      </c>
      <c r="M85" s="22">
        <v>45390</v>
      </c>
      <c r="N85" s="22">
        <v>0</v>
      </c>
      <c r="O85" s="22">
        <v>0</v>
      </c>
      <c r="P85" s="22">
        <v>2867070</v>
      </c>
      <c r="Q85" s="22">
        <v>194786</v>
      </c>
      <c r="R85" s="22">
        <v>0</v>
      </c>
      <c r="S85" s="22">
        <v>0</v>
      </c>
      <c r="T85" s="22">
        <v>0</v>
      </c>
      <c r="U85" s="22">
        <v>585786</v>
      </c>
      <c r="V85" s="22">
        <v>120964</v>
      </c>
      <c r="W85" s="22">
        <v>176077</v>
      </c>
      <c r="X85" s="22">
        <v>0</v>
      </c>
      <c r="Y85" s="22">
        <v>0</v>
      </c>
      <c r="Z85" s="22">
        <v>0</v>
      </c>
      <c r="AA85" s="22">
        <v>6350</v>
      </c>
      <c r="AB85" s="22">
        <v>0</v>
      </c>
      <c r="AC85" s="22">
        <v>150678</v>
      </c>
      <c r="AD85" s="22">
        <v>145323</v>
      </c>
      <c r="AE85" s="22">
        <v>69013</v>
      </c>
      <c r="AF85" s="22">
        <v>0</v>
      </c>
      <c r="AG85" s="22">
        <v>0</v>
      </c>
      <c r="AH85" s="22">
        <v>0</v>
      </c>
      <c r="AI85" s="22">
        <v>0</v>
      </c>
      <c r="AJ85" s="22">
        <v>126289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17514422</v>
      </c>
      <c r="AR85" s="22">
        <v>371933</v>
      </c>
      <c r="AS85" s="22">
        <v>1869714</v>
      </c>
      <c r="AT85" s="22">
        <v>149801</v>
      </c>
      <c r="AU85" s="22">
        <v>0</v>
      </c>
      <c r="AV85" s="22">
        <v>563402</v>
      </c>
      <c r="AW85" s="22">
        <v>47790</v>
      </c>
      <c r="AX85" s="22">
        <v>0</v>
      </c>
      <c r="AY85" s="22">
        <v>808824</v>
      </c>
      <c r="AZ85" s="22">
        <v>0</v>
      </c>
      <c r="BA85" s="22">
        <v>0</v>
      </c>
      <c r="BB85" s="22">
        <v>7949129</v>
      </c>
      <c r="BC85" s="22">
        <v>233228</v>
      </c>
      <c r="BD85" s="22">
        <v>0</v>
      </c>
      <c r="BE85" s="22">
        <v>0</v>
      </c>
      <c r="BF85" s="22">
        <v>0</v>
      </c>
      <c r="BG85" s="22">
        <v>874902</v>
      </c>
      <c r="BH85" s="22">
        <v>58023</v>
      </c>
      <c r="BI85" s="22">
        <v>541753</v>
      </c>
      <c r="BJ85" s="22">
        <v>0</v>
      </c>
      <c r="BK85" s="22">
        <v>61970</v>
      </c>
      <c r="BL85" s="22">
        <v>0</v>
      </c>
      <c r="BM85" s="22">
        <v>10406</v>
      </c>
      <c r="BN85" s="22">
        <v>0</v>
      </c>
      <c r="BO85" s="22">
        <v>572443</v>
      </c>
      <c r="BP85" s="22">
        <v>698739</v>
      </c>
      <c r="BQ85" s="22">
        <v>29377</v>
      </c>
      <c r="BR85" s="22">
        <v>0</v>
      </c>
      <c r="BS85" s="22">
        <v>0</v>
      </c>
      <c r="BT85" s="22">
        <v>0</v>
      </c>
      <c r="BU85" s="22">
        <v>0</v>
      </c>
      <c r="BV85" s="22">
        <v>1000125</v>
      </c>
      <c r="BW85" s="22">
        <v>200666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16042225</v>
      </c>
      <c r="CD85" s="22">
        <v>1472197</v>
      </c>
    </row>
    <row r="86" spans="1:82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25918773</v>
      </c>
      <c r="F86" s="22">
        <v>0</v>
      </c>
      <c r="G86" s="22">
        <v>0</v>
      </c>
      <c r="H86" s="22">
        <v>0</v>
      </c>
      <c r="I86" s="22">
        <v>133583</v>
      </c>
      <c r="J86" s="22">
        <v>611023</v>
      </c>
      <c r="K86" s="22">
        <v>0</v>
      </c>
      <c r="L86" s="22">
        <v>19152</v>
      </c>
      <c r="M86" s="22">
        <v>0</v>
      </c>
      <c r="N86" s="22">
        <v>0</v>
      </c>
      <c r="O86" s="22">
        <v>0</v>
      </c>
      <c r="P86" s="22">
        <v>5780493</v>
      </c>
      <c r="Q86" s="22">
        <v>0</v>
      </c>
      <c r="R86" s="22">
        <v>0</v>
      </c>
      <c r="S86" s="22">
        <v>0</v>
      </c>
      <c r="T86" s="22">
        <v>0</v>
      </c>
      <c r="U86" s="22">
        <v>649852</v>
      </c>
      <c r="V86" s="22">
        <v>1185537</v>
      </c>
      <c r="W86" s="22">
        <v>274695</v>
      </c>
      <c r="X86" s="22">
        <v>0</v>
      </c>
      <c r="Y86" s="22">
        <v>376912</v>
      </c>
      <c r="Z86" s="22">
        <v>0</v>
      </c>
      <c r="AA86" s="22">
        <v>0</v>
      </c>
      <c r="AB86" s="22">
        <v>0</v>
      </c>
      <c r="AC86" s="22">
        <v>162063</v>
      </c>
      <c r="AD86" s="22">
        <v>362593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223458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35698134</v>
      </c>
      <c r="AR86" s="22">
        <v>0</v>
      </c>
      <c r="AS86" s="22">
        <v>5358874</v>
      </c>
      <c r="AT86" s="22">
        <v>0</v>
      </c>
      <c r="AU86" s="22">
        <v>1167353</v>
      </c>
      <c r="AV86" s="22">
        <v>1350465</v>
      </c>
      <c r="AW86" s="22">
        <v>0</v>
      </c>
      <c r="AX86" s="22">
        <v>32197</v>
      </c>
      <c r="AY86" s="22">
        <v>0</v>
      </c>
      <c r="AZ86" s="22">
        <v>0</v>
      </c>
      <c r="BA86" s="22">
        <v>0</v>
      </c>
      <c r="BB86" s="22">
        <v>13915982</v>
      </c>
      <c r="BC86" s="22">
        <v>0</v>
      </c>
      <c r="BD86" s="22">
        <v>0</v>
      </c>
      <c r="BE86" s="22">
        <v>0</v>
      </c>
      <c r="BF86" s="22">
        <v>0</v>
      </c>
      <c r="BG86" s="22">
        <v>841428</v>
      </c>
      <c r="BH86" s="22">
        <v>1535034</v>
      </c>
      <c r="BI86" s="22">
        <v>355675</v>
      </c>
      <c r="BJ86" s="22">
        <v>0</v>
      </c>
      <c r="BK86" s="22">
        <v>505057</v>
      </c>
      <c r="BL86" s="22">
        <v>0</v>
      </c>
      <c r="BM86" s="22">
        <v>0</v>
      </c>
      <c r="BN86" s="22">
        <v>0</v>
      </c>
      <c r="BO86" s="22">
        <v>898187</v>
      </c>
      <c r="BP86" s="22">
        <v>848189</v>
      </c>
      <c r="BQ86" s="22">
        <v>0</v>
      </c>
      <c r="BR86" s="22">
        <v>0</v>
      </c>
      <c r="BS86" s="22">
        <v>0</v>
      </c>
      <c r="BT86" s="22">
        <v>0</v>
      </c>
      <c r="BU86" s="22">
        <v>0</v>
      </c>
      <c r="BV86" s="22">
        <v>1770762</v>
      </c>
      <c r="BW86" s="22">
        <v>0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28579203</v>
      </c>
      <c r="CD86" s="22">
        <v>7118931</v>
      </c>
    </row>
    <row r="87" spans="1:82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0</v>
      </c>
      <c r="F87" s="22">
        <v>2538</v>
      </c>
      <c r="G87" s="22">
        <v>30925867</v>
      </c>
      <c r="H87" s="22">
        <v>0</v>
      </c>
      <c r="I87" s="22">
        <v>199224</v>
      </c>
      <c r="J87" s="22">
        <v>128923</v>
      </c>
      <c r="K87" s="22">
        <v>79508</v>
      </c>
      <c r="L87" s="22">
        <v>0</v>
      </c>
      <c r="M87" s="22">
        <v>0</v>
      </c>
      <c r="N87" s="22">
        <v>16004</v>
      </c>
      <c r="O87" s="22">
        <v>0</v>
      </c>
      <c r="P87" s="22">
        <v>5796630</v>
      </c>
      <c r="Q87" s="22">
        <v>0</v>
      </c>
      <c r="R87" s="22">
        <v>0</v>
      </c>
      <c r="S87" s="22">
        <v>0</v>
      </c>
      <c r="T87" s="22">
        <v>0</v>
      </c>
      <c r="U87" s="22">
        <v>617990</v>
      </c>
      <c r="V87" s="22">
        <v>733052</v>
      </c>
      <c r="W87" s="22">
        <v>64826</v>
      </c>
      <c r="X87" s="22">
        <v>0</v>
      </c>
      <c r="Y87" s="22">
        <v>0</v>
      </c>
      <c r="Z87" s="22">
        <v>0</v>
      </c>
      <c r="AA87" s="22">
        <v>3550</v>
      </c>
      <c r="AB87" s="22">
        <v>0</v>
      </c>
      <c r="AC87" s="22">
        <v>0</v>
      </c>
      <c r="AD87" s="22">
        <v>500305</v>
      </c>
      <c r="AE87" s="22">
        <v>6873708</v>
      </c>
      <c r="AF87" s="22">
        <v>0</v>
      </c>
      <c r="AG87" s="22">
        <v>0</v>
      </c>
      <c r="AH87" s="22">
        <v>0</v>
      </c>
      <c r="AI87" s="22">
        <v>0</v>
      </c>
      <c r="AJ87" s="22">
        <v>69794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46011919</v>
      </c>
      <c r="AR87" s="22">
        <v>565957</v>
      </c>
      <c r="AS87" s="22">
        <v>5995127</v>
      </c>
      <c r="AT87" s="22">
        <v>0</v>
      </c>
      <c r="AU87" s="22">
        <v>1134174</v>
      </c>
      <c r="AV87" s="22">
        <v>2032995</v>
      </c>
      <c r="AW87" s="22">
        <v>80637</v>
      </c>
      <c r="AX87" s="22">
        <v>0</v>
      </c>
      <c r="AY87" s="22">
        <v>0</v>
      </c>
      <c r="AZ87" s="22">
        <v>247332</v>
      </c>
      <c r="BA87" s="22">
        <v>0</v>
      </c>
      <c r="BB87" s="22">
        <v>25427921</v>
      </c>
      <c r="BC87" s="22">
        <v>0</v>
      </c>
      <c r="BD87" s="22">
        <v>0</v>
      </c>
      <c r="BE87" s="22">
        <v>0</v>
      </c>
      <c r="BF87" s="22">
        <v>0</v>
      </c>
      <c r="BG87" s="22">
        <v>2125184</v>
      </c>
      <c r="BH87" s="22">
        <v>800627</v>
      </c>
      <c r="BI87" s="22">
        <v>1399990</v>
      </c>
      <c r="BJ87" s="22">
        <v>0</v>
      </c>
      <c r="BK87" s="22">
        <v>0</v>
      </c>
      <c r="BL87" s="22">
        <v>0</v>
      </c>
      <c r="BM87" s="22">
        <v>202735</v>
      </c>
      <c r="BN87" s="22">
        <v>0</v>
      </c>
      <c r="BO87" s="22">
        <v>0</v>
      </c>
      <c r="BP87" s="22">
        <v>1622079</v>
      </c>
      <c r="BQ87" s="22">
        <v>7838425</v>
      </c>
      <c r="BR87" s="22">
        <v>0</v>
      </c>
      <c r="BS87" s="22">
        <v>0</v>
      </c>
      <c r="BT87" s="22">
        <v>0</v>
      </c>
      <c r="BU87" s="22">
        <v>0</v>
      </c>
      <c r="BV87" s="22">
        <v>1608604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51081787</v>
      </c>
      <c r="CD87" s="22">
        <v>-5069868</v>
      </c>
    </row>
    <row r="88" spans="1:82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0</v>
      </c>
      <c r="G88" s="22">
        <v>13458403</v>
      </c>
      <c r="H88" s="22">
        <v>0</v>
      </c>
      <c r="I88" s="22">
        <v>169606</v>
      </c>
      <c r="J88" s="22">
        <v>445695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4208875</v>
      </c>
      <c r="Q88" s="22">
        <v>0</v>
      </c>
      <c r="R88" s="22">
        <v>0</v>
      </c>
      <c r="S88" s="22">
        <v>0</v>
      </c>
      <c r="T88" s="22">
        <v>0</v>
      </c>
      <c r="U88" s="22">
        <v>402694</v>
      </c>
      <c r="V88" s="22">
        <v>0</v>
      </c>
      <c r="W88" s="22">
        <v>0</v>
      </c>
      <c r="X88" s="22">
        <v>287920</v>
      </c>
      <c r="Y88" s="22">
        <v>0</v>
      </c>
      <c r="Z88" s="22">
        <v>0</v>
      </c>
      <c r="AA88" s="22">
        <v>0</v>
      </c>
      <c r="AB88" s="22">
        <v>0</v>
      </c>
      <c r="AC88" s="22">
        <v>187989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2600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70771</v>
      </c>
      <c r="AQ88" s="22">
        <v>19234553</v>
      </c>
      <c r="AR88" s="22">
        <v>0</v>
      </c>
      <c r="AS88" s="22">
        <v>2882747</v>
      </c>
      <c r="AT88" s="22">
        <v>0</v>
      </c>
      <c r="AU88" s="22">
        <v>959242</v>
      </c>
      <c r="AV88" s="22">
        <v>957185</v>
      </c>
      <c r="AW88" s="22">
        <v>41429</v>
      </c>
      <c r="AX88" s="22">
        <v>0</v>
      </c>
      <c r="AY88" s="22">
        <v>0</v>
      </c>
      <c r="AZ88" s="22">
        <v>0</v>
      </c>
      <c r="BA88" s="22">
        <v>0</v>
      </c>
      <c r="BB88" s="22">
        <v>13364236</v>
      </c>
      <c r="BC88" s="22">
        <v>0</v>
      </c>
      <c r="BD88" s="22">
        <v>0</v>
      </c>
      <c r="BE88" s="22">
        <v>0</v>
      </c>
      <c r="BF88" s="22">
        <v>0</v>
      </c>
      <c r="BG88" s="22">
        <v>794432</v>
      </c>
      <c r="BH88" s="22">
        <v>0</v>
      </c>
      <c r="BI88" s="22">
        <v>0</v>
      </c>
      <c r="BJ88" s="22">
        <v>653511</v>
      </c>
      <c r="BK88" s="22">
        <v>0</v>
      </c>
      <c r="BL88" s="22">
        <v>0</v>
      </c>
      <c r="BM88" s="22">
        <v>0</v>
      </c>
      <c r="BN88" s="22">
        <v>0</v>
      </c>
      <c r="BO88" s="22">
        <v>596125</v>
      </c>
      <c r="BP88" s="22">
        <v>0</v>
      </c>
      <c r="BQ88" s="22">
        <v>0</v>
      </c>
      <c r="BR88" s="22">
        <v>0</v>
      </c>
      <c r="BS88" s="22">
        <v>0</v>
      </c>
      <c r="BT88" s="22">
        <v>0</v>
      </c>
      <c r="BU88" s="22">
        <v>0</v>
      </c>
      <c r="BV88" s="22">
        <v>330873</v>
      </c>
      <c r="BW88" s="22">
        <v>0</v>
      </c>
      <c r="BX88" s="22">
        <v>0</v>
      </c>
      <c r="BY88" s="22">
        <v>0</v>
      </c>
      <c r="BZ88" s="22">
        <v>0</v>
      </c>
      <c r="CA88" s="22">
        <v>0</v>
      </c>
      <c r="CB88" s="22">
        <v>156294</v>
      </c>
      <c r="CC88" s="22">
        <v>20736074</v>
      </c>
      <c r="CD88" s="22">
        <v>-1501521</v>
      </c>
    </row>
    <row r="89" spans="1:82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22735406</v>
      </c>
      <c r="F89" s="22">
        <v>847</v>
      </c>
      <c r="G89" s="22">
        <v>1108231</v>
      </c>
      <c r="H89" s="22">
        <v>0</v>
      </c>
      <c r="I89" s="22">
        <v>7117</v>
      </c>
      <c r="J89" s="22">
        <v>83693</v>
      </c>
      <c r="K89" s="22">
        <v>856</v>
      </c>
      <c r="L89" s="22">
        <v>0</v>
      </c>
      <c r="M89" s="22">
        <v>0</v>
      </c>
      <c r="N89" s="22">
        <v>1967</v>
      </c>
      <c r="O89" s="22">
        <v>0</v>
      </c>
      <c r="P89" s="22">
        <v>1477478</v>
      </c>
      <c r="Q89" s="22">
        <v>395397</v>
      </c>
      <c r="R89" s="22">
        <v>0</v>
      </c>
      <c r="S89" s="22">
        <v>0</v>
      </c>
      <c r="T89" s="22">
        <v>0</v>
      </c>
      <c r="U89" s="22">
        <v>161139</v>
      </c>
      <c r="V89" s="22">
        <v>96697</v>
      </c>
      <c r="W89" s="22">
        <v>40805</v>
      </c>
      <c r="X89" s="22">
        <v>0</v>
      </c>
      <c r="Y89" s="22">
        <v>206983</v>
      </c>
      <c r="Z89" s="22">
        <v>0</v>
      </c>
      <c r="AA89" s="22">
        <v>750</v>
      </c>
      <c r="AB89" s="22">
        <v>0</v>
      </c>
      <c r="AC89" s="22">
        <v>0</v>
      </c>
      <c r="AD89" s="22">
        <v>188801</v>
      </c>
      <c r="AE89" s="22">
        <v>38932</v>
      </c>
      <c r="AF89" s="22">
        <v>0</v>
      </c>
      <c r="AG89" s="22">
        <v>0</v>
      </c>
      <c r="AH89" s="22">
        <v>0</v>
      </c>
      <c r="AI89" s="22">
        <v>0</v>
      </c>
      <c r="AJ89" s="22">
        <v>94444</v>
      </c>
      <c r="AK89" s="22">
        <v>0</v>
      </c>
      <c r="AL89" s="22">
        <v>0</v>
      </c>
      <c r="AM89" s="22">
        <v>23011</v>
      </c>
      <c r="AN89" s="22">
        <v>0</v>
      </c>
      <c r="AO89" s="22">
        <v>0</v>
      </c>
      <c r="AP89" s="22">
        <v>0</v>
      </c>
      <c r="AQ89" s="22">
        <v>26662554</v>
      </c>
      <c r="AR89" s="22">
        <v>613873</v>
      </c>
      <c r="AS89" s="22">
        <v>2849090</v>
      </c>
      <c r="AT89" s="22">
        <v>3406581</v>
      </c>
      <c r="AU89" s="22">
        <v>0</v>
      </c>
      <c r="AV89" s="22">
        <v>933035</v>
      </c>
      <c r="AW89" s="22">
        <v>17905</v>
      </c>
      <c r="AX89" s="22">
        <v>0</v>
      </c>
      <c r="AY89" s="22">
        <v>89648</v>
      </c>
      <c r="AZ89" s="22">
        <v>125506</v>
      </c>
      <c r="BA89" s="22">
        <v>0</v>
      </c>
      <c r="BB89" s="22">
        <v>12330093</v>
      </c>
      <c r="BC89" s="22">
        <v>1056438</v>
      </c>
      <c r="BD89" s="22">
        <v>0</v>
      </c>
      <c r="BE89" s="22">
        <v>0</v>
      </c>
      <c r="BF89" s="22">
        <v>0</v>
      </c>
      <c r="BG89" s="22">
        <v>849200</v>
      </c>
      <c r="BH89" s="22">
        <v>247230</v>
      </c>
      <c r="BI89" s="22">
        <v>583270</v>
      </c>
      <c r="BJ89" s="22">
        <v>0</v>
      </c>
      <c r="BK89" s="22">
        <v>347175</v>
      </c>
      <c r="BL89" s="22">
        <v>0</v>
      </c>
      <c r="BM89" s="22">
        <v>8675</v>
      </c>
      <c r="BN89" s="22">
        <v>0</v>
      </c>
      <c r="BO89" s="22">
        <v>470642</v>
      </c>
      <c r="BP89" s="22">
        <v>971160</v>
      </c>
      <c r="BQ89" s="22">
        <v>0</v>
      </c>
      <c r="BR89" s="22">
        <v>0</v>
      </c>
      <c r="BS89" s="22">
        <v>0</v>
      </c>
      <c r="BT89" s="22">
        <v>0</v>
      </c>
      <c r="BU89" s="22">
        <v>257914</v>
      </c>
      <c r="BV89" s="22">
        <v>594437</v>
      </c>
      <c r="BW89" s="22">
        <v>342683</v>
      </c>
      <c r="BX89" s="22">
        <v>0</v>
      </c>
      <c r="BY89" s="22">
        <v>0</v>
      </c>
      <c r="BZ89" s="22">
        <v>0</v>
      </c>
      <c r="CA89" s="22">
        <v>0</v>
      </c>
      <c r="CB89" s="22">
        <v>0</v>
      </c>
      <c r="CC89" s="22">
        <v>26094555</v>
      </c>
      <c r="CD89" s="22">
        <v>567999</v>
      </c>
    </row>
    <row r="90" spans="1:82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59334497</v>
      </c>
      <c r="F90" s="22">
        <v>0</v>
      </c>
      <c r="G90" s="22">
        <v>4674363</v>
      </c>
      <c r="H90" s="22">
        <v>0</v>
      </c>
      <c r="I90" s="22">
        <v>105780</v>
      </c>
      <c r="J90" s="22">
        <v>651914</v>
      </c>
      <c r="K90" s="22">
        <v>0</v>
      </c>
      <c r="L90" s="22">
        <v>0</v>
      </c>
      <c r="M90" s="22">
        <v>0</v>
      </c>
      <c r="N90" s="22">
        <v>1148997</v>
      </c>
      <c r="O90" s="22">
        <v>0</v>
      </c>
      <c r="P90" s="22">
        <v>4547753</v>
      </c>
      <c r="Q90" s="22">
        <v>102214</v>
      </c>
      <c r="R90" s="22">
        <v>0</v>
      </c>
      <c r="S90" s="22">
        <v>0</v>
      </c>
      <c r="T90" s="22">
        <v>0</v>
      </c>
      <c r="U90" s="22">
        <v>349872</v>
      </c>
      <c r="V90" s="22">
        <v>247723</v>
      </c>
      <c r="W90" s="22">
        <v>106125</v>
      </c>
      <c r="X90" s="22">
        <v>0</v>
      </c>
      <c r="Y90" s="22">
        <v>401458</v>
      </c>
      <c r="Z90" s="22">
        <v>0</v>
      </c>
      <c r="AA90" s="22">
        <v>6770</v>
      </c>
      <c r="AB90" s="22">
        <v>0</v>
      </c>
      <c r="AC90" s="22">
        <v>48650</v>
      </c>
      <c r="AD90" s="22">
        <v>295554</v>
      </c>
      <c r="AE90" s="22">
        <v>471962</v>
      </c>
      <c r="AF90" s="22">
        <v>0</v>
      </c>
      <c r="AG90" s="22">
        <v>0</v>
      </c>
      <c r="AH90" s="22">
        <v>0</v>
      </c>
      <c r="AI90" s="22">
        <v>0</v>
      </c>
      <c r="AJ90" s="22">
        <v>271747</v>
      </c>
      <c r="AK90" s="22">
        <v>0</v>
      </c>
      <c r="AL90" s="22">
        <v>114</v>
      </c>
      <c r="AM90" s="22">
        <v>0</v>
      </c>
      <c r="AN90" s="22">
        <v>0</v>
      </c>
      <c r="AO90" s="22">
        <v>0</v>
      </c>
      <c r="AP90" s="22">
        <v>0</v>
      </c>
      <c r="AQ90" s="22">
        <v>72765493</v>
      </c>
      <c r="AR90" s="22">
        <v>839707</v>
      </c>
      <c r="AS90" s="22">
        <v>12475497</v>
      </c>
      <c r="AT90" s="22">
        <v>0</v>
      </c>
      <c r="AU90" s="22">
        <v>1068188</v>
      </c>
      <c r="AV90" s="22">
        <v>5590965</v>
      </c>
      <c r="AW90" s="22">
        <v>26339</v>
      </c>
      <c r="AX90" s="22">
        <v>0</v>
      </c>
      <c r="AY90" s="22">
        <v>1238667</v>
      </c>
      <c r="AZ90" s="22">
        <v>1534472</v>
      </c>
      <c r="BA90" s="22">
        <v>0</v>
      </c>
      <c r="BB90" s="22">
        <v>28714656</v>
      </c>
      <c r="BC90" s="22">
        <v>399101</v>
      </c>
      <c r="BD90" s="22">
        <v>0</v>
      </c>
      <c r="BE90" s="22">
        <v>0</v>
      </c>
      <c r="BF90" s="22">
        <v>0</v>
      </c>
      <c r="BG90" s="22">
        <v>1384756</v>
      </c>
      <c r="BH90" s="22">
        <v>970144</v>
      </c>
      <c r="BI90" s="22">
        <v>1979023</v>
      </c>
      <c r="BJ90" s="22">
        <v>0</v>
      </c>
      <c r="BK90" s="22">
        <v>931475</v>
      </c>
      <c r="BL90" s="22">
        <v>0</v>
      </c>
      <c r="BM90" s="22">
        <v>22081</v>
      </c>
      <c r="BN90" s="22">
        <v>0</v>
      </c>
      <c r="BO90" s="22">
        <v>971500</v>
      </c>
      <c r="BP90" s="22">
        <v>1427863</v>
      </c>
      <c r="BQ90" s="22">
        <v>0</v>
      </c>
      <c r="BR90" s="22">
        <v>0</v>
      </c>
      <c r="BS90" s="22">
        <v>0</v>
      </c>
      <c r="BT90" s="22">
        <v>0</v>
      </c>
      <c r="BU90" s="22">
        <v>0</v>
      </c>
      <c r="BV90" s="22">
        <v>4352681</v>
      </c>
      <c r="BW90" s="22">
        <v>977386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64904501</v>
      </c>
      <c r="CD90" s="22">
        <v>7860992</v>
      </c>
    </row>
    <row r="91" spans="1:82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4181980</v>
      </c>
      <c r="F91" s="22">
        <v>0</v>
      </c>
      <c r="G91" s="22">
        <v>1073326</v>
      </c>
      <c r="H91" s="22">
        <v>0</v>
      </c>
      <c r="I91" s="22">
        <v>4990</v>
      </c>
      <c r="J91" s="22">
        <v>86003</v>
      </c>
      <c r="K91" s="22">
        <v>0</v>
      </c>
      <c r="L91" s="22">
        <v>0</v>
      </c>
      <c r="M91" s="22">
        <v>17844</v>
      </c>
      <c r="N91" s="22">
        <v>55500</v>
      </c>
      <c r="O91" s="22">
        <v>0</v>
      </c>
      <c r="P91" s="22">
        <v>164823</v>
      </c>
      <c r="Q91" s="22">
        <v>0</v>
      </c>
      <c r="R91" s="22">
        <v>0</v>
      </c>
      <c r="S91" s="22">
        <v>0</v>
      </c>
      <c r="T91" s="22">
        <v>0</v>
      </c>
      <c r="U91" s="22">
        <v>1506806</v>
      </c>
      <c r="V91" s="22">
        <v>528135</v>
      </c>
      <c r="W91" s="22">
        <v>575423</v>
      </c>
      <c r="X91" s="22">
        <v>393074</v>
      </c>
      <c r="Y91" s="22">
        <v>0</v>
      </c>
      <c r="Z91" s="22">
        <v>0</v>
      </c>
      <c r="AA91" s="22">
        <v>36924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31135</v>
      </c>
      <c r="AI91" s="22">
        <v>0</v>
      </c>
      <c r="AJ91" s="22">
        <v>113268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8769231</v>
      </c>
      <c r="AR91" s="22">
        <v>188501</v>
      </c>
      <c r="AS91" s="22">
        <v>1154710</v>
      </c>
      <c r="AT91" s="22">
        <v>0</v>
      </c>
      <c r="AU91" s="22">
        <v>116350</v>
      </c>
      <c r="AV91" s="22">
        <v>283471</v>
      </c>
      <c r="AW91" s="22">
        <v>0</v>
      </c>
      <c r="AX91" s="22">
        <v>0</v>
      </c>
      <c r="AY91" s="22">
        <v>149191</v>
      </c>
      <c r="AZ91" s="22">
        <v>0</v>
      </c>
      <c r="BA91" s="22">
        <v>0</v>
      </c>
      <c r="BB91" s="22">
        <v>2065600</v>
      </c>
      <c r="BC91" s="22">
        <v>0</v>
      </c>
      <c r="BD91" s="22">
        <v>0</v>
      </c>
      <c r="BE91" s="22">
        <v>0</v>
      </c>
      <c r="BF91" s="22">
        <v>0</v>
      </c>
      <c r="BG91" s="22">
        <v>2077014</v>
      </c>
      <c r="BH91" s="22">
        <v>670397</v>
      </c>
      <c r="BI91" s="22">
        <v>463393</v>
      </c>
      <c r="BJ91" s="22">
        <v>0</v>
      </c>
      <c r="BK91" s="22">
        <v>55246</v>
      </c>
      <c r="BL91" s="22">
        <v>0</v>
      </c>
      <c r="BM91" s="22">
        <v>25989</v>
      </c>
      <c r="BN91" s="22">
        <v>0</v>
      </c>
      <c r="BO91" s="22">
        <v>0</v>
      </c>
      <c r="BP91" s="22">
        <v>0</v>
      </c>
      <c r="BQ91" s="22">
        <v>0</v>
      </c>
      <c r="BR91" s="22">
        <v>0</v>
      </c>
      <c r="BS91" s="22">
        <v>0</v>
      </c>
      <c r="BT91" s="22">
        <v>34068</v>
      </c>
      <c r="BU91" s="22">
        <v>0</v>
      </c>
      <c r="BV91" s="22">
        <v>1941106</v>
      </c>
      <c r="BW91" s="22">
        <v>102400</v>
      </c>
      <c r="BX91" s="22">
        <v>0</v>
      </c>
      <c r="BY91" s="22">
        <v>35812</v>
      </c>
      <c r="BZ91" s="22">
        <v>0</v>
      </c>
      <c r="CA91" s="22">
        <v>0</v>
      </c>
      <c r="CB91" s="22">
        <v>0</v>
      </c>
      <c r="CC91" s="22">
        <v>9363248</v>
      </c>
      <c r="CD91" s="22">
        <v>-594017</v>
      </c>
    </row>
    <row r="92" spans="1:82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1600</v>
      </c>
      <c r="G92" s="22">
        <v>23732725</v>
      </c>
      <c r="H92" s="22">
        <v>0</v>
      </c>
      <c r="I92" s="22">
        <v>517889</v>
      </c>
      <c r="J92" s="22">
        <v>636109</v>
      </c>
      <c r="K92" s="22">
        <v>2000</v>
      </c>
      <c r="L92" s="22">
        <v>0</v>
      </c>
      <c r="M92" s="22">
        <v>3482609</v>
      </c>
      <c r="N92" s="22">
        <v>0</v>
      </c>
      <c r="O92" s="22">
        <v>2021332</v>
      </c>
      <c r="P92" s="22">
        <v>544911</v>
      </c>
      <c r="Q92" s="22">
        <v>0</v>
      </c>
      <c r="R92" s="22">
        <v>291872</v>
      </c>
      <c r="S92" s="22">
        <v>0</v>
      </c>
      <c r="T92" s="22">
        <v>0</v>
      </c>
      <c r="U92" s="22">
        <v>2106321</v>
      </c>
      <c r="V92" s="22">
        <v>5461362</v>
      </c>
      <c r="W92" s="22">
        <v>4661865</v>
      </c>
      <c r="X92" s="22">
        <v>66304</v>
      </c>
      <c r="Y92" s="22">
        <v>2000214</v>
      </c>
      <c r="Z92" s="22">
        <v>0</v>
      </c>
      <c r="AA92" s="22">
        <v>39995</v>
      </c>
      <c r="AB92" s="22">
        <v>0</v>
      </c>
      <c r="AC92" s="22">
        <v>637132</v>
      </c>
      <c r="AD92" s="22">
        <v>3469103</v>
      </c>
      <c r="AE92" s="22">
        <v>0</v>
      </c>
      <c r="AF92" s="22">
        <v>1928867</v>
      </c>
      <c r="AG92" s="22">
        <v>678074</v>
      </c>
      <c r="AH92" s="22">
        <v>11855</v>
      </c>
      <c r="AI92" s="22">
        <v>0</v>
      </c>
      <c r="AJ92" s="22">
        <v>1128557</v>
      </c>
      <c r="AK92" s="22">
        <v>160145</v>
      </c>
      <c r="AL92" s="22">
        <v>0</v>
      </c>
      <c r="AM92" s="22">
        <v>3976924</v>
      </c>
      <c r="AN92" s="22">
        <v>0</v>
      </c>
      <c r="AO92" s="22">
        <v>0</v>
      </c>
      <c r="AP92" s="22">
        <v>0</v>
      </c>
      <c r="AQ92" s="22">
        <v>57557765</v>
      </c>
      <c r="AR92" s="22">
        <v>520552</v>
      </c>
      <c r="AS92" s="22">
        <v>5446460</v>
      </c>
      <c r="AT92" s="22">
        <v>0</v>
      </c>
      <c r="AU92" s="22">
        <v>2460589</v>
      </c>
      <c r="AV92" s="22">
        <v>1721469</v>
      </c>
      <c r="AW92" s="22">
        <v>49003</v>
      </c>
      <c r="AX92" s="22">
        <v>0</v>
      </c>
      <c r="AY92" s="22">
        <v>1355252</v>
      </c>
      <c r="AZ92" s="22">
        <v>0</v>
      </c>
      <c r="BA92" s="22">
        <v>6661010</v>
      </c>
      <c r="BB92" s="22">
        <v>3311575</v>
      </c>
      <c r="BC92" s="22">
        <v>0</v>
      </c>
      <c r="BD92" s="22">
        <v>2675564</v>
      </c>
      <c r="BE92" s="22">
        <v>239624</v>
      </c>
      <c r="BF92" s="22">
        <v>0</v>
      </c>
      <c r="BG92" s="22">
        <v>1717258</v>
      </c>
      <c r="BH92" s="22">
        <v>5060944</v>
      </c>
      <c r="BI92" s="22">
        <v>4235024</v>
      </c>
      <c r="BJ92" s="22">
        <v>578395</v>
      </c>
      <c r="BK92" s="22">
        <v>2633581</v>
      </c>
      <c r="BL92" s="22">
        <v>0</v>
      </c>
      <c r="BM92" s="22">
        <v>189996</v>
      </c>
      <c r="BN92" s="22">
        <v>0</v>
      </c>
      <c r="BO92" s="22">
        <v>990971</v>
      </c>
      <c r="BP92" s="22">
        <v>3481769</v>
      </c>
      <c r="BQ92" s="22">
        <v>0</v>
      </c>
      <c r="BR92" s="22">
        <v>1652745</v>
      </c>
      <c r="BS92" s="22">
        <v>231924</v>
      </c>
      <c r="BT92" s="22">
        <v>93666</v>
      </c>
      <c r="BU92" s="22">
        <v>0</v>
      </c>
      <c r="BV92" s="22">
        <v>2990507</v>
      </c>
      <c r="BW92" s="22">
        <v>873941</v>
      </c>
      <c r="BX92" s="22">
        <v>0</v>
      </c>
      <c r="BY92" s="22">
        <v>1705546</v>
      </c>
      <c r="BZ92" s="22">
        <v>0</v>
      </c>
      <c r="CA92" s="22">
        <v>0</v>
      </c>
      <c r="CB92" s="22">
        <v>0</v>
      </c>
      <c r="CC92" s="22">
        <v>50877365</v>
      </c>
      <c r="CD92" s="22">
        <v>6680400</v>
      </c>
    </row>
    <row r="93" spans="1:82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6020279</v>
      </c>
      <c r="F93" s="22">
        <v>4036</v>
      </c>
      <c r="G93" s="22">
        <v>67842</v>
      </c>
      <c r="H93" s="22">
        <v>0</v>
      </c>
      <c r="I93" s="22">
        <v>40336</v>
      </c>
      <c r="J93" s="22">
        <v>1009031</v>
      </c>
      <c r="K93" s="22">
        <v>0</v>
      </c>
      <c r="L93" s="22">
        <v>0</v>
      </c>
      <c r="M93" s="22">
        <v>67837</v>
      </c>
      <c r="N93" s="22">
        <v>0</v>
      </c>
      <c r="O93" s="22">
        <v>240201</v>
      </c>
      <c r="P93" s="22">
        <v>82660</v>
      </c>
      <c r="Q93" s="22">
        <v>0</v>
      </c>
      <c r="R93" s="22">
        <v>0</v>
      </c>
      <c r="S93" s="22">
        <v>0</v>
      </c>
      <c r="T93" s="22">
        <v>0</v>
      </c>
      <c r="U93" s="22">
        <v>4234740</v>
      </c>
      <c r="V93" s="22">
        <v>682423</v>
      </c>
      <c r="W93" s="22">
        <v>1039238</v>
      </c>
      <c r="X93" s="22">
        <v>0</v>
      </c>
      <c r="Y93" s="22">
        <v>383923</v>
      </c>
      <c r="Z93" s="22">
        <v>0</v>
      </c>
      <c r="AA93" s="22">
        <v>10839</v>
      </c>
      <c r="AB93" s="22">
        <v>6387</v>
      </c>
      <c r="AC93" s="22">
        <v>3050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3240621</v>
      </c>
      <c r="AK93" s="22">
        <v>7569</v>
      </c>
      <c r="AL93" s="22">
        <v>0</v>
      </c>
      <c r="AM93" s="22">
        <v>0</v>
      </c>
      <c r="AN93" s="22">
        <v>0</v>
      </c>
      <c r="AO93" s="22">
        <v>0</v>
      </c>
      <c r="AP93" s="22">
        <v>25104</v>
      </c>
      <c r="AQ93" s="22">
        <v>17166116</v>
      </c>
      <c r="AR93" s="22">
        <v>262248</v>
      </c>
      <c r="AS93" s="22">
        <v>1063133</v>
      </c>
      <c r="AT93" s="22">
        <v>0</v>
      </c>
      <c r="AU93" s="22">
        <v>195495</v>
      </c>
      <c r="AV93" s="22">
        <v>1487436</v>
      </c>
      <c r="AW93" s="22">
        <v>365</v>
      </c>
      <c r="AX93" s="22">
        <v>0</v>
      </c>
      <c r="AY93" s="22">
        <v>200227</v>
      </c>
      <c r="AZ93" s="22">
        <v>37789</v>
      </c>
      <c r="BA93" s="22">
        <v>659099</v>
      </c>
      <c r="BB93" s="22">
        <v>1448021</v>
      </c>
      <c r="BC93" s="22">
        <v>18440</v>
      </c>
      <c r="BD93" s="22">
        <v>0</v>
      </c>
      <c r="BE93" s="22">
        <v>38215</v>
      </c>
      <c r="BF93" s="22">
        <v>0</v>
      </c>
      <c r="BG93" s="22">
        <v>2895721</v>
      </c>
      <c r="BH93" s="22">
        <v>539977</v>
      </c>
      <c r="BI93" s="22">
        <v>829872</v>
      </c>
      <c r="BJ93" s="22">
        <v>0</v>
      </c>
      <c r="BK93" s="22">
        <v>459023</v>
      </c>
      <c r="BL93" s="22">
        <v>0</v>
      </c>
      <c r="BM93" s="22">
        <v>12693</v>
      </c>
      <c r="BN93" s="22">
        <v>2014</v>
      </c>
      <c r="BO93" s="22">
        <v>100563</v>
      </c>
      <c r="BP93" s="22">
        <v>134234</v>
      </c>
      <c r="BQ93" s="22">
        <v>0</v>
      </c>
      <c r="BR93" s="22">
        <v>0</v>
      </c>
      <c r="BS93" s="22">
        <v>0</v>
      </c>
      <c r="BT93" s="22">
        <v>0</v>
      </c>
      <c r="BU93" s="22">
        <v>0</v>
      </c>
      <c r="BV93" s="22">
        <v>3121607</v>
      </c>
      <c r="BW93" s="22">
        <v>230695</v>
      </c>
      <c r="BX93" s="22">
        <v>0</v>
      </c>
      <c r="BY93" s="22">
        <v>0</v>
      </c>
      <c r="BZ93" s="22">
        <v>0</v>
      </c>
      <c r="CA93" s="22">
        <v>0</v>
      </c>
      <c r="CB93" s="22">
        <v>43225</v>
      </c>
      <c r="CC93" s="22">
        <v>13780092</v>
      </c>
      <c r="CD93" s="22">
        <v>3386024</v>
      </c>
    </row>
    <row r="94" spans="1:82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1051488</v>
      </c>
      <c r="F94" s="22">
        <v>0</v>
      </c>
      <c r="G94" s="22">
        <v>26079</v>
      </c>
      <c r="H94" s="22">
        <v>0</v>
      </c>
      <c r="I94" s="22">
        <v>0</v>
      </c>
      <c r="J94" s="22">
        <v>76718</v>
      </c>
      <c r="K94" s="22">
        <v>0</v>
      </c>
      <c r="L94" s="22">
        <v>0</v>
      </c>
      <c r="M94" s="22">
        <v>4702</v>
      </c>
      <c r="N94" s="22">
        <v>0</v>
      </c>
      <c r="O94" s="22">
        <v>5759</v>
      </c>
      <c r="P94" s="22">
        <v>18165</v>
      </c>
      <c r="Q94" s="22">
        <v>2161</v>
      </c>
      <c r="R94" s="22">
        <v>0</v>
      </c>
      <c r="S94" s="22">
        <v>0</v>
      </c>
      <c r="T94" s="22">
        <v>0</v>
      </c>
      <c r="U94" s="22">
        <v>529071</v>
      </c>
      <c r="V94" s="22">
        <v>151298</v>
      </c>
      <c r="W94" s="22">
        <v>75460</v>
      </c>
      <c r="X94" s="22">
        <v>12329</v>
      </c>
      <c r="Y94" s="22">
        <v>52311</v>
      </c>
      <c r="Z94" s="22">
        <v>0</v>
      </c>
      <c r="AA94" s="22">
        <v>5727</v>
      </c>
      <c r="AB94" s="22">
        <v>0</v>
      </c>
      <c r="AC94" s="22">
        <v>0</v>
      </c>
      <c r="AD94" s="22">
        <v>0</v>
      </c>
      <c r="AE94" s="22">
        <v>1765</v>
      </c>
      <c r="AF94" s="22">
        <v>0</v>
      </c>
      <c r="AG94" s="22">
        <v>5208</v>
      </c>
      <c r="AH94" s="22">
        <v>14</v>
      </c>
      <c r="AI94" s="22">
        <v>0</v>
      </c>
      <c r="AJ94" s="22">
        <v>135624</v>
      </c>
      <c r="AK94" s="22">
        <v>4000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  <c r="AQ94" s="22">
        <v>2157879</v>
      </c>
      <c r="AR94" s="22">
        <v>31555</v>
      </c>
      <c r="AS94" s="22">
        <v>379876</v>
      </c>
      <c r="AT94" s="22">
        <v>0</v>
      </c>
      <c r="AU94" s="22">
        <v>0</v>
      </c>
      <c r="AV94" s="22">
        <v>114505</v>
      </c>
      <c r="AW94" s="22">
        <v>124</v>
      </c>
      <c r="AX94" s="22">
        <v>0</v>
      </c>
      <c r="AY94" s="22">
        <v>34336</v>
      </c>
      <c r="AZ94" s="22">
        <v>0</v>
      </c>
      <c r="BA94" s="22">
        <v>110024</v>
      </c>
      <c r="BB94" s="22">
        <v>448730</v>
      </c>
      <c r="BC94" s="22">
        <v>6154</v>
      </c>
      <c r="BD94" s="22">
        <v>0</v>
      </c>
      <c r="BE94" s="22">
        <v>1002</v>
      </c>
      <c r="BF94" s="22">
        <v>0</v>
      </c>
      <c r="BG94" s="22">
        <v>542802</v>
      </c>
      <c r="BH94" s="22">
        <v>195647</v>
      </c>
      <c r="BI94" s="22">
        <v>74848</v>
      </c>
      <c r="BJ94" s="22">
        <v>6</v>
      </c>
      <c r="BK94" s="22">
        <v>58450</v>
      </c>
      <c r="BL94" s="22">
        <v>0</v>
      </c>
      <c r="BM94" s="22">
        <v>9477</v>
      </c>
      <c r="BN94" s="22">
        <v>0</v>
      </c>
      <c r="BO94" s="22">
        <v>0</v>
      </c>
      <c r="BP94" s="22">
        <v>0</v>
      </c>
      <c r="BQ94" s="22">
        <v>69359</v>
      </c>
      <c r="BR94" s="22">
        <v>0</v>
      </c>
      <c r="BS94" s="22">
        <v>4889</v>
      </c>
      <c r="BT94" s="22">
        <v>4462</v>
      </c>
      <c r="BU94" s="22">
        <v>0</v>
      </c>
      <c r="BV94" s="22">
        <v>313993</v>
      </c>
      <c r="BW94" s="22">
        <v>137249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2537488</v>
      </c>
      <c r="CD94" s="22">
        <v>-379609</v>
      </c>
    </row>
    <row r="95" spans="1:82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1926080</v>
      </c>
      <c r="F95" s="22">
        <v>0</v>
      </c>
      <c r="G95" s="22">
        <v>32421</v>
      </c>
      <c r="H95" s="22">
        <v>0</v>
      </c>
      <c r="I95" s="22">
        <v>16057</v>
      </c>
      <c r="J95" s="22">
        <v>135550</v>
      </c>
      <c r="K95" s="22">
        <v>0</v>
      </c>
      <c r="L95" s="22">
        <v>11515</v>
      </c>
      <c r="M95" s="22">
        <v>0</v>
      </c>
      <c r="N95" s="22">
        <v>0</v>
      </c>
      <c r="O95" s="22">
        <v>0</v>
      </c>
      <c r="P95" s="22">
        <v>45365</v>
      </c>
      <c r="Q95" s="22">
        <v>11954</v>
      </c>
      <c r="R95" s="22">
        <v>0</v>
      </c>
      <c r="S95" s="22">
        <v>0</v>
      </c>
      <c r="T95" s="22">
        <v>0</v>
      </c>
      <c r="U95" s="22">
        <v>627748</v>
      </c>
      <c r="V95" s="22">
        <v>1367814</v>
      </c>
      <c r="W95" s="22">
        <v>131760</v>
      </c>
      <c r="X95" s="22">
        <v>0</v>
      </c>
      <c r="Y95" s="22">
        <v>44917</v>
      </c>
      <c r="Z95" s="22">
        <v>0</v>
      </c>
      <c r="AA95" s="22">
        <v>7716</v>
      </c>
      <c r="AB95" s="22">
        <v>0</v>
      </c>
      <c r="AC95" s="22">
        <v>600</v>
      </c>
      <c r="AD95" s="22">
        <v>0</v>
      </c>
      <c r="AE95" s="22">
        <v>14000</v>
      </c>
      <c r="AF95" s="22">
        <v>0</v>
      </c>
      <c r="AG95" s="22">
        <v>0</v>
      </c>
      <c r="AH95" s="22">
        <v>0</v>
      </c>
      <c r="AI95" s="22">
        <v>0</v>
      </c>
      <c r="AJ95" s="22">
        <v>456406</v>
      </c>
      <c r="AK95" s="22">
        <v>54400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4884303</v>
      </c>
      <c r="AR95" s="22">
        <v>48523</v>
      </c>
      <c r="AS95" s="22">
        <v>788908</v>
      </c>
      <c r="AT95" s="22">
        <v>0</v>
      </c>
      <c r="AU95" s="22">
        <v>15077</v>
      </c>
      <c r="AV95" s="22">
        <v>159719</v>
      </c>
      <c r="AW95" s="22">
        <v>0</v>
      </c>
      <c r="AX95" s="22">
        <v>0</v>
      </c>
      <c r="AY95" s="22">
        <v>0</v>
      </c>
      <c r="AZ95" s="22">
        <v>0</v>
      </c>
      <c r="BA95" s="22">
        <v>0</v>
      </c>
      <c r="BB95" s="22">
        <v>533398</v>
      </c>
      <c r="BC95" s="22">
        <v>34852</v>
      </c>
      <c r="BD95" s="22">
        <v>0</v>
      </c>
      <c r="BE95" s="22">
        <v>0</v>
      </c>
      <c r="BF95" s="22">
        <v>0</v>
      </c>
      <c r="BG95" s="22">
        <v>524148</v>
      </c>
      <c r="BH95" s="22">
        <v>149081</v>
      </c>
      <c r="BI95" s="22">
        <v>126276</v>
      </c>
      <c r="BJ95" s="22">
        <v>0</v>
      </c>
      <c r="BK95" s="22">
        <v>90574</v>
      </c>
      <c r="BL95" s="22">
        <v>0</v>
      </c>
      <c r="BM95" s="22">
        <v>6752</v>
      </c>
      <c r="BN95" s="22">
        <v>0</v>
      </c>
      <c r="BO95" s="22">
        <v>0</v>
      </c>
      <c r="BP95" s="22">
        <v>0</v>
      </c>
      <c r="BQ95" s="22">
        <v>64357</v>
      </c>
      <c r="BR95" s="22">
        <v>0</v>
      </c>
      <c r="BS95" s="22">
        <v>0</v>
      </c>
      <c r="BT95" s="22">
        <v>0</v>
      </c>
      <c r="BU95" s="22">
        <v>0</v>
      </c>
      <c r="BV95" s="22">
        <v>642301</v>
      </c>
      <c r="BW95" s="22">
        <v>33570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3217536</v>
      </c>
      <c r="CD95" s="22">
        <v>1666767</v>
      </c>
    </row>
    <row r="96" spans="1:82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5055293</v>
      </c>
      <c r="F96" s="22">
        <v>0</v>
      </c>
      <c r="G96" s="22">
        <v>0</v>
      </c>
      <c r="H96" s="22">
        <v>124206</v>
      </c>
      <c r="I96" s="22">
        <v>0</v>
      </c>
      <c r="J96" s="22">
        <v>1565730</v>
      </c>
      <c r="K96" s="22">
        <v>19555</v>
      </c>
      <c r="L96" s="22">
        <v>0</v>
      </c>
      <c r="M96" s="22">
        <v>34533</v>
      </c>
      <c r="N96" s="22">
        <v>0</v>
      </c>
      <c r="O96" s="22">
        <v>0</v>
      </c>
      <c r="P96" s="22">
        <v>21224</v>
      </c>
      <c r="Q96" s="22">
        <v>0</v>
      </c>
      <c r="R96" s="22">
        <v>0</v>
      </c>
      <c r="S96" s="22">
        <v>0</v>
      </c>
      <c r="T96" s="22">
        <v>0</v>
      </c>
      <c r="U96" s="22">
        <v>2007529</v>
      </c>
      <c r="V96" s="22">
        <v>520209</v>
      </c>
      <c r="W96" s="22">
        <v>324759</v>
      </c>
      <c r="X96" s="22">
        <v>0</v>
      </c>
      <c r="Y96" s="22">
        <v>29550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368036</v>
      </c>
      <c r="AI96" s="22">
        <v>0</v>
      </c>
      <c r="AJ96" s="22">
        <v>530966</v>
      </c>
      <c r="AK96" s="22">
        <v>52322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  <c r="AQ96" s="22">
        <v>10653912</v>
      </c>
      <c r="AR96" s="22">
        <v>189410</v>
      </c>
      <c r="AS96" s="22">
        <v>1200676</v>
      </c>
      <c r="AT96" s="22">
        <v>0</v>
      </c>
      <c r="AU96" s="22">
        <v>0</v>
      </c>
      <c r="AV96" s="22">
        <v>202817</v>
      </c>
      <c r="AW96" s="22">
        <v>16494</v>
      </c>
      <c r="AX96" s="22">
        <v>0</v>
      </c>
      <c r="AY96" s="22">
        <v>218731</v>
      </c>
      <c r="AZ96" s="22">
        <v>0</v>
      </c>
      <c r="BA96" s="22">
        <v>0</v>
      </c>
      <c r="BB96" s="22">
        <v>1789333</v>
      </c>
      <c r="BC96" s="22">
        <v>0</v>
      </c>
      <c r="BD96" s="22">
        <v>0</v>
      </c>
      <c r="BE96" s="22">
        <v>0</v>
      </c>
      <c r="BF96" s="22">
        <v>0</v>
      </c>
      <c r="BG96" s="22">
        <v>1105385</v>
      </c>
      <c r="BH96" s="22">
        <v>247466</v>
      </c>
      <c r="BI96" s="22">
        <v>242547</v>
      </c>
      <c r="BJ96" s="22">
        <v>0</v>
      </c>
      <c r="BK96" s="22">
        <v>213091</v>
      </c>
      <c r="BL96" s="22">
        <v>0</v>
      </c>
      <c r="BM96" s="22">
        <v>0</v>
      </c>
      <c r="BN96" s="22">
        <v>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35060</v>
      </c>
      <c r="BU96" s="22">
        <v>0</v>
      </c>
      <c r="BV96" s="22">
        <v>1751680</v>
      </c>
      <c r="BW96" s="22">
        <v>499020</v>
      </c>
      <c r="BX96" s="22">
        <v>0</v>
      </c>
      <c r="BY96" s="22">
        <v>0</v>
      </c>
      <c r="BZ96" s="22">
        <v>0</v>
      </c>
      <c r="CA96" s="22">
        <v>0</v>
      </c>
      <c r="CB96" s="22">
        <v>0</v>
      </c>
      <c r="CC96" s="22">
        <v>7711710</v>
      </c>
      <c r="CD96" s="22">
        <v>2942202</v>
      </c>
    </row>
    <row r="97" spans="1:82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1567665</v>
      </c>
      <c r="F97" s="22">
        <v>0</v>
      </c>
      <c r="G97" s="22">
        <v>34577</v>
      </c>
      <c r="H97" s="22">
        <v>0</v>
      </c>
      <c r="I97" s="22">
        <v>0</v>
      </c>
      <c r="J97" s="22">
        <v>30072</v>
      </c>
      <c r="K97" s="22">
        <v>0</v>
      </c>
      <c r="L97" s="22">
        <v>0</v>
      </c>
      <c r="M97" s="22">
        <v>3702</v>
      </c>
      <c r="N97" s="22">
        <v>0</v>
      </c>
      <c r="O97" s="22">
        <v>8442</v>
      </c>
      <c r="P97" s="22">
        <v>178287</v>
      </c>
      <c r="Q97" s="22">
        <v>0</v>
      </c>
      <c r="R97" s="22">
        <v>0</v>
      </c>
      <c r="S97" s="22">
        <v>0</v>
      </c>
      <c r="T97" s="22">
        <v>0</v>
      </c>
      <c r="U97" s="22">
        <v>223276</v>
      </c>
      <c r="V97" s="22">
        <v>139509</v>
      </c>
      <c r="W97" s="22">
        <v>217693</v>
      </c>
      <c r="X97" s="22">
        <v>0</v>
      </c>
      <c r="Y97" s="22">
        <v>61509</v>
      </c>
      <c r="Z97" s="22">
        <v>0</v>
      </c>
      <c r="AA97" s="22">
        <v>0</v>
      </c>
      <c r="AB97" s="22">
        <v>0</v>
      </c>
      <c r="AC97" s="22">
        <v>4340</v>
      </c>
      <c r="AD97" s="22">
        <v>0</v>
      </c>
      <c r="AE97" s="22">
        <v>0</v>
      </c>
      <c r="AF97" s="22">
        <v>0</v>
      </c>
      <c r="AG97" s="22">
        <v>157</v>
      </c>
      <c r="AH97" s="22">
        <v>0</v>
      </c>
      <c r="AI97" s="22">
        <v>0</v>
      </c>
      <c r="AJ97" s="22">
        <v>213101</v>
      </c>
      <c r="AK97" s="22">
        <v>74732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2757062</v>
      </c>
      <c r="AR97" s="22">
        <v>81602</v>
      </c>
      <c r="AS97" s="22">
        <v>441526</v>
      </c>
      <c r="AT97" s="22">
        <v>175112</v>
      </c>
      <c r="AU97" s="22">
        <v>0</v>
      </c>
      <c r="AV97" s="22">
        <v>143191</v>
      </c>
      <c r="AW97" s="22">
        <v>0</v>
      </c>
      <c r="AX97" s="22">
        <v>0</v>
      </c>
      <c r="AY97" s="22">
        <v>100117</v>
      </c>
      <c r="AZ97" s="22">
        <v>0</v>
      </c>
      <c r="BA97" s="22">
        <v>0</v>
      </c>
      <c r="BB97" s="22">
        <v>437367</v>
      </c>
      <c r="BC97" s="22">
        <v>0</v>
      </c>
      <c r="BD97" s="22">
        <v>0</v>
      </c>
      <c r="BE97" s="22">
        <v>0</v>
      </c>
      <c r="BF97" s="22">
        <v>0</v>
      </c>
      <c r="BG97" s="22">
        <v>265767</v>
      </c>
      <c r="BH97" s="22">
        <v>268432</v>
      </c>
      <c r="BI97" s="22">
        <v>246557</v>
      </c>
      <c r="BJ97" s="22">
        <v>0</v>
      </c>
      <c r="BK97" s="22">
        <v>86043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148467</v>
      </c>
      <c r="BR97" s="22">
        <v>0</v>
      </c>
      <c r="BS97" s="22">
        <v>0</v>
      </c>
      <c r="BT97" s="22">
        <v>0</v>
      </c>
      <c r="BU97" s="22">
        <v>0</v>
      </c>
      <c r="BV97" s="22">
        <v>397695</v>
      </c>
      <c r="BW97" s="22">
        <v>215850</v>
      </c>
      <c r="BX97" s="22">
        <v>0</v>
      </c>
      <c r="BY97" s="22">
        <v>0</v>
      </c>
      <c r="BZ97" s="22">
        <v>0</v>
      </c>
      <c r="CA97" s="22">
        <v>0</v>
      </c>
      <c r="CB97" s="22">
        <v>154857</v>
      </c>
      <c r="CC97" s="22">
        <v>3162583</v>
      </c>
      <c r="CD97" s="22">
        <v>-405521</v>
      </c>
    </row>
    <row r="98" spans="1:82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14988736</v>
      </c>
      <c r="F98" s="22">
        <v>0</v>
      </c>
      <c r="G98" s="22">
        <v>467487</v>
      </c>
      <c r="H98" s="22">
        <v>0</v>
      </c>
      <c r="I98" s="22">
        <v>769237</v>
      </c>
      <c r="J98" s="22">
        <v>303220</v>
      </c>
      <c r="K98" s="22">
        <v>0</v>
      </c>
      <c r="L98" s="22">
        <v>0</v>
      </c>
      <c r="M98" s="22">
        <v>165943</v>
      </c>
      <c r="N98" s="22">
        <v>0</v>
      </c>
      <c r="O98" s="22">
        <v>0</v>
      </c>
      <c r="P98" s="22">
        <v>2792300</v>
      </c>
      <c r="Q98" s="22">
        <v>0</v>
      </c>
      <c r="R98" s="22">
        <v>7684</v>
      </c>
      <c r="S98" s="22">
        <v>1927450</v>
      </c>
      <c r="T98" s="22">
        <v>0</v>
      </c>
      <c r="U98" s="22">
        <v>3585269</v>
      </c>
      <c r="V98" s="22">
        <v>2467561</v>
      </c>
      <c r="W98" s="22">
        <v>1630193</v>
      </c>
      <c r="X98" s="22">
        <v>0</v>
      </c>
      <c r="Y98" s="22">
        <v>223303</v>
      </c>
      <c r="Z98" s="22">
        <v>0</v>
      </c>
      <c r="AA98" s="22">
        <v>10572</v>
      </c>
      <c r="AB98" s="22">
        <v>0</v>
      </c>
      <c r="AC98" s="22">
        <v>440284</v>
      </c>
      <c r="AD98" s="22">
        <v>0</v>
      </c>
      <c r="AE98" s="22">
        <v>8714</v>
      </c>
      <c r="AF98" s="22">
        <v>0</v>
      </c>
      <c r="AG98" s="22">
        <v>0</v>
      </c>
      <c r="AH98" s="22">
        <v>0</v>
      </c>
      <c r="AI98" s="22">
        <v>0</v>
      </c>
      <c r="AJ98" s="22">
        <v>2027590</v>
      </c>
      <c r="AK98" s="22">
        <v>17879</v>
      </c>
      <c r="AL98" s="22">
        <v>0</v>
      </c>
      <c r="AM98" s="22">
        <v>188839</v>
      </c>
      <c r="AN98" s="22">
        <v>0</v>
      </c>
      <c r="AO98" s="22">
        <v>0</v>
      </c>
      <c r="AP98" s="22">
        <v>0</v>
      </c>
      <c r="AQ98" s="22">
        <v>32022261</v>
      </c>
      <c r="AR98" s="22">
        <v>407006</v>
      </c>
      <c r="AS98" s="22">
        <v>2594891</v>
      </c>
      <c r="AT98" s="22">
        <v>0</v>
      </c>
      <c r="AU98" s="22">
        <v>1985414</v>
      </c>
      <c r="AV98" s="22">
        <v>826017</v>
      </c>
      <c r="AW98" s="22">
        <v>128286</v>
      </c>
      <c r="AX98" s="22">
        <v>93057</v>
      </c>
      <c r="AY98" s="22">
        <v>492978</v>
      </c>
      <c r="AZ98" s="22">
        <v>0</v>
      </c>
      <c r="BA98" s="22">
        <v>0</v>
      </c>
      <c r="BB98" s="22">
        <v>4263214</v>
      </c>
      <c r="BC98" s="22">
        <v>0</v>
      </c>
      <c r="BD98" s="22">
        <v>212492</v>
      </c>
      <c r="BE98" s="22">
        <v>668587</v>
      </c>
      <c r="BF98" s="22">
        <v>0</v>
      </c>
      <c r="BG98" s="22">
        <v>3455764</v>
      </c>
      <c r="BH98" s="22">
        <v>1934795</v>
      </c>
      <c r="BI98" s="22">
        <v>1560336</v>
      </c>
      <c r="BJ98" s="22">
        <v>0</v>
      </c>
      <c r="BK98" s="22">
        <v>563023</v>
      </c>
      <c r="BL98" s="22">
        <v>0</v>
      </c>
      <c r="BM98" s="22">
        <v>45537</v>
      </c>
      <c r="BN98" s="22">
        <v>0</v>
      </c>
      <c r="BO98" s="22">
        <v>821395</v>
      </c>
      <c r="BP98" s="22">
        <v>0</v>
      </c>
      <c r="BQ98" s="22">
        <v>0</v>
      </c>
      <c r="BR98" s="22">
        <v>0</v>
      </c>
      <c r="BS98" s="22">
        <v>0</v>
      </c>
      <c r="BT98" s="22">
        <v>0</v>
      </c>
      <c r="BU98" s="22">
        <v>0</v>
      </c>
      <c r="BV98" s="22">
        <v>7086597</v>
      </c>
      <c r="BW98" s="22">
        <v>729463</v>
      </c>
      <c r="BX98" s="22">
        <v>0</v>
      </c>
      <c r="BY98" s="22">
        <v>58852</v>
      </c>
      <c r="BZ98" s="22">
        <v>0</v>
      </c>
      <c r="CA98" s="22">
        <v>0</v>
      </c>
      <c r="CB98" s="22">
        <v>0</v>
      </c>
      <c r="CC98" s="22">
        <v>27927704</v>
      </c>
      <c r="CD98" s="22">
        <v>4094557</v>
      </c>
    </row>
    <row r="99" spans="1:82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1902340</v>
      </c>
      <c r="F99" s="22">
        <v>0</v>
      </c>
      <c r="G99" s="22">
        <v>146029</v>
      </c>
      <c r="H99" s="22">
        <v>0</v>
      </c>
      <c r="I99" s="22">
        <v>0</v>
      </c>
      <c r="J99" s="22">
        <v>9945</v>
      </c>
      <c r="K99" s="22">
        <v>3003</v>
      </c>
      <c r="L99" s="22">
        <v>0</v>
      </c>
      <c r="M99" s="22">
        <v>50705</v>
      </c>
      <c r="N99" s="22">
        <v>0</v>
      </c>
      <c r="O99" s="22">
        <v>0</v>
      </c>
      <c r="P99" s="22">
        <v>563470</v>
      </c>
      <c r="Q99" s="22">
        <v>0</v>
      </c>
      <c r="R99" s="22">
        <v>0</v>
      </c>
      <c r="S99" s="22">
        <v>0</v>
      </c>
      <c r="T99" s="22">
        <v>0</v>
      </c>
      <c r="U99" s="22">
        <v>530137</v>
      </c>
      <c r="V99" s="22">
        <v>309237</v>
      </c>
      <c r="W99" s="22">
        <v>87990</v>
      </c>
      <c r="X99" s="22">
        <v>0</v>
      </c>
      <c r="Y99" s="22">
        <v>45649</v>
      </c>
      <c r="Z99" s="22">
        <v>0</v>
      </c>
      <c r="AA99" s="22">
        <v>14650</v>
      </c>
      <c r="AB99" s="22">
        <v>0</v>
      </c>
      <c r="AC99" s="22">
        <v>6588</v>
      </c>
      <c r="AD99" s="22">
        <v>5850</v>
      </c>
      <c r="AE99" s="22">
        <v>28000</v>
      </c>
      <c r="AF99" s="22">
        <v>0</v>
      </c>
      <c r="AG99" s="22">
        <v>0</v>
      </c>
      <c r="AH99" s="22">
        <v>0</v>
      </c>
      <c r="AI99" s="22">
        <v>0</v>
      </c>
      <c r="AJ99" s="22">
        <v>448558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  <c r="AQ99" s="22">
        <v>4152151</v>
      </c>
      <c r="AR99" s="22">
        <v>105036</v>
      </c>
      <c r="AS99" s="22">
        <v>498502</v>
      </c>
      <c r="AT99" s="22">
        <v>0</v>
      </c>
      <c r="AU99" s="22">
        <v>56238</v>
      </c>
      <c r="AV99" s="22">
        <v>34993</v>
      </c>
      <c r="AW99" s="22">
        <v>16054</v>
      </c>
      <c r="AX99" s="22">
        <v>0</v>
      </c>
      <c r="AY99" s="22">
        <v>41489</v>
      </c>
      <c r="AZ99" s="22">
        <v>0</v>
      </c>
      <c r="BA99" s="22">
        <v>0</v>
      </c>
      <c r="BB99" s="22">
        <v>545317</v>
      </c>
      <c r="BC99" s="22">
        <v>0</v>
      </c>
      <c r="BD99" s="22">
        <v>0</v>
      </c>
      <c r="BE99" s="22">
        <v>34697</v>
      </c>
      <c r="BF99" s="22">
        <v>0</v>
      </c>
      <c r="BG99" s="22">
        <v>535252</v>
      </c>
      <c r="BH99" s="22">
        <v>358948</v>
      </c>
      <c r="BI99" s="22">
        <v>119746</v>
      </c>
      <c r="BJ99" s="22">
        <v>0</v>
      </c>
      <c r="BK99" s="22">
        <v>64300</v>
      </c>
      <c r="BL99" s="22">
        <v>0</v>
      </c>
      <c r="BM99" s="22">
        <v>11768</v>
      </c>
      <c r="BN99" s="22">
        <v>0</v>
      </c>
      <c r="BO99" s="22">
        <v>222216</v>
      </c>
      <c r="BP99" s="22">
        <v>91400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538240</v>
      </c>
      <c r="BW99" s="22">
        <v>54766</v>
      </c>
      <c r="BX99" s="22">
        <v>0</v>
      </c>
      <c r="BY99" s="22">
        <v>0</v>
      </c>
      <c r="BZ99" s="22">
        <v>0</v>
      </c>
      <c r="CA99" s="22">
        <v>50383</v>
      </c>
      <c r="CB99" s="22">
        <v>0</v>
      </c>
      <c r="CC99" s="22">
        <v>3379345</v>
      </c>
      <c r="CD99" s="22">
        <v>772806</v>
      </c>
    </row>
    <row r="100" spans="1:82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9766734</v>
      </c>
      <c r="F100" s="22">
        <v>0</v>
      </c>
      <c r="G100" s="22">
        <v>833202</v>
      </c>
      <c r="H100" s="22">
        <v>0</v>
      </c>
      <c r="I100" s="22">
        <v>847701</v>
      </c>
      <c r="J100" s="22">
        <v>30000</v>
      </c>
      <c r="K100" s="22">
        <v>0</v>
      </c>
      <c r="L100" s="22">
        <v>40864</v>
      </c>
      <c r="M100" s="22">
        <v>12964</v>
      </c>
      <c r="N100" s="22">
        <v>0</v>
      </c>
      <c r="O100" s="22">
        <v>2160</v>
      </c>
      <c r="P100" s="22">
        <v>8158620</v>
      </c>
      <c r="Q100" s="22">
        <v>0</v>
      </c>
      <c r="R100" s="22">
        <v>0</v>
      </c>
      <c r="S100" s="22">
        <v>0</v>
      </c>
      <c r="T100" s="22">
        <v>0</v>
      </c>
      <c r="U100" s="22">
        <v>2788434</v>
      </c>
      <c r="V100" s="22">
        <v>879507</v>
      </c>
      <c r="W100" s="22">
        <v>1480302</v>
      </c>
      <c r="X100" s="22">
        <v>0</v>
      </c>
      <c r="Y100" s="22">
        <v>821110</v>
      </c>
      <c r="Z100" s="22">
        <v>0</v>
      </c>
      <c r="AA100" s="22">
        <v>0</v>
      </c>
      <c r="AB100" s="22">
        <v>0</v>
      </c>
      <c r="AC100" s="22">
        <v>422725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73341</v>
      </c>
      <c r="AJ100" s="22">
        <v>1837828</v>
      </c>
      <c r="AK100" s="22">
        <v>8155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28003647</v>
      </c>
      <c r="AR100" s="22">
        <v>576552</v>
      </c>
      <c r="AS100" s="22">
        <v>2804838</v>
      </c>
      <c r="AT100" s="22">
        <v>0</v>
      </c>
      <c r="AU100" s="22">
        <v>2616862</v>
      </c>
      <c r="AV100" s="22">
        <v>349136</v>
      </c>
      <c r="AW100" s="22">
        <v>17640</v>
      </c>
      <c r="AX100" s="22">
        <v>13297</v>
      </c>
      <c r="AY100" s="22">
        <v>213943</v>
      </c>
      <c r="AZ100" s="22">
        <v>0</v>
      </c>
      <c r="BA100" s="22">
        <v>1383771</v>
      </c>
      <c r="BB100" s="22">
        <v>5632262</v>
      </c>
      <c r="BC100" s="22">
        <v>0</v>
      </c>
      <c r="BD100" s="22">
        <v>0</v>
      </c>
      <c r="BE100" s="22">
        <v>101645</v>
      </c>
      <c r="BF100" s="22">
        <v>0</v>
      </c>
      <c r="BG100" s="22">
        <v>2765767</v>
      </c>
      <c r="BH100" s="22">
        <v>1141515</v>
      </c>
      <c r="BI100" s="22">
        <v>1211358</v>
      </c>
      <c r="BJ100" s="22">
        <v>0</v>
      </c>
      <c r="BK100" s="22">
        <v>829311</v>
      </c>
      <c r="BL100" s="22">
        <v>0</v>
      </c>
      <c r="BM100" s="22">
        <v>0</v>
      </c>
      <c r="BN100" s="22">
        <v>0</v>
      </c>
      <c r="BO100" s="22">
        <v>199118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113382</v>
      </c>
      <c r="BV100" s="22">
        <v>3062893</v>
      </c>
      <c r="BW100" s="22">
        <v>230759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23264049</v>
      </c>
      <c r="CD100" s="22">
        <v>4739598</v>
      </c>
    </row>
    <row r="101" spans="1:82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2008810</v>
      </c>
      <c r="F101" s="22">
        <v>286929</v>
      </c>
      <c r="G101" s="22">
        <v>229747</v>
      </c>
      <c r="H101" s="22">
        <v>0</v>
      </c>
      <c r="I101" s="22">
        <v>0</v>
      </c>
      <c r="J101" s="22">
        <v>35808</v>
      </c>
      <c r="K101" s="22">
        <v>0</v>
      </c>
      <c r="L101" s="22">
        <v>9200</v>
      </c>
      <c r="M101" s="22">
        <v>6678</v>
      </c>
      <c r="N101" s="22">
        <v>0</v>
      </c>
      <c r="O101" s="22">
        <v>2531</v>
      </c>
      <c r="P101" s="22">
        <v>409721</v>
      </c>
      <c r="Q101" s="22">
        <v>3803</v>
      </c>
      <c r="R101" s="22">
        <v>0</v>
      </c>
      <c r="S101" s="22">
        <v>0</v>
      </c>
      <c r="T101" s="22">
        <v>0</v>
      </c>
      <c r="U101" s="22">
        <v>828418</v>
      </c>
      <c r="V101" s="22">
        <v>226008</v>
      </c>
      <c r="W101" s="22">
        <v>249066</v>
      </c>
      <c r="X101" s="22">
        <v>94488</v>
      </c>
      <c r="Y101" s="22">
        <v>0</v>
      </c>
      <c r="Z101" s="22">
        <v>0</v>
      </c>
      <c r="AA101" s="22">
        <v>14504</v>
      </c>
      <c r="AB101" s="22">
        <v>0</v>
      </c>
      <c r="AC101" s="22">
        <v>2400</v>
      </c>
      <c r="AD101" s="22">
        <v>0</v>
      </c>
      <c r="AE101" s="22">
        <v>446136</v>
      </c>
      <c r="AF101" s="22">
        <v>0</v>
      </c>
      <c r="AG101" s="22">
        <v>0</v>
      </c>
      <c r="AH101" s="22">
        <v>0</v>
      </c>
      <c r="AI101" s="22">
        <v>0</v>
      </c>
      <c r="AJ101" s="22">
        <v>283738</v>
      </c>
      <c r="AK101" s="22">
        <v>442975</v>
      </c>
      <c r="AL101" s="22">
        <v>0</v>
      </c>
      <c r="AM101" s="22">
        <v>602</v>
      </c>
      <c r="AN101" s="22">
        <v>0</v>
      </c>
      <c r="AO101" s="22">
        <v>0</v>
      </c>
      <c r="AP101" s="22">
        <v>0</v>
      </c>
      <c r="AQ101" s="22">
        <v>5581562</v>
      </c>
      <c r="AR101" s="22">
        <v>90178</v>
      </c>
      <c r="AS101" s="22">
        <v>806676</v>
      </c>
      <c r="AT101" s="22">
        <v>0</v>
      </c>
      <c r="AU101" s="22">
        <v>0</v>
      </c>
      <c r="AV101" s="22">
        <v>166119</v>
      </c>
      <c r="AW101" s="22">
        <v>0</v>
      </c>
      <c r="AX101" s="22">
        <v>12084</v>
      </c>
      <c r="AY101" s="22">
        <v>74535</v>
      </c>
      <c r="AZ101" s="22">
        <v>0</v>
      </c>
      <c r="BA101" s="22">
        <v>0</v>
      </c>
      <c r="BB101" s="22">
        <v>1459286</v>
      </c>
      <c r="BC101" s="22">
        <v>0</v>
      </c>
      <c r="BD101" s="22">
        <v>0</v>
      </c>
      <c r="BE101" s="22">
        <v>0</v>
      </c>
      <c r="BF101" s="22">
        <v>0</v>
      </c>
      <c r="BG101" s="22">
        <v>1060800</v>
      </c>
      <c r="BH101" s="22">
        <v>270367</v>
      </c>
      <c r="BI101" s="22">
        <v>341880</v>
      </c>
      <c r="BJ101" s="22">
        <v>68199</v>
      </c>
      <c r="BK101" s="22">
        <v>0</v>
      </c>
      <c r="BL101" s="22">
        <v>0</v>
      </c>
      <c r="BM101" s="22">
        <v>0</v>
      </c>
      <c r="BN101" s="22">
        <v>0</v>
      </c>
      <c r="BO101" s="22">
        <v>12664</v>
      </c>
      <c r="BP101" s="22">
        <v>0</v>
      </c>
      <c r="BQ101" s="22">
        <v>146032</v>
      </c>
      <c r="BR101" s="22">
        <v>0</v>
      </c>
      <c r="BS101" s="22">
        <v>0</v>
      </c>
      <c r="BT101" s="22">
        <v>37400</v>
      </c>
      <c r="BU101" s="22">
        <v>0</v>
      </c>
      <c r="BV101" s="22">
        <v>451053</v>
      </c>
      <c r="BW101" s="22">
        <v>78414</v>
      </c>
      <c r="BX101" s="22">
        <v>0</v>
      </c>
      <c r="BY101" s="22">
        <v>0</v>
      </c>
      <c r="BZ101" s="22">
        <v>0</v>
      </c>
      <c r="CA101" s="22">
        <v>0</v>
      </c>
      <c r="CB101" s="22">
        <v>70923</v>
      </c>
      <c r="CC101" s="22">
        <v>5146610</v>
      </c>
      <c r="CD101" s="22">
        <v>434952</v>
      </c>
    </row>
    <row r="102" spans="1:82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1142163</v>
      </c>
      <c r="F102" s="22">
        <v>0</v>
      </c>
      <c r="G102" s="22">
        <v>517378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3340</v>
      </c>
      <c r="N102" s="22">
        <v>0</v>
      </c>
      <c r="O102" s="22">
        <v>0</v>
      </c>
      <c r="P102" s="22">
        <v>66</v>
      </c>
      <c r="Q102" s="22">
        <v>0</v>
      </c>
      <c r="R102" s="22">
        <v>0</v>
      </c>
      <c r="S102" s="22">
        <v>0</v>
      </c>
      <c r="T102" s="22">
        <v>0</v>
      </c>
      <c r="U102" s="22">
        <v>300906</v>
      </c>
      <c r="V102" s="22">
        <v>298354</v>
      </c>
      <c r="W102" s="22">
        <v>164883</v>
      </c>
      <c r="X102" s="22">
        <v>0</v>
      </c>
      <c r="Y102" s="22">
        <v>60748</v>
      </c>
      <c r="Z102" s="22">
        <v>0</v>
      </c>
      <c r="AA102" s="22">
        <v>17964</v>
      </c>
      <c r="AB102" s="22">
        <v>0</v>
      </c>
      <c r="AC102" s="22">
        <v>0</v>
      </c>
      <c r="AD102" s="22">
        <v>1566</v>
      </c>
      <c r="AE102" s="22">
        <v>10741</v>
      </c>
      <c r="AF102" s="22">
        <v>0</v>
      </c>
      <c r="AG102" s="22">
        <v>0</v>
      </c>
      <c r="AH102" s="22">
        <v>0</v>
      </c>
      <c r="AI102" s="22">
        <v>0</v>
      </c>
      <c r="AJ102" s="22">
        <v>110581</v>
      </c>
      <c r="AK102" s="22">
        <v>33985</v>
      </c>
      <c r="AL102" s="22">
        <v>0</v>
      </c>
      <c r="AM102" s="22">
        <v>3042</v>
      </c>
      <c r="AN102" s="22">
        <v>0</v>
      </c>
      <c r="AO102" s="22">
        <v>0</v>
      </c>
      <c r="AP102" s="22">
        <v>0</v>
      </c>
      <c r="AQ102" s="22">
        <v>2665717</v>
      </c>
      <c r="AR102" s="22">
        <v>105546</v>
      </c>
      <c r="AS102" s="22">
        <v>658369</v>
      </c>
      <c r="AT102" s="22">
        <v>0</v>
      </c>
      <c r="AU102" s="22">
        <v>0</v>
      </c>
      <c r="AV102" s="22">
        <v>10492</v>
      </c>
      <c r="AW102" s="22">
        <v>0</v>
      </c>
      <c r="AX102" s="22">
        <v>0</v>
      </c>
      <c r="AY102" s="22">
        <v>70519</v>
      </c>
      <c r="AZ102" s="22">
        <v>0</v>
      </c>
      <c r="BA102" s="22">
        <v>349150</v>
      </c>
      <c r="BB102" s="22">
        <v>401088</v>
      </c>
      <c r="BC102" s="22">
        <v>0</v>
      </c>
      <c r="BD102" s="22">
        <v>0</v>
      </c>
      <c r="BE102" s="22">
        <v>405</v>
      </c>
      <c r="BF102" s="22">
        <v>0</v>
      </c>
      <c r="BG102" s="22">
        <v>451419</v>
      </c>
      <c r="BH102" s="22">
        <v>432630</v>
      </c>
      <c r="BI102" s="22">
        <v>69820</v>
      </c>
      <c r="BJ102" s="22">
        <v>0</v>
      </c>
      <c r="BK102" s="22">
        <v>96233</v>
      </c>
      <c r="BL102" s="22">
        <v>0</v>
      </c>
      <c r="BM102" s="22">
        <v>11387</v>
      </c>
      <c r="BN102" s="22">
        <v>0</v>
      </c>
      <c r="BO102" s="22">
        <v>9631</v>
      </c>
      <c r="BP102" s="22">
        <v>944</v>
      </c>
      <c r="BQ102" s="22">
        <v>0</v>
      </c>
      <c r="BR102" s="22">
        <v>0</v>
      </c>
      <c r="BS102" s="22">
        <v>0</v>
      </c>
      <c r="BT102" s="22">
        <v>0</v>
      </c>
      <c r="BU102" s="22">
        <v>0</v>
      </c>
      <c r="BV102" s="22">
        <v>305944</v>
      </c>
      <c r="BW102" s="22">
        <v>74028</v>
      </c>
      <c r="BX102" s="22">
        <v>0</v>
      </c>
      <c r="BY102" s="22">
        <v>4149</v>
      </c>
      <c r="BZ102" s="22">
        <v>0</v>
      </c>
      <c r="CA102" s="22">
        <v>0</v>
      </c>
      <c r="CB102" s="22">
        <v>0</v>
      </c>
      <c r="CC102" s="22">
        <v>3051754</v>
      </c>
      <c r="CD102" s="22">
        <v>-386037</v>
      </c>
    </row>
    <row r="103" spans="1:82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1672891</v>
      </c>
      <c r="F103" s="22">
        <v>5160</v>
      </c>
      <c r="G103" s="22">
        <v>24067</v>
      </c>
      <c r="H103" s="22">
        <v>0</v>
      </c>
      <c r="I103" s="22">
        <v>0</v>
      </c>
      <c r="J103" s="22">
        <v>30</v>
      </c>
      <c r="K103" s="22">
        <v>8315</v>
      </c>
      <c r="L103" s="22">
        <v>0</v>
      </c>
      <c r="M103" s="22">
        <v>4494</v>
      </c>
      <c r="N103" s="22">
        <v>0</v>
      </c>
      <c r="O103" s="22">
        <v>31503</v>
      </c>
      <c r="P103" s="22">
        <v>217650</v>
      </c>
      <c r="Q103" s="22">
        <v>0</v>
      </c>
      <c r="R103" s="22">
        <v>0</v>
      </c>
      <c r="S103" s="22">
        <v>0</v>
      </c>
      <c r="T103" s="22">
        <v>0</v>
      </c>
      <c r="U103" s="22">
        <v>444258</v>
      </c>
      <c r="V103" s="22">
        <v>274955</v>
      </c>
      <c r="W103" s="22">
        <v>257070</v>
      </c>
      <c r="X103" s="22">
        <v>0</v>
      </c>
      <c r="Y103" s="22">
        <v>500</v>
      </c>
      <c r="Z103" s="22">
        <v>0</v>
      </c>
      <c r="AA103" s="22">
        <v>0</v>
      </c>
      <c r="AB103" s="22">
        <v>0</v>
      </c>
      <c r="AC103" s="22">
        <v>22515</v>
      </c>
      <c r="AD103" s="22">
        <v>55422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330168</v>
      </c>
      <c r="AK103" s="22">
        <v>8715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  <c r="AQ103" s="22">
        <v>3357713</v>
      </c>
      <c r="AR103" s="22">
        <v>74503</v>
      </c>
      <c r="AS103" s="22">
        <v>704746</v>
      </c>
      <c r="AT103" s="22">
        <v>0</v>
      </c>
      <c r="AU103" s="22">
        <v>53049</v>
      </c>
      <c r="AV103" s="22">
        <v>134537</v>
      </c>
      <c r="AW103" s="22">
        <v>11479</v>
      </c>
      <c r="AX103" s="22">
        <v>0</v>
      </c>
      <c r="AY103" s="22">
        <v>14066</v>
      </c>
      <c r="AZ103" s="22">
        <v>0</v>
      </c>
      <c r="BA103" s="22">
        <v>224093</v>
      </c>
      <c r="BB103" s="22">
        <v>646366</v>
      </c>
      <c r="BC103" s="22">
        <v>0</v>
      </c>
      <c r="BD103" s="22">
        <v>0</v>
      </c>
      <c r="BE103" s="22">
        <v>0</v>
      </c>
      <c r="BF103" s="22">
        <v>0</v>
      </c>
      <c r="BG103" s="22">
        <v>348852</v>
      </c>
      <c r="BH103" s="22">
        <v>214918</v>
      </c>
      <c r="BI103" s="22">
        <v>210245</v>
      </c>
      <c r="BJ103" s="22">
        <v>0</v>
      </c>
      <c r="BK103" s="22">
        <v>9039</v>
      </c>
      <c r="BL103" s="22">
        <v>0</v>
      </c>
      <c r="BM103" s="22">
        <v>0</v>
      </c>
      <c r="BN103" s="22">
        <v>0</v>
      </c>
      <c r="BO103" s="22">
        <v>133127</v>
      </c>
      <c r="BP103" s="22">
        <v>1100</v>
      </c>
      <c r="BQ103" s="22">
        <v>0</v>
      </c>
      <c r="BR103" s="22">
        <v>0</v>
      </c>
      <c r="BS103" s="22">
        <v>0</v>
      </c>
      <c r="BT103" s="22">
        <v>0</v>
      </c>
      <c r="BU103" s="22">
        <v>0</v>
      </c>
      <c r="BV103" s="22">
        <v>534004</v>
      </c>
      <c r="BW103" s="22">
        <v>19930</v>
      </c>
      <c r="BX103" s="22">
        <v>0</v>
      </c>
      <c r="BY103" s="22">
        <v>0</v>
      </c>
      <c r="BZ103" s="22">
        <v>0</v>
      </c>
      <c r="CA103" s="22">
        <v>0</v>
      </c>
      <c r="CB103" s="22">
        <v>0</v>
      </c>
      <c r="CC103" s="22">
        <v>3334054</v>
      </c>
      <c r="CD103" s="22">
        <v>23659</v>
      </c>
    </row>
    <row r="104" spans="1:82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3126063</v>
      </c>
      <c r="F104" s="22">
        <v>0</v>
      </c>
      <c r="G104" s="22">
        <v>566594</v>
      </c>
      <c r="H104" s="22">
        <v>0</v>
      </c>
      <c r="I104" s="22">
        <v>0</v>
      </c>
      <c r="J104" s="22">
        <v>229536</v>
      </c>
      <c r="K104" s="22">
        <v>12</v>
      </c>
      <c r="L104" s="22">
        <v>0</v>
      </c>
      <c r="M104" s="22">
        <v>138787</v>
      </c>
      <c r="N104" s="22">
        <v>18481</v>
      </c>
      <c r="O104" s="22">
        <v>96496</v>
      </c>
      <c r="P104" s="22">
        <v>842489</v>
      </c>
      <c r="Q104" s="22">
        <v>0</v>
      </c>
      <c r="R104" s="22">
        <v>135860</v>
      </c>
      <c r="S104" s="22">
        <v>0</v>
      </c>
      <c r="T104" s="22">
        <v>0</v>
      </c>
      <c r="U104" s="22">
        <v>1029487</v>
      </c>
      <c r="V104" s="22">
        <v>936195</v>
      </c>
      <c r="W104" s="22">
        <v>287308</v>
      </c>
      <c r="X104" s="22">
        <v>13120</v>
      </c>
      <c r="Y104" s="22">
        <v>64737</v>
      </c>
      <c r="Z104" s="22">
        <v>0</v>
      </c>
      <c r="AA104" s="22">
        <v>0</v>
      </c>
      <c r="AB104" s="22">
        <v>0</v>
      </c>
      <c r="AC104" s="22">
        <v>57614</v>
      </c>
      <c r="AD104" s="22">
        <v>6154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601279</v>
      </c>
      <c r="AK104" s="22">
        <v>0</v>
      </c>
      <c r="AL104" s="22">
        <v>0</v>
      </c>
      <c r="AM104" s="22">
        <v>41490</v>
      </c>
      <c r="AN104" s="22">
        <v>0</v>
      </c>
      <c r="AO104" s="22">
        <v>0</v>
      </c>
      <c r="AP104" s="22">
        <v>0</v>
      </c>
      <c r="AQ104" s="22">
        <v>8191702</v>
      </c>
      <c r="AR104" s="22">
        <v>167153</v>
      </c>
      <c r="AS104" s="22">
        <v>851562</v>
      </c>
      <c r="AT104" s="22">
        <v>0</v>
      </c>
      <c r="AU104" s="22">
        <v>110481</v>
      </c>
      <c r="AV104" s="22">
        <v>572353</v>
      </c>
      <c r="AW104" s="22">
        <v>194947</v>
      </c>
      <c r="AX104" s="22">
        <v>0</v>
      </c>
      <c r="AY104" s="22">
        <v>229653</v>
      </c>
      <c r="AZ104" s="22">
        <v>29646</v>
      </c>
      <c r="BA104" s="22">
        <v>277230</v>
      </c>
      <c r="BB104" s="22">
        <v>841516</v>
      </c>
      <c r="BC104" s="22">
        <v>0</v>
      </c>
      <c r="BD104" s="22">
        <v>54508</v>
      </c>
      <c r="BE104" s="22">
        <v>0</v>
      </c>
      <c r="BF104" s="22">
        <v>0</v>
      </c>
      <c r="BG104" s="22">
        <v>1082042</v>
      </c>
      <c r="BH104" s="22">
        <v>731485</v>
      </c>
      <c r="BI104" s="22">
        <v>489220</v>
      </c>
      <c r="BJ104" s="22">
        <v>42144</v>
      </c>
      <c r="BK104" s="22">
        <v>86330</v>
      </c>
      <c r="BL104" s="22">
        <v>0</v>
      </c>
      <c r="BM104" s="22">
        <v>36989</v>
      </c>
      <c r="BN104" s="22">
        <v>0</v>
      </c>
      <c r="BO104" s="22">
        <v>501574</v>
      </c>
      <c r="BP104" s="22">
        <v>125653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1169976</v>
      </c>
      <c r="BW104" s="22">
        <v>162552</v>
      </c>
      <c r="BX104" s="22">
        <v>0</v>
      </c>
      <c r="BY104" s="22">
        <v>0</v>
      </c>
      <c r="BZ104" s="22">
        <v>0</v>
      </c>
      <c r="CA104" s="22">
        <v>0</v>
      </c>
      <c r="CB104" s="22">
        <v>0</v>
      </c>
      <c r="CC104" s="22">
        <v>7757014</v>
      </c>
      <c r="CD104" s="22">
        <v>434688</v>
      </c>
    </row>
    <row r="105" spans="1:82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3807683</v>
      </c>
      <c r="F105" s="22">
        <v>0</v>
      </c>
      <c r="G105" s="22">
        <v>80793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49970</v>
      </c>
      <c r="N105" s="22">
        <v>0</v>
      </c>
      <c r="O105" s="22">
        <v>0</v>
      </c>
      <c r="P105" s="22">
        <v>419506</v>
      </c>
      <c r="Q105" s="22">
        <v>0</v>
      </c>
      <c r="R105" s="22">
        <v>0</v>
      </c>
      <c r="S105" s="22">
        <v>0</v>
      </c>
      <c r="T105" s="22">
        <v>0</v>
      </c>
      <c r="U105" s="22">
        <v>692052</v>
      </c>
      <c r="V105" s="22">
        <v>691148</v>
      </c>
      <c r="W105" s="22">
        <v>303999</v>
      </c>
      <c r="X105" s="22">
        <v>0</v>
      </c>
      <c r="Y105" s="22">
        <v>48144</v>
      </c>
      <c r="Z105" s="22">
        <v>0</v>
      </c>
      <c r="AA105" s="22">
        <v>0</v>
      </c>
      <c r="AB105" s="22">
        <v>0</v>
      </c>
      <c r="AC105" s="22">
        <v>50588</v>
      </c>
      <c r="AD105" s="22">
        <v>165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424036</v>
      </c>
      <c r="AK105" s="22">
        <v>109550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6677634</v>
      </c>
      <c r="AR105" s="22">
        <v>180526</v>
      </c>
      <c r="AS105" s="22">
        <v>510141</v>
      </c>
      <c r="AT105" s="22">
        <v>0</v>
      </c>
      <c r="AU105" s="22">
        <v>0</v>
      </c>
      <c r="AV105" s="22">
        <v>167182</v>
      </c>
      <c r="AW105" s="22">
        <v>0</v>
      </c>
      <c r="AX105" s="22">
        <v>0</v>
      </c>
      <c r="AY105" s="22">
        <v>243888</v>
      </c>
      <c r="AZ105" s="22">
        <v>0</v>
      </c>
      <c r="BA105" s="22">
        <v>0</v>
      </c>
      <c r="BB105" s="22">
        <v>1364363</v>
      </c>
      <c r="BC105" s="22">
        <v>0</v>
      </c>
      <c r="BD105" s="22">
        <v>0</v>
      </c>
      <c r="BE105" s="22">
        <v>0</v>
      </c>
      <c r="BF105" s="22">
        <v>0</v>
      </c>
      <c r="BG105" s="22">
        <v>879888</v>
      </c>
      <c r="BH105" s="22">
        <v>468257</v>
      </c>
      <c r="BI105" s="22">
        <v>304537</v>
      </c>
      <c r="BJ105" s="22">
        <v>0</v>
      </c>
      <c r="BK105" s="22">
        <v>124769</v>
      </c>
      <c r="BL105" s="22">
        <v>0</v>
      </c>
      <c r="BM105" s="22">
        <v>0</v>
      </c>
      <c r="BN105" s="22">
        <v>0</v>
      </c>
      <c r="BO105" s="22">
        <v>197471</v>
      </c>
      <c r="BP105" s="22">
        <v>225779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932390</v>
      </c>
      <c r="BW105" s="22">
        <v>194696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5793887</v>
      </c>
      <c r="CD105" s="22">
        <v>883747</v>
      </c>
    </row>
    <row r="106" spans="1:82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27926097</v>
      </c>
      <c r="F106" s="22">
        <v>0</v>
      </c>
      <c r="G106" s="22">
        <v>6717413</v>
      </c>
      <c r="H106" s="22">
        <v>0</v>
      </c>
      <c r="I106" s="22">
        <v>546587</v>
      </c>
      <c r="J106" s="22">
        <v>6468409</v>
      </c>
      <c r="K106" s="22">
        <v>0</v>
      </c>
      <c r="L106" s="22">
        <v>0</v>
      </c>
      <c r="M106" s="22">
        <v>1841079</v>
      </c>
      <c r="N106" s="22">
        <v>0</v>
      </c>
      <c r="O106" s="22">
        <v>695208</v>
      </c>
      <c r="P106" s="22">
        <v>1133944</v>
      </c>
      <c r="Q106" s="22">
        <v>0</v>
      </c>
      <c r="R106" s="22">
        <v>989897</v>
      </c>
      <c r="S106" s="22">
        <v>1574978</v>
      </c>
      <c r="T106" s="22">
        <v>0</v>
      </c>
      <c r="U106" s="22">
        <v>4474360</v>
      </c>
      <c r="V106" s="22">
        <v>8698465</v>
      </c>
      <c r="W106" s="22">
        <v>3957292</v>
      </c>
      <c r="X106" s="22">
        <v>905052</v>
      </c>
      <c r="Y106" s="22">
        <v>350544</v>
      </c>
      <c r="Z106" s="22">
        <v>0</v>
      </c>
      <c r="AA106" s="22">
        <v>162445</v>
      </c>
      <c r="AB106" s="22">
        <v>541198</v>
      </c>
      <c r="AC106" s="22">
        <v>1785544</v>
      </c>
      <c r="AD106" s="22">
        <v>568270</v>
      </c>
      <c r="AE106" s="22">
        <v>0</v>
      </c>
      <c r="AF106" s="22">
        <v>7534289</v>
      </c>
      <c r="AG106" s="22">
        <v>1608667</v>
      </c>
      <c r="AH106" s="22">
        <v>209395</v>
      </c>
      <c r="AI106" s="22">
        <v>0</v>
      </c>
      <c r="AJ106" s="22">
        <v>861378</v>
      </c>
      <c r="AK106" s="22">
        <v>164340</v>
      </c>
      <c r="AL106" s="22">
        <v>0</v>
      </c>
      <c r="AM106" s="22">
        <v>3889839</v>
      </c>
      <c r="AN106" s="22">
        <v>0</v>
      </c>
      <c r="AO106" s="22">
        <v>0</v>
      </c>
      <c r="AP106" s="22">
        <v>0</v>
      </c>
      <c r="AQ106" s="22">
        <v>83604690</v>
      </c>
      <c r="AR106" s="22">
        <v>537630</v>
      </c>
      <c r="AS106" s="22">
        <v>11370708</v>
      </c>
      <c r="AT106" s="22">
        <v>0</v>
      </c>
      <c r="AU106" s="22">
        <v>3609575</v>
      </c>
      <c r="AV106" s="22">
        <v>3144410</v>
      </c>
      <c r="AW106" s="22">
        <v>35231</v>
      </c>
      <c r="AX106" s="22">
        <v>0</v>
      </c>
      <c r="AY106" s="22">
        <v>1715977</v>
      </c>
      <c r="AZ106" s="22">
        <v>0</v>
      </c>
      <c r="BA106" s="22">
        <v>884338</v>
      </c>
      <c r="BB106" s="22">
        <v>6552682</v>
      </c>
      <c r="BC106" s="22">
        <v>0</v>
      </c>
      <c r="BD106" s="22">
        <v>1515700</v>
      </c>
      <c r="BE106" s="22">
        <v>0</v>
      </c>
      <c r="BF106" s="22">
        <v>0</v>
      </c>
      <c r="BG106" s="22">
        <v>9405245</v>
      </c>
      <c r="BH106" s="22">
        <v>0</v>
      </c>
      <c r="BI106" s="22">
        <v>4355986</v>
      </c>
      <c r="BJ106" s="22">
        <v>6865</v>
      </c>
      <c r="BK106" s="22">
        <v>512994</v>
      </c>
      <c r="BL106" s="22">
        <v>0</v>
      </c>
      <c r="BM106" s="22">
        <v>63647</v>
      </c>
      <c r="BN106" s="22">
        <v>1028680</v>
      </c>
      <c r="BO106" s="22">
        <v>1334459</v>
      </c>
      <c r="BP106" s="22">
        <v>603179</v>
      </c>
      <c r="BQ106" s="22">
        <v>0</v>
      </c>
      <c r="BR106" s="22">
        <v>6952005</v>
      </c>
      <c r="BS106" s="22">
        <v>0</v>
      </c>
      <c r="BT106" s="22">
        <v>1232576</v>
      </c>
      <c r="BU106" s="22">
        <v>0</v>
      </c>
      <c r="BV106" s="22">
        <v>4390926</v>
      </c>
      <c r="BW106" s="22">
        <v>1654274</v>
      </c>
      <c r="BX106" s="22">
        <v>0</v>
      </c>
      <c r="BY106" s="22">
        <v>6877684</v>
      </c>
      <c r="BZ106" s="22">
        <v>0</v>
      </c>
      <c r="CA106" s="22">
        <v>0</v>
      </c>
      <c r="CB106" s="22">
        <v>0</v>
      </c>
      <c r="CC106" s="22">
        <v>67784771</v>
      </c>
      <c r="CD106" s="22">
        <v>15819919</v>
      </c>
    </row>
    <row r="107" spans="1:82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2777795</v>
      </c>
      <c r="F107" s="22">
        <v>0</v>
      </c>
      <c r="G107" s="22">
        <v>873123</v>
      </c>
      <c r="H107" s="22">
        <v>0</v>
      </c>
      <c r="I107" s="22">
        <v>0</v>
      </c>
      <c r="J107" s="22">
        <v>31839</v>
      </c>
      <c r="K107" s="22">
        <v>0</v>
      </c>
      <c r="L107" s="22">
        <v>0</v>
      </c>
      <c r="M107" s="22">
        <v>19478</v>
      </c>
      <c r="N107" s="22">
        <v>0</v>
      </c>
      <c r="O107" s="22">
        <v>379510</v>
      </c>
      <c r="P107" s="22">
        <v>557386</v>
      </c>
      <c r="Q107" s="22">
        <v>0</v>
      </c>
      <c r="R107" s="22">
        <v>0</v>
      </c>
      <c r="S107" s="22">
        <v>0</v>
      </c>
      <c r="T107" s="22">
        <v>0</v>
      </c>
      <c r="U107" s="22">
        <v>1295802</v>
      </c>
      <c r="V107" s="22">
        <v>1159071</v>
      </c>
      <c r="W107" s="22">
        <v>401947</v>
      </c>
      <c r="X107" s="22">
        <v>0</v>
      </c>
      <c r="Y107" s="22">
        <v>262778</v>
      </c>
      <c r="Z107" s="22">
        <v>0</v>
      </c>
      <c r="AA107" s="22">
        <v>45068</v>
      </c>
      <c r="AB107" s="22">
        <v>0</v>
      </c>
      <c r="AC107" s="22">
        <v>29941</v>
      </c>
      <c r="AD107" s="22">
        <v>0</v>
      </c>
      <c r="AE107" s="22">
        <v>53252</v>
      </c>
      <c r="AF107" s="22">
        <v>0</v>
      </c>
      <c r="AG107" s="22">
        <v>0</v>
      </c>
      <c r="AH107" s="22">
        <v>0</v>
      </c>
      <c r="AI107" s="22">
        <v>0</v>
      </c>
      <c r="AJ107" s="22">
        <v>1749129</v>
      </c>
      <c r="AK107" s="22">
        <v>0</v>
      </c>
      <c r="AL107" s="22">
        <v>0</v>
      </c>
      <c r="AM107" s="22">
        <v>0</v>
      </c>
      <c r="AN107" s="22">
        <v>0</v>
      </c>
      <c r="AO107" s="22">
        <v>2847824</v>
      </c>
      <c r="AP107" s="22">
        <v>0</v>
      </c>
      <c r="AQ107" s="22">
        <v>12483943</v>
      </c>
      <c r="AR107" s="22">
        <v>123877</v>
      </c>
      <c r="AS107" s="22">
        <v>637642</v>
      </c>
      <c r="AT107" s="22">
        <v>0</v>
      </c>
      <c r="AU107" s="22">
        <v>0</v>
      </c>
      <c r="AV107" s="22">
        <v>155640</v>
      </c>
      <c r="AW107" s="22">
        <v>5406</v>
      </c>
      <c r="AX107" s="22">
        <v>4581</v>
      </c>
      <c r="AY107" s="22">
        <v>287936</v>
      </c>
      <c r="AZ107" s="22">
        <v>0</v>
      </c>
      <c r="BA107" s="22">
        <v>1836936</v>
      </c>
      <c r="BB107" s="22">
        <v>0</v>
      </c>
      <c r="BC107" s="22">
        <v>0</v>
      </c>
      <c r="BD107" s="22">
        <v>0</v>
      </c>
      <c r="BE107" s="22">
        <v>0</v>
      </c>
      <c r="BF107" s="22">
        <v>0</v>
      </c>
      <c r="BG107" s="22">
        <v>1150548</v>
      </c>
      <c r="BH107" s="22">
        <v>998927</v>
      </c>
      <c r="BI107" s="22">
        <v>347001</v>
      </c>
      <c r="BJ107" s="22">
        <v>0</v>
      </c>
      <c r="BK107" s="22">
        <v>290316</v>
      </c>
      <c r="BL107" s="22">
        <v>0</v>
      </c>
      <c r="BM107" s="22">
        <v>53061</v>
      </c>
      <c r="BN107" s="22">
        <v>500</v>
      </c>
      <c r="BO107" s="22">
        <v>237961</v>
      </c>
      <c r="BP107" s="22">
        <v>170296</v>
      </c>
      <c r="BQ107" s="22">
        <v>0</v>
      </c>
      <c r="BR107" s="22">
        <v>0</v>
      </c>
      <c r="BS107" s="22">
        <v>0</v>
      </c>
      <c r="BT107" s="22">
        <v>0</v>
      </c>
      <c r="BU107" s="22">
        <v>0</v>
      </c>
      <c r="BV107" s="22">
        <v>2435702</v>
      </c>
      <c r="BW107" s="22">
        <v>307771</v>
      </c>
      <c r="BX107" s="22">
        <v>0</v>
      </c>
      <c r="BY107" s="22">
        <v>0</v>
      </c>
      <c r="BZ107" s="22">
        <v>0</v>
      </c>
      <c r="CA107" s="22">
        <v>2209590</v>
      </c>
      <c r="CB107" s="22">
        <v>0</v>
      </c>
      <c r="CC107" s="22">
        <v>11253691</v>
      </c>
      <c r="CD107" s="22">
        <v>1230252</v>
      </c>
    </row>
    <row r="108" spans="1:82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5362751</v>
      </c>
      <c r="F108" s="22">
        <v>0</v>
      </c>
      <c r="G108" s="22">
        <v>37425</v>
      </c>
      <c r="H108" s="22">
        <v>0</v>
      </c>
      <c r="I108" s="22">
        <v>0</v>
      </c>
      <c r="J108" s="22">
        <v>380364</v>
      </c>
      <c r="K108" s="22">
        <v>0</v>
      </c>
      <c r="L108" s="22">
        <v>0</v>
      </c>
      <c r="M108" s="22">
        <v>34699</v>
      </c>
      <c r="N108" s="22">
        <v>0</v>
      </c>
      <c r="O108" s="22">
        <v>0</v>
      </c>
      <c r="P108" s="22">
        <v>373952</v>
      </c>
      <c r="Q108" s="22">
        <v>0</v>
      </c>
      <c r="R108" s="22">
        <v>0</v>
      </c>
      <c r="S108" s="22">
        <v>51669</v>
      </c>
      <c r="T108" s="22">
        <v>0</v>
      </c>
      <c r="U108" s="22">
        <v>1399073</v>
      </c>
      <c r="V108" s="22">
        <v>620864</v>
      </c>
      <c r="W108" s="22">
        <v>576813</v>
      </c>
      <c r="X108" s="22">
        <v>0</v>
      </c>
      <c r="Y108" s="22">
        <v>121978</v>
      </c>
      <c r="Z108" s="22">
        <v>0</v>
      </c>
      <c r="AA108" s="22">
        <v>32615</v>
      </c>
      <c r="AB108" s="22">
        <v>0</v>
      </c>
      <c r="AC108" s="22">
        <v>64648</v>
      </c>
      <c r="AD108" s="22">
        <v>0</v>
      </c>
      <c r="AE108" s="22">
        <v>409464</v>
      </c>
      <c r="AF108" s="22">
        <v>0</v>
      </c>
      <c r="AG108" s="22">
        <v>0</v>
      </c>
      <c r="AH108" s="22">
        <v>0</v>
      </c>
      <c r="AI108" s="22">
        <v>0</v>
      </c>
      <c r="AJ108" s="22">
        <v>2402239</v>
      </c>
      <c r="AK108" s="22">
        <v>77901</v>
      </c>
      <c r="AL108" s="22">
        <v>0</v>
      </c>
      <c r="AM108" s="22">
        <v>0</v>
      </c>
      <c r="AN108" s="22">
        <v>0</v>
      </c>
      <c r="AO108" s="22">
        <v>0</v>
      </c>
      <c r="AP108" s="22">
        <v>0</v>
      </c>
      <c r="AQ108" s="22">
        <v>11946455</v>
      </c>
      <c r="AR108" s="22">
        <v>341232</v>
      </c>
      <c r="AS108" s="22">
        <v>1242321</v>
      </c>
      <c r="AT108" s="22">
        <v>0</v>
      </c>
      <c r="AU108" s="22">
        <v>0</v>
      </c>
      <c r="AV108" s="22">
        <v>814358</v>
      </c>
      <c r="AW108" s="22">
        <v>67259</v>
      </c>
      <c r="AX108" s="22">
        <v>0</v>
      </c>
      <c r="AY108" s="22">
        <v>667995</v>
      </c>
      <c r="AZ108" s="22">
        <v>0</v>
      </c>
      <c r="BA108" s="22">
        <v>38218</v>
      </c>
      <c r="BB108" s="22">
        <v>2065641</v>
      </c>
      <c r="BC108" s="22">
        <v>0</v>
      </c>
      <c r="BD108" s="22">
        <v>0</v>
      </c>
      <c r="BE108" s="22">
        <v>149923</v>
      </c>
      <c r="BF108" s="22">
        <v>0</v>
      </c>
      <c r="BG108" s="22">
        <v>1225963</v>
      </c>
      <c r="BH108" s="22">
        <v>455847</v>
      </c>
      <c r="BI108" s="22">
        <v>530342</v>
      </c>
      <c r="BJ108" s="22">
        <v>0</v>
      </c>
      <c r="BK108" s="22">
        <v>85524</v>
      </c>
      <c r="BL108" s="22">
        <v>0</v>
      </c>
      <c r="BM108" s="22">
        <v>0</v>
      </c>
      <c r="BN108" s="22">
        <v>463273</v>
      </c>
      <c r="BO108" s="22">
        <v>428442</v>
      </c>
      <c r="BP108" s="22">
        <v>0</v>
      </c>
      <c r="BQ108" s="22">
        <v>234301</v>
      </c>
      <c r="BR108" s="22">
        <v>0</v>
      </c>
      <c r="BS108" s="22">
        <v>0</v>
      </c>
      <c r="BT108" s="22">
        <v>0</v>
      </c>
      <c r="BU108" s="22">
        <v>0</v>
      </c>
      <c r="BV108" s="22">
        <v>3066994</v>
      </c>
      <c r="BW108" s="22">
        <v>436820</v>
      </c>
      <c r="BX108" s="22">
        <v>0</v>
      </c>
      <c r="BY108" s="22">
        <v>0</v>
      </c>
      <c r="BZ108" s="22">
        <v>0</v>
      </c>
      <c r="CA108" s="22">
        <v>0</v>
      </c>
      <c r="CB108" s="22">
        <v>0</v>
      </c>
      <c r="CC108" s="22">
        <v>12314453</v>
      </c>
      <c r="CD108" s="22">
        <v>-367998</v>
      </c>
    </row>
    <row r="109" spans="1:82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1524481</v>
      </c>
      <c r="F109" s="22">
        <v>0</v>
      </c>
      <c r="G109" s="22">
        <v>2574</v>
      </c>
      <c r="H109" s="22">
        <v>0</v>
      </c>
      <c r="I109" s="22">
        <v>16219</v>
      </c>
      <c r="J109" s="22">
        <v>234291</v>
      </c>
      <c r="K109" s="22">
        <v>0</v>
      </c>
      <c r="L109" s="22">
        <v>15800</v>
      </c>
      <c r="M109" s="22">
        <v>0</v>
      </c>
      <c r="N109" s="22">
        <v>0</v>
      </c>
      <c r="O109" s="22">
        <v>0</v>
      </c>
      <c r="P109" s="22">
        <v>102948</v>
      </c>
      <c r="Q109" s="22">
        <v>5453</v>
      </c>
      <c r="R109" s="22">
        <v>0</v>
      </c>
      <c r="S109" s="22">
        <v>0</v>
      </c>
      <c r="T109" s="22">
        <v>0</v>
      </c>
      <c r="U109" s="22">
        <v>742455</v>
      </c>
      <c r="V109" s="22">
        <v>213570</v>
      </c>
      <c r="W109" s="22">
        <v>155857</v>
      </c>
      <c r="X109" s="22">
        <v>0</v>
      </c>
      <c r="Y109" s="22">
        <v>22626</v>
      </c>
      <c r="Z109" s="22">
        <v>0</v>
      </c>
      <c r="AA109" s="22">
        <v>23840</v>
      </c>
      <c r="AB109" s="22">
        <v>33254</v>
      </c>
      <c r="AC109" s="22">
        <v>20082</v>
      </c>
      <c r="AD109" s="22">
        <v>0</v>
      </c>
      <c r="AE109" s="22">
        <v>0</v>
      </c>
      <c r="AF109" s="22">
        <v>0</v>
      </c>
      <c r="AG109" s="22">
        <v>11700</v>
      </c>
      <c r="AH109" s="22">
        <v>0</v>
      </c>
      <c r="AI109" s="22">
        <v>0</v>
      </c>
      <c r="AJ109" s="22">
        <v>590528</v>
      </c>
      <c r="AK109" s="22">
        <v>55928</v>
      </c>
      <c r="AL109" s="22">
        <v>0</v>
      </c>
      <c r="AM109" s="22">
        <v>0</v>
      </c>
      <c r="AN109" s="22">
        <v>954365</v>
      </c>
      <c r="AO109" s="22">
        <v>0</v>
      </c>
      <c r="AP109" s="22">
        <v>0</v>
      </c>
      <c r="AQ109" s="22">
        <v>4725971</v>
      </c>
      <c r="AR109" s="22">
        <v>61146</v>
      </c>
      <c r="AS109" s="22">
        <v>303408</v>
      </c>
      <c r="AT109" s="22">
        <v>262902</v>
      </c>
      <c r="AU109" s="22">
        <v>25389</v>
      </c>
      <c r="AV109" s="22">
        <v>280696</v>
      </c>
      <c r="AW109" s="22">
        <v>0</v>
      </c>
      <c r="AX109" s="22">
        <v>16867</v>
      </c>
      <c r="AY109" s="22">
        <v>505</v>
      </c>
      <c r="AZ109" s="22">
        <v>0</v>
      </c>
      <c r="BA109" s="22">
        <v>0</v>
      </c>
      <c r="BB109" s="22">
        <v>646710</v>
      </c>
      <c r="BC109" s="22">
        <v>9790</v>
      </c>
      <c r="BD109" s="22">
        <v>0</v>
      </c>
      <c r="BE109" s="22">
        <v>0</v>
      </c>
      <c r="BF109" s="22">
        <v>0</v>
      </c>
      <c r="BG109" s="22">
        <v>574006</v>
      </c>
      <c r="BH109" s="22">
        <v>189572</v>
      </c>
      <c r="BI109" s="22">
        <v>132667</v>
      </c>
      <c r="BJ109" s="22">
        <v>0</v>
      </c>
      <c r="BK109" s="22">
        <v>85701</v>
      </c>
      <c r="BL109" s="22">
        <v>0</v>
      </c>
      <c r="BM109" s="22">
        <v>31128</v>
      </c>
      <c r="BN109" s="22">
        <v>1643</v>
      </c>
      <c r="BO109" s="22">
        <v>162200</v>
      </c>
      <c r="BP109" s="22">
        <v>202</v>
      </c>
      <c r="BQ109" s="22">
        <v>49661</v>
      </c>
      <c r="BR109" s="22">
        <v>0</v>
      </c>
      <c r="BS109" s="22">
        <v>0</v>
      </c>
      <c r="BT109" s="22">
        <v>0</v>
      </c>
      <c r="BU109" s="22">
        <v>0</v>
      </c>
      <c r="BV109" s="22">
        <v>579850</v>
      </c>
      <c r="BW109" s="22">
        <v>79047</v>
      </c>
      <c r="BX109" s="22">
        <v>0</v>
      </c>
      <c r="BY109" s="22">
        <v>0</v>
      </c>
      <c r="BZ109" s="22">
        <v>804682</v>
      </c>
      <c r="CA109" s="22">
        <v>0</v>
      </c>
      <c r="CB109" s="22">
        <v>0</v>
      </c>
      <c r="CC109" s="22">
        <v>4297772</v>
      </c>
      <c r="CD109" s="22">
        <v>428199</v>
      </c>
    </row>
    <row r="110" spans="1:82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4235980</v>
      </c>
      <c r="F110" s="22">
        <v>0</v>
      </c>
      <c r="G110" s="22">
        <v>369231</v>
      </c>
      <c r="H110" s="22">
        <v>0</v>
      </c>
      <c r="I110" s="22">
        <v>3689</v>
      </c>
      <c r="J110" s="22">
        <v>378578</v>
      </c>
      <c r="K110" s="22">
        <v>0</v>
      </c>
      <c r="L110" s="22">
        <v>0</v>
      </c>
      <c r="M110" s="22">
        <v>15071</v>
      </c>
      <c r="N110" s="22">
        <v>0</v>
      </c>
      <c r="O110" s="22">
        <v>0</v>
      </c>
      <c r="P110" s="22">
        <v>1555</v>
      </c>
      <c r="Q110" s="22">
        <v>0</v>
      </c>
      <c r="R110" s="22">
        <v>0</v>
      </c>
      <c r="S110" s="22">
        <v>2035</v>
      </c>
      <c r="T110" s="22">
        <v>0</v>
      </c>
      <c r="U110" s="22">
        <v>1820778</v>
      </c>
      <c r="V110" s="22">
        <v>1279649</v>
      </c>
      <c r="W110" s="22">
        <v>750128</v>
      </c>
      <c r="X110" s="22">
        <v>0</v>
      </c>
      <c r="Y110" s="22">
        <v>244433</v>
      </c>
      <c r="Z110" s="22">
        <v>0</v>
      </c>
      <c r="AA110" s="22">
        <v>22831</v>
      </c>
      <c r="AB110" s="22">
        <v>414</v>
      </c>
      <c r="AC110" s="22">
        <v>79111</v>
      </c>
      <c r="AD110" s="22">
        <v>189002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749708</v>
      </c>
      <c r="AK110" s="22">
        <v>88789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  <c r="AQ110" s="22">
        <v>10230982</v>
      </c>
      <c r="AR110" s="22">
        <v>115067</v>
      </c>
      <c r="AS110" s="22">
        <v>1554106</v>
      </c>
      <c r="AT110" s="22">
        <v>0</v>
      </c>
      <c r="AU110" s="22">
        <v>140293</v>
      </c>
      <c r="AV110" s="22">
        <v>247191</v>
      </c>
      <c r="AW110" s="22">
        <v>41263</v>
      </c>
      <c r="AX110" s="22">
        <v>0</v>
      </c>
      <c r="AY110" s="22">
        <v>95955</v>
      </c>
      <c r="AZ110" s="22">
        <v>0</v>
      </c>
      <c r="BA110" s="22">
        <v>625501</v>
      </c>
      <c r="BB110" s="22">
        <v>948083</v>
      </c>
      <c r="BC110" s="22">
        <v>0</v>
      </c>
      <c r="BD110" s="22">
        <v>0</v>
      </c>
      <c r="BE110" s="22">
        <v>263491</v>
      </c>
      <c r="BF110" s="22">
        <v>0</v>
      </c>
      <c r="BG110" s="22">
        <v>1260666</v>
      </c>
      <c r="BH110" s="22">
        <v>489772</v>
      </c>
      <c r="BI110" s="22">
        <v>728440</v>
      </c>
      <c r="BJ110" s="22">
        <v>0</v>
      </c>
      <c r="BK110" s="22">
        <v>256527</v>
      </c>
      <c r="BL110" s="22">
        <v>36292</v>
      </c>
      <c r="BM110" s="22">
        <v>23048</v>
      </c>
      <c r="BN110" s="22">
        <v>1614</v>
      </c>
      <c r="BO110" s="22">
        <v>201806</v>
      </c>
      <c r="BP110" s="22">
        <v>394950</v>
      </c>
      <c r="BQ110" s="22">
        <v>0</v>
      </c>
      <c r="BR110" s="22">
        <v>0</v>
      </c>
      <c r="BS110" s="22">
        <v>0</v>
      </c>
      <c r="BT110" s="22">
        <v>0</v>
      </c>
      <c r="BU110" s="22">
        <v>0</v>
      </c>
      <c r="BV110" s="22">
        <v>1149010</v>
      </c>
      <c r="BW110" s="22">
        <v>421222</v>
      </c>
      <c r="BX110" s="22">
        <v>0</v>
      </c>
      <c r="BY110" s="22">
        <v>0</v>
      </c>
      <c r="BZ110" s="22">
        <v>0</v>
      </c>
      <c r="CA110" s="22">
        <v>0</v>
      </c>
      <c r="CB110" s="22">
        <v>0</v>
      </c>
      <c r="CC110" s="22">
        <v>8994297</v>
      </c>
      <c r="CD110" s="22">
        <v>1236685</v>
      </c>
    </row>
    <row r="111" spans="1:82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10666124</v>
      </c>
      <c r="F111" s="22">
        <v>1193</v>
      </c>
      <c r="G111" s="22">
        <v>3029136</v>
      </c>
      <c r="H111" s="22">
        <v>233450</v>
      </c>
      <c r="I111" s="22">
        <v>409884</v>
      </c>
      <c r="J111" s="22">
        <v>559938</v>
      </c>
      <c r="K111" s="22">
        <v>40000</v>
      </c>
      <c r="L111" s="22">
        <v>0</v>
      </c>
      <c r="M111" s="22">
        <v>507117</v>
      </c>
      <c r="N111" s="22">
        <v>0</v>
      </c>
      <c r="O111" s="22">
        <v>106329</v>
      </c>
      <c r="P111" s="22">
        <v>672</v>
      </c>
      <c r="Q111" s="22">
        <v>0</v>
      </c>
      <c r="R111" s="22">
        <v>0</v>
      </c>
      <c r="S111" s="22">
        <v>415775</v>
      </c>
      <c r="T111" s="22">
        <v>0</v>
      </c>
      <c r="U111" s="22">
        <v>2134748</v>
      </c>
      <c r="V111" s="22">
        <v>2171444</v>
      </c>
      <c r="W111" s="22">
        <v>1110717</v>
      </c>
      <c r="X111" s="22">
        <v>0</v>
      </c>
      <c r="Y111" s="22">
        <v>0</v>
      </c>
      <c r="Z111" s="22">
        <v>0</v>
      </c>
      <c r="AA111" s="22">
        <v>40773</v>
      </c>
      <c r="AB111" s="22">
        <v>0</v>
      </c>
      <c r="AC111" s="22">
        <v>1009470</v>
      </c>
      <c r="AD111" s="22">
        <v>0</v>
      </c>
      <c r="AE111" s="22">
        <v>0</v>
      </c>
      <c r="AF111" s="22">
        <v>0</v>
      </c>
      <c r="AG111" s="22">
        <v>0</v>
      </c>
      <c r="AH111" s="22">
        <v>105299</v>
      </c>
      <c r="AI111" s="22">
        <v>0</v>
      </c>
      <c r="AJ111" s="22">
        <v>5048903</v>
      </c>
      <c r="AK111" s="22">
        <v>113796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27704768</v>
      </c>
      <c r="AR111" s="22">
        <v>303810</v>
      </c>
      <c r="AS111" s="22">
        <v>1786862</v>
      </c>
      <c r="AT111" s="22">
        <v>5013</v>
      </c>
      <c r="AU111" s="22">
        <v>1971030</v>
      </c>
      <c r="AV111" s="22">
        <v>1371155</v>
      </c>
      <c r="AW111" s="22">
        <v>92723</v>
      </c>
      <c r="AX111" s="22">
        <v>0</v>
      </c>
      <c r="AY111" s="22">
        <v>495950</v>
      </c>
      <c r="AZ111" s="22">
        <v>0</v>
      </c>
      <c r="BA111" s="22">
        <v>1001497</v>
      </c>
      <c r="BB111" s="22">
        <v>2368513</v>
      </c>
      <c r="BC111" s="22">
        <v>0</v>
      </c>
      <c r="BD111" s="22">
        <v>0</v>
      </c>
      <c r="BE111" s="22">
        <v>634835</v>
      </c>
      <c r="BF111" s="22">
        <v>0</v>
      </c>
      <c r="BG111" s="22">
        <v>1644683</v>
      </c>
      <c r="BH111" s="22">
        <v>1402980</v>
      </c>
      <c r="BI111" s="22">
        <v>793642</v>
      </c>
      <c r="BJ111" s="22">
        <v>0</v>
      </c>
      <c r="BK111" s="22">
        <v>114365</v>
      </c>
      <c r="BL111" s="22">
        <v>0</v>
      </c>
      <c r="BM111" s="22">
        <v>53421</v>
      </c>
      <c r="BN111" s="22">
        <v>0</v>
      </c>
      <c r="BO111" s="22">
        <v>570129</v>
      </c>
      <c r="BP111" s="22">
        <v>169772</v>
      </c>
      <c r="BQ111" s="22">
        <v>0</v>
      </c>
      <c r="BR111" s="22">
        <v>0</v>
      </c>
      <c r="BS111" s="22">
        <v>0</v>
      </c>
      <c r="BT111" s="22">
        <v>641513</v>
      </c>
      <c r="BU111" s="22">
        <v>0</v>
      </c>
      <c r="BV111" s="22">
        <v>3171865</v>
      </c>
      <c r="BW111" s="22">
        <v>488194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19081952</v>
      </c>
      <c r="CD111" s="22">
        <v>8622816</v>
      </c>
    </row>
    <row r="112" spans="1:82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2397784</v>
      </c>
      <c r="F112" s="22">
        <v>0</v>
      </c>
      <c r="G112" s="22">
        <v>120798</v>
      </c>
      <c r="H112" s="22">
        <v>0</v>
      </c>
      <c r="I112" s="22">
        <v>0</v>
      </c>
      <c r="J112" s="22">
        <v>151576</v>
      </c>
      <c r="K112" s="22">
        <v>0</v>
      </c>
      <c r="L112" s="22">
        <v>0</v>
      </c>
      <c r="M112" s="22">
        <v>24555</v>
      </c>
      <c r="N112" s="22">
        <v>0</v>
      </c>
      <c r="O112" s="22">
        <v>23189</v>
      </c>
      <c r="P112" s="22">
        <v>58480</v>
      </c>
      <c r="Q112" s="22">
        <v>0</v>
      </c>
      <c r="R112" s="22">
        <v>0</v>
      </c>
      <c r="S112" s="22">
        <v>3288997</v>
      </c>
      <c r="T112" s="22">
        <v>0</v>
      </c>
      <c r="U112" s="22">
        <v>822721</v>
      </c>
      <c r="V112" s="22">
        <v>637520</v>
      </c>
      <c r="W112" s="22">
        <v>395286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1000</v>
      </c>
      <c r="AE112" s="22">
        <v>53363</v>
      </c>
      <c r="AF112" s="22">
        <v>0</v>
      </c>
      <c r="AG112" s="22">
        <v>0</v>
      </c>
      <c r="AH112" s="22">
        <v>0</v>
      </c>
      <c r="AI112" s="22">
        <v>0</v>
      </c>
      <c r="AJ112" s="22">
        <v>135463</v>
      </c>
      <c r="AK112" s="22">
        <v>23814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8134546</v>
      </c>
      <c r="AR112" s="22">
        <v>126460</v>
      </c>
      <c r="AS112" s="22">
        <v>1763716</v>
      </c>
      <c r="AT112" s="22">
        <v>0</v>
      </c>
      <c r="AU112" s="22">
        <v>0</v>
      </c>
      <c r="AV112" s="22">
        <v>234317</v>
      </c>
      <c r="AW112" s="22">
        <v>5768</v>
      </c>
      <c r="AX112" s="22">
        <v>0</v>
      </c>
      <c r="AY112" s="22">
        <v>160296</v>
      </c>
      <c r="AZ112" s="22">
        <v>0</v>
      </c>
      <c r="BA112" s="22">
        <v>83846</v>
      </c>
      <c r="BB112" s="22">
        <v>302414</v>
      </c>
      <c r="BC112" s="22">
        <v>0</v>
      </c>
      <c r="BD112" s="22">
        <v>0</v>
      </c>
      <c r="BE112" s="22">
        <v>58476</v>
      </c>
      <c r="BF112" s="22">
        <v>0</v>
      </c>
      <c r="BG112" s="22">
        <v>459587</v>
      </c>
      <c r="BH112" s="22">
        <v>382426</v>
      </c>
      <c r="BI112" s="22">
        <v>299536</v>
      </c>
      <c r="BJ112" s="22">
        <v>0</v>
      </c>
      <c r="BK112" s="22">
        <v>21827</v>
      </c>
      <c r="BL112" s="22">
        <v>0</v>
      </c>
      <c r="BM112" s="22">
        <v>0</v>
      </c>
      <c r="BN112" s="22">
        <v>0</v>
      </c>
      <c r="BO112" s="22">
        <v>70895</v>
      </c>
      <c r="BP112" s="22">
        <v>6824</v>
      </c>
      <c r="BQ112" s="22">
        <v>116986</v>
      </c>
      <c r="BR112" s="22">
        <v>0</v>
      </c>
      <c r="BS112" s="22">
        <v>0</v>
      </c>
      <c r="BT112" s="22">
        <v>0</v>
      </c>
      <c r="BU112" s="22">
        <v>0</v>
      </c>
      <c r="BV112" s="22">
        <v>230483</v>
      </c>
      <c r="BW112" s="22">
        <v>96357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4420214</v>
      </c>
      <c r="CD112" s="22">
        <v>3714332</v>
      </c>
    </row>
    <row r="113" spans="1:82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54196307</v>
      </c>
      <c r="F113" s="22">
        <v>12000</v>
      </c>
      <c r="G113" s="22">
        <v>0</v>
      </c>
      <c r="H113" s="22">
        <v>0</v>
      </c>
      <c r="I113" s="22">
        <v>0</v>
      </c>
      <c r="J113" s="22">
        <v>1750904</v>
      </c>
      <c r="K113" s="22">
        <v>0</v>
      </c>
      <c r="L113" s="22">
        <v>0</v>
      </c>
      <c r="M113" s="22">
        <v>305067</v>
      </c>
      <c r="N113" s="22">
        <v>0</v>
      </c>
      <c r="O113" s="22">
        <v>712368</v>
      </c>
      <c r="P113" s="22">
        <v>10902884</v>
      </c>
      <c r="Q113" s="22">
        <v>0</v>
      </c>
      <c r="R113" s="22">
        <v>0</v>
      </c>
      <c r="S113" s="22">
        <v>729453</v>
      </c>
      <c r="T113" s="22">
        <v>0</v>
      </c>
      <c r="U113" s="22">
        <v>13126038</v>
      </c>
      <c r="V113" s="22">
        <v>9986311</v>
      </c>
      <c r="W113" s="22">
        <v>4613360</v>
      </c>
      <c r="X113" s="22">
        <v>0</v>
      </c>
      <c r="Y113" s="22">
        <v>1398805</v>
      </c>
      <c r="Z113" s="22">
        <v>0</v>
      </c>
      <c r="AA113" s="22">
        <v>0</v>
      </c>
      <c r="AB113" s="22">
        <v>0</v>
      </c>
      <c r="AC113" s="22">
        <v>728309</v>
      </c>
      <c r="AD113" s="22">
        <v>2250438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10619</v>
      </c>
      <c r="AK113" s="22">
        <v>1545414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102268277</v>
      </c>
      <c r="AR113" s="22">
        <v>623379</v>
      </c>
      <c r="AS113" s="22">
        <v>8909126</v>
      </c>
      <c r="AT113" s="22">
        <v>0</v>
      </c>
      <c r="AU113" s="22">
        <v>0</v>
      </c>
      <c r="AV113" s="22">
        <v>6869271</v>
      </c>
      <c r="AW113" s="22">
        <v>36369</v>
      </c>
      <c r="AX113" s="22">
        <v>0</v>
      </c>
      <c r="AY113" s="22">
        <v>7580150</v>
      </c>
      <c r="AZ113" s="22">
        <v>0</v>
      </c>
      <c r="BA113" s="22">
        <v>1062129</v>
      </c>
      <c r="BB113" s="22">
        <v>6728613</v>
      </c>
      <c r="BC113" s="22">
        <v>0</v>
      </c>
      <c r="BD113" s="22">
        <v>0</v>
      </c>
      <c r="BE113" s="22">
        <v>1048973</v>
      </c>
      <c r="BF113" s="22">
        <v>0</v>
      </c>
      <c r="BG113" s="22">
        <v>4836873</v>
      </c>
      <c r="BH113" s="22">
        <v>6186267</v>
      </c>
      <c r="BI113" s="22">
        <v>3524347</v>
      </c>
      <c r="BJ113" s="22">
        <v>0</v>
      </c>
      <c r="BK113" s="22">
        <v>0</v>
      </c>
      <c r="BL113" s="22">
        <v>0</v>
      </c>
      <c r="BM113" s="22">
        <v>0</v>
      </c>
      <c r="BN113" s="22">
        <v>0</v>
      </c>
      <c r="BO113" s="22">
        <v>3243053</v>
      </c>
      <c r="BP113" s="22">
        <v>1290534</v>
      </c>
      <c r="BQ113" s="22">
        <v>0</v>
      </c>
      <c r="BR113" s="22">
        <v>0</v>
      </c>
      <c r="BS113" s="22">
        <v>0</v>
      </c>
      <c r="BT113" s="22">
        <v>0</v>
      </c>
      <c r="BU113" s="22">
        <v>0</v>
      </c>
      <c r="BV113" s="22">
        <v>4141712</v>
      </c>
      <c r="BW113" s="22">
        <v>9837534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65918330</v>
      </c>
      <c r="CD113" s="22">
        <v>36349947</v>
      </c>
    </row>
    <row r="114" spans="1:82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1322749</v>
      </c>
      <c r="F114" s="22">
        <v>0</v>
      </c>
      <c r="G114" s="22">
        <v>440138</v>
      </c>
      <c r="H114" s="22">
        <v>0</v>
      </c>
      <c r="I114" s="22">
        <v>987</v>
      </c>
      <c r="J114" s="22">
        <v>86069</v>
      </c>
      <c r="K114" s="22">
        <v>0</v>
      </c>
      <c r="L114" s="22">
        <v>59437</v>
      </c>
      <c r="M114" s="22">
        <v>3300</v>
      </c>
      <c r="N114" s="22">
        <v>0</v>
      </c>
      <c r="O114" s="22">
        <v>2452</v>
      </c>
      <c r="P114" s="22">
        <v>488</v>
      </c>
      <c r="Q114" s="22">
        <v>18515</v>
      </c>
      <c r="R114" s="22">
        <v>0</v>
      </c>
      <c r="S114" s="22">
        <v>0</v>
      </c>
      <c r="T114" s="22">
        <v>7596</v>
      </c>
      <c r="U114" s="22">
        <v>555731</v>
      </c>
      <c r="V114" s="22">
        <v>139770</v>
      </c>
      <c r="W114" s="22">
        <v>128406</v>
      </c>
      <c r="X114" s="22">
        <v>0</v>
      </c>
      <c r="Y114" s="22">
        <v>35877</v>
      </c>
      <c r="Z114" s="22">
        <v>0</v>
      </c>
      <c r="AA114" s="22">
        <v>3100</v>
      </c>
      <c r="AB114" s="22">
        <v>0</v>
      </c>
      <c r="AC114" s="22">
        <v>0</v>
      </c>
      <c r="AD114" s="22">
        <v>840</v>
      </c>
      <c r="AE114" s="22">
        <v>17748</v>
      </c>
      <c r="AF114" s="22">
        <v>0</v>
      </c>
      <c r="AG114" s="22">
        <v>0</v>
      </c>
      <c r="AH114" s="22">
        <v>26450</v>
      </c>
      <c r="AI114" s="22">
        <v>0</v>
      </c>
      <c r="AJ114" s="22">
        <v>380734</v>
      </c>
      <c r="AK114" s="22">
        <v>23040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Q114" s="22">
        <v>3253427</v>
      </c>
      <c r="AR114" s="22">
        <v>81842</v>
      </c>
      <c r="AS114" s="22">
        <v>639246</v>
      </c>
      <c r="AT114" s="22">
        <v>0</v>
      </c>
      <c r="AU114" s="22">
        <v>26158</v>
      </c>
      <c r="AV114" s="22">
        <v>113749</v>
      </c>
      <c r="AW114" s="22">
        <v>388</v>
      </c>
      <c r="AX114" s="22">
        <v>75312</v>
      </c>
      <c r="AY114" s="22">
        <v>14332</v>
      </c>
      <c r="AZ114" s="22">
        <v>0</v>
      </c>
      <c r="BA114" s="22">
        <v>190960</v>
      </c>
      <c r="BB114" s="22">
        <v>367505</v>
      </c>
      <c r="BC114" s="22">
        <v>30981</v>
      </c>
      <c r="BD114" s="22">
        <v>0</v>
      </c>
      <c r="BE114" s="22">
        <v>1911</v>
      </c>
      <c r="BF114" s="22">
        <v>0</v>
      </c>
      <c r="BG114" s="22">
        <v>480641</v>
      </c>
      <c r="BH114" s="22">
        <v>70040</v>
      </c>
      <c r="BI114" s="22">
        <v>140247</v>
      </c>
      <c r="BJ114" s="22">
        <v>0</v>
      </c>
      <c r="BK114" s="22">
        <v>44945</v>
      </c>
      <c r="BL114" s="22">
        <v>0</v>
      </c>
      <c r="BM114" s="22">
        <v>30</v>
      </c>
      <c r="BN114" s="22">
        <v>0</v>
      </c>
      <c r="BO114" s="22">
        <v>0</v>
      </c>
      <c r="BP114" s="22">
        <v>146128</v>
      </c>
      <c r="BQ114" s="22">
        <v>17034</v>
      </c>
      <c r="BR114" s="22">
        <v>0</v>
      </c>
      <c r="BS114" s="22">
        <v>0</v>
      </c>
      <c r="BT114" s="22">
        <v>0</v>
      </c>
      <c r="BU114" s="22">
        <v>0</v>
      </c>
      <c r="BV114" s="22">
        <v>603214</v>
      </c>
      <c r="BW114" s="22">
        <v>23279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3067942</v>
      </c>
      <c r="CD114" s="22">
        <v>185485</v>
      </c>
    </row>
    <row r="115" spans="1:82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3985750</v>
      </c>
      <c r="G115" s="22">
        <v>615727</v>
      </c>
      <c r="H115" s="22">
        <v>19911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538640</v>
      </c>
      <c r="O115" s="22">
        <v>1060315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2305112</v>
      </c>
      <c r="V115" s="22">
        <v>0</v>
      </c>
      <c r="W115" s="22">
        <v>511187</v>
      </c>
      <c r="X115" s="22">
        <v>0</v>
      </c>
      <c r="Y115" s="22">
        <v>0</v>
      </c>
      <c r="Z115" s="22">
        <v>0</v>
      </c>
      <c r="AA115" s="22">
        <v>0</v>
      </c>
      <c r="AB115" s="22">
        <v>72284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595531</v>
      </c>
      <c r="AI115" s="22">
        <v>0</v>
      </c>
      <c r="AJ115" s="22">
        <v>359264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10063721</v>
      </c>
      <c r="AR115" s="22">
        <v>0</v>
      </c>
      <c r="AS115" s="22">
        <v>1718791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2">
        <v>1089574</v>
      </c>
      <c r="BA115" s="22">
        <v>1881478</v>
      </c>
      <c r="BB115" s="22">
        <v>0</v>
      </c>
      <c r="BC115" s="22">
        <v>0</v>
      </c>
      <c r="BD115" s="22">
        <v>0</v>
      </c>
      <c r="BE115" s="22">
        <v>0</v>
      </c>
      <c r="BF115" s="22">
        <v>0</v>
      </c>
      <c r="BG115" s="22">
        <v>2207379</v>
      </c>
      <c r="BH115" s="22">
        <v>0</v>
      </c>
      <c r="BI115" s="22">
        <v>466883</v>
      </c>
      <c r="BJ115" s="22">
        <v>0</v>
      </c>
      <c r="BK115" s="22">
        <v>0</v>
      </c>
      <c r="BL115" s="22">
        <v>0</v>
      </c>
      <c r="BM115" s="22">
        <v>0</v>
      </c>
      <c r="BN115" s="22">
        <v>110524</v>
      </c>
      <c r="BO115" s="22">
        <v>0</v>
      </c>
      <c r="BP115" s="22">
        <v>0</v>
      </c>
      <c r="BQ115" s="22">
        <v>0</v>
      </c>
      <c r="BR115" s="22">
        <v>0</v>
      </c>
      <c r="BS115" s="22">
        <v>0</v>
      </c>
      <c r="BT115" s="22">
        <v>213231</v>
      </c>
      <c r="BU115" s="22">
        <v>0</v>
      </c>
      <c r="BV115" s="22">
        <v>1493879</v>
      </c>
      <c r="BW115" s="22">
        <v>0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9181739</v>
      </c>
      <c r="CD115" s="22">
        <v>881982</v>
      </c>
    </row>
    <row r="116" spans="1:82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1083861</v>
      </c>
      <c r="F116" s="22">
        <v>0</v>
      </c>
      <c r="G116" s="22">
        <v>9152</v>
      </c>
      <c r="H116" s="22">
        <v>0</v>
      </c>
      <c r="I116" s="22">
        <v>0</v>
      </c>
      <c r="J116" s="22">
        <v>14990</v>
      </c>
      <c r="K116" s="22">
        <v>0</v>
      </c>
      <c r="L116" s="22">
        <v>0</v>
      </c>
      <c r="M116" s="22">
        <v>3107</v>
      </c>
      <c r="N116" s="22">
        <v>0</v>
      </c>
      <c r="O116" s="22">
        <v>2049</v>
      </c>
      <c r="P116" s="22">
        <v>67103</v>
      </c>
      <c r="Q116" s="22">
        <v>0</v>
      </c>
      <c r="R116" s="22">
        <v>0</v>
      </c>
      <c r="S116" s="22">
        <v>8532</v>
      </c>
      <c r="T116" s="22">
        <v>0</v>
      </c>
      <c r="U116" s="22">
        <v>393964</v>
      </c>
      <c r="V116" s="22">
        <v>1017367</v>
      </c>
      <c r="W116" s="22">
        <v>189954</v>
      </c>
      <c r="X116" s="22">
        <v>0</v>
      </c>
      <c r="Y116" s="22">
        <v>0</v>
      </c>
      <c r="Z116" s="22">
        <v>0</v>
      </c>
      <c r="AA116" s="22">
        <v>3689</v>
      </c>
      <c r="AB116" s="22">
        <v>0</v>
      </c>
      <c r="AC116" s="22">
        <v>0</v>
      </c>
      <c r="AD116" s="22">
        <v>0</v>
      </c>
      <c r="AE116" s="22">
        <v>80521</v>
      </c>
      <c r="AF116" s="22">
        <v>0</v>
      </c>
      <c r="AG116" s="22">
        <v>0</v>
      </c>
      <c r="AH116" s="22">
        <v>0</v>
      </c>
      <c r="AI116" s="22">
        <v>0</v>
      </c>
      <c r="AJ116" s="22">
        <v>6107</v>
      </c>
      <c r="AK116" s="22">
        <v>300</v>
      </c>
      <c r="AL116" s="22">
        <v>0</v>
      </c>
      <c r="AM116" s="22">
        <v>0</v>
      </c>
      <c r="AN116" s="22">
        <v>709177</v>
      </c>
      <c r="AO116" s="22">
        <v>0</v>
      </c>
      <c r="AP116" s="22">
        <v>0</v>
      </c>
      <c r="AQ116" s="22">
        <v>3589873</v>
      </c>
      <c r="AR116" s="22">
        <v>46876</v>
      </c>
      <c r="AS116" s="22">
        <v>232904</v>
      </c>
      <c r="AT116" s="22">
        <v>0</v>
      </c>
      <c r="AU116" s="22">
        <v>22068</v>
      </c>
      <c r="AV116" s="22">
        <v>68586</v>
      </c>
      <c r="AW116" s="22">
        <v>0</v>
      </c>
      <c r="AX116" s="22">
        <v>0</v>
      </c>
      <c r="AY116" s="22">
        <v>5230</v>
      </c>
      <c r="AZ116" s="22">
        <v>0</v>
      </c>
      <c r="BA116" s="22">
        <v>314631</v>
      </c>
      <c r="BB116" s="22">
        <v>235559</v>
      </c>
      <c r="BC116" s="22">
        <v>0</v>
      </c>
      <c r="BD116" s="22">
        <v>0</v>
      </c>
      <c r="BE116" s="22">
        <v>14588</v>
      </c>
      <c r="BF116" s="22">
        <v>0</v>
      </c>
      <c r="BG116" s="22">
        <v>461703</v>
      </c>
      <c r="BH116" s="22">
        <v>276305</v>
      </c>
      <c r="BI116" s="22">
        <v>185467</v>
      </c>
      <c r="BJ116" s="22">
        <v>0</v>
      </c>
      <c r="BK116" s="22">
        <v>7169</v>
      </c>
      <c r="BL116" s="22">
        <v>0</v>
      </c>
      <c r="BM116" s="22">
        <v>3884</v>
      </c>
      <c r="BN116" s="22">
        <v>0</v>
      </c>
      <c r="BO116" s="22">
        <v>0</v>
      </c>
      <c r="BP116" s="22">
        <v>0</v>
      </c>
      <c r="BQ116" s="22">
        <v>50526</v>
      </c>
      <c r="BR116" s="22">
        <v>0</v>
      </c>
      <c r="BS116" s="22">
        <v>0</v>
      </c>
      <c r="BT116" s="22">
        <v>0</v>
      </c>
      <c r="BU116" s="22">
        <v>0</v>
      </c>
      <c r="BV116" s="22">
        <v>200560</v>
      </c>
      <c r="BW116" s="22">
        <v>23849</v>
      </c>
      <c r="BX116" s="22">
        <v>0</v>
      </c>
      <c r="BY116" s="22">
        <v>0</v>
      </c>
      <c r="BZ116" s="22">
        <v>592110</v>
      </c>
      <c r="CA116" s="22">
        <v>0</v>
      </c>
      <c r="CB116" s="22">
        <v>0</v>
      </c>
      <c r="CC116" s="22">
        <v>2742015</v>
      </c>
      <c r="CD116" s="22">
        <v>847858</v>
      </c>
    </row>
    <row r="117" spans="1:82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1885777</v>
      </c>
      <c r="F117" s="22">
        <v>0</v>
      </c>
      <c r="G117" s="22">
        <v>0</v>
      </c>
      <c r="H117" s="22">
        <v>0</v>
      </c>
      <c r="I117" s="22">
        <v>360519</v>
      </c>
      <c r="J117" s="22">
        <v>85937</v>
      </c>
      <c r="K117" s="22">
        <v>0</v>
      </c>
      <c r="L117" s="22">
        <v>0</v>
      </c>
      <c r="M117" s="22">
        <v>390375</v>
      </c>
      <c r="N117" s="22">
        <v>1619165</v>
      </c>
      <c r="O117" s="22">
        <v>0</v>
      </c>
      <c r="P117" s="22">
        <v>2000564</v>
      </c>
      <c r="Q117" s="22">
        <v>0</v>
      </c>
      <c r="R117" s="22">
        <v>0</v>
      </c>
      <c r="S117" s="22">
        <v>0</v>
      </c>
      <c r="T117" s="22">
        <v>0</v>
      </c>
      <c r="U117" s="22">
        <v>2221974</v>
      </c>
      <c r="V117" s="22">
        <v>2046892</v>
      </c>
      <c r="W117" s="22">
        <v>797022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2961713</v>
      </c>
      <c r="AK117" s="22">
        <v>0</v>
      </c>
      <c r="AL117" s="22">
        <v>0</v>
      </c>
      <c r="AM117" s="22">
        <v>0</v>
      </c>
      <c r="AN117" s="22">
        <v>4138031</v>
      </c>
      <c r="AO117" s="22">
        <v>0</v>
      </c>
      <c r="AP117" s="22">
        <v>1336885</v>
      </c>
      <c r="AQ117" s="22">
        <v>19844854</v>
      </c>
      <c r="AR117" s="22">
        <v>408789</v>
      </c>
      <c r="AS117" s="22">
        <v>2964696</v>
      </c>
      <c r="AT117" s="22">
        <v>0</v>
      </c>
      <c r="AU117" s="22">
        <v>1546313</v>
      </c>
      <c r="AV117" s="22">
        <v>651533</v>
      </c>
      <c r="AW117" s="22">
        <v>0</v>
      </c>
      <c r="AX117" s="22">
        <v>0</v>
      </c>
      <c r="AY117" s="22">
        <v>518541</v>
      </c>
      <c r="AZ117" s="22">
        <v>0</v>
      </c>
      <c r="BA117" s="22">
        <v>0</v>
      </c>
      <c r="BB117" s="22">
        <v>3008557</v>
      </c>
      <c r="BC117" s="22">
        <v>0</v>
      </c>
      <c r="BD117" s="22">
        <v>0</v>
      </c>
      <c r="BE117" s="22">
        <v>0</v>
      </c>
      <c r="BF117" s="22">
        <v>0</v>
      </c>
      <c r="BG117" s="22">
        <v>2118001</v>
      </c>
      <c r="BH117" s="22">
        <v>2723821</v>
      </c>
      <c r="BI117" s="22">
        <v>946095</v>
      </c>
      <c r="BJ117" s="22">
        <v>0</v>
      </c>
      <c r="BK117" s="22">
        <v>347358</v>
      </c>
      <c r="BL117" s="22">
        <v>0</v>
      </c>
      <c r="BM117" s="22">
        <v>0</v>
      </c>
      <c r="BN117" s="22">
        <v>0</v>
      </c>
      <c r="BO117" s="22">
        <v>293912</v>
      </c>
      <c r="BP117" s="22">
        <v>242250</v>
      </c>
      <c r="BQ117" s="22">
        <v>18071</v>
      </c>
      <c r="BR117" s="22">
        <v>0</v>
      </c>
      <c r="BS117" s="22">
        <v>0</v>
      </c>
      <c r="BT117" s="22">
        <v>0</v>
      </c>
      <c r="BU117" s="22">
        <v>0</v>
      </c>
      <c r="BV117" s="22">
        <v>3068936</v>
      </c>
      <c r="BW117" s="22">
        <v>677595</v>
      </c>
      <c r="BX117" s="22">
        <v>0</v>
      </c>
      <c r="BY117" s="22">
        <v>0</v>
      </c>
      <c r="BZ117" s="22">
        <v>2882612</v>
      </c>
      <c r="CA117" s="22">
        <v>0</v>
      </c>
      <c r="CB117" s="22">
        <v>142583</v>
      </c>
      <c r="CC117" s="22">
        <v>22559663</v>
      </c>
      <c r="CD117" s="22">
        <v>-2714809</v>
      </c>
    </row>
    <row r="118" spans="1:82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6101769</v>
      </c>
      <c r="F118" s="22">
        <v>0</v>
      </c>
      <c r="G118" s="22">
        <v>115059</v>
      </c>
      <c r="H118" s="22">
        <v>0</v>
      </c>
      <c r="I118" s="22">
        <v>444552</v>
      </c>
      <c r="J118" s="22">
        <v>217096</v>
      </c>
      <c r="K118" s="22">
        <v>0</v>
      </c>
      <c r="L118" s="22">
        <v>0</v>
      </c>
      <c r="M118" s="22">
        <v>49243</v>
      </c>
      <c r="N118" s="22">
        <v>0</v>
      </c>
      <c r="O118" s="22">
        <v>0</v>
      </c>
      <c r="P118" s="22">
        <v>2162227</v>
      </c>
      <c r="Q118" s="22">
        <v>0</v>
      </c>
      <c r="R118" s="22">
        <v>0</v>
      </c>
      <c r="S118" s="22">
        <v>0</v>
      </c>
      <c r="T118" s="22">
        <v>0</v>
      </c>
      <c r="U118" s="22">
        <v>1831332</v>
      </c>
      <c r="V118" s="22">
        <v>669815</v>
      </c>
      <c r="W118" s="22">
        <v>471238</v>
      </c>
      <c r="X118" s="22">
        <v>0</v>
      </c>
      <c r="Y118" s="22">
        <v>175087</v>
      </c>
      <c r="Z118" s="22">
        <v>176385</v>
      </c>
      <c r="AA118" s="22">
        <v>22850</v>
      </c>
      <c r="AB118" s="22">
        <v>13156</v>
      </c>
      <c r="AC118" s="22">
        <v>99784</v>
      </c>
      <c r="AD118" s="22">
        <v>70049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1028679</v>
      </c>
      <c r="AK118" s="22">
        <v>141215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  <c r="AQ118" s="22">
        <v>13789536</v>
      </c>
      <c r="AR118" s="22">
        <v>278959</v>
      </c>
      <c r="AS118" s="22">
        <v>1050569</v>
      </c>
      <c r="AT118" s="22">
        <v>0</v>
      </c>
      <c r="AU118" s="22">
        <v>725841</v>
      </c>
      <c r="AV118" s="22">
        <v>689259</v>
      </c>
      <c r="AW118" s="22">
        <v>34920</v>
      </c>
      <c r="AX118" s="22">
        <v>0</v>
      </c>
      <c r="AY118" s="22">
        <v>360031</v>
      </c>
      <c r="AZ118" s="22">
        <v>0</v>
      </c>
      <c r="BA118" s="22">
        <v>0</v>
      </c>
      <c r="BB118" s="22">
        <v>2250668</v>
      </c>
      <c r="BC118" s="22">
        <v>0</v>
      </c>
      <c r="BD118" s="22">
        <v>0</v>
      </c>
      <c r="BE118" s="22">
        <v>0</v>
      </c>
      <c r="BF118" s="22">
        <v>0</v>
      </c>
      <c r="BG118" s="22">
        <v>1551351</v>
      </c>
      <c r="BH118" s="22">
        <v>913736</v>
      </c>
      <c r="BI118" s="22">
        <v>519755</v>
      </c>
      <c r="BJ118" s="22">
        <v>0</v>
      </c>
      <c r="BK118" s="22">
        <v>226056</v>
      </c>
      <c r="BL118" s="22">
        <v>205722</v>
      </c>
      <c r="BM118" s="22">
        <v>54691</v>
      </c>
      <c r="BN118" s="22">
        <v>2173</v>
      </c>
      <c r="BO118" s="22">
        <v>350676</v>
      </c>
      <c r="BP118" s="22">
        <v>225420</v>
      </c>
      <c r="BQ118" s="22">
        <v>27579</v>
      </c>
      <c r="BR118" s="22">
        <v>0</v>
      </c>
      <c r="BS118" s="22">
        <v>0</v>
      </c>
      <c r="BT118" s="22">
        <v>0</v>
      </c>
      <c r="BU118" s="22">
        <v>0</v>
      </c>
      <c r="BV118" s="22">
        <v>2449692</v>
      </c>
      <c r="BW118" s="22">
        <v>412161</v>
      </c>
      <c r="BX118" s="22">
        <v>0</v>
      </c>
      <c r="BY118" s="22">
        <v>0</v>
      </c>
      <c r="BZ118" s="22">
        <v>0</v>
      </c>
      <c r="CA118" s="22">
        <v>0</v>
      </c>
      <c r="CB118" s="22">
        <v>0</v>
      </c>
      <c r="CC118" s="22">
        <v>12329259</v>
      </c>
      <c r="CD118" s="22">
        <v>1460277</v>
      </c>
    </row>
    <row r="119" spans="1:82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13038358</v>
      </c>
      <c r="F119" s="22">
        <v>3136</v>
      </c>
      <c r="G119" s="22">
        <v>178082</v>
      </c>
      <c r="H119" s="22">
        <v>0</v>
      </c>
      <c r="I119" s="22">
        <v>547301</v>
      </c>
      <c r="J119" s="22">
        <v>600414</v>
      </c>
      <c r="K119" s="22">
        <v>23524</v>
      </c>
      <c r="L119" s="22">
        <v>0</v>
      </c>
      <c r="M119" s="22">
        <v>7080</v>
      </c>
      <c r="N119" s="22">
        <v>0</v>
      </c>
      <c r="O119" s="22">
        <v>223473</v>
      </c>
      <c r="P119" s="22">
        <v>113543</v>
      </c>
      <c r="Q119" s="22">
        <v>89330</v>
      </c>
      <c r="R119" s="22">
        <v>0</v>
      </c>
      <c r="S119" s="22">
        <v>0</v>
      </c>
      <c r="T119" s="22">
        <v>0</v>
      </c>
      <c r="U119" s="22">
        <v>2954471</v>
      </c>
      <c r="V119" s="22">
        <v>3346045</v>
      </c>
      <c r="W119" s="22">
        <v>2116385</v>
      </c>
      <c r="X119" s="22">
        <v>0</v>
      </c>
      <c r="Y119" s="22">
        <v>202989</v>
      </c>
      <c r="Z119" s="22">
        <v>488329</v>
      </c>
      <c r="AA119" s="22">
        <v>48647</v>
      </c>
      <c r="AB119" s="22">
        <v>1345721</v>
      </c>
      <c r="AC119" s="22">
        <v>320534</v>
      </c>
      <c r="AD119" s="22">
        <v>178707</v>
      </c>
      <c r="AE119" s="22">
        <v>0</v>
      </c>
      <c r="AF119" s="22">
        <v>0</v>
      </c>
      <c r="AG119" s="22">
        <v>0</v>
      </c>
      <c r="AH119" s="22">
        <v>368</v>
      </c>
      <c r="AI119" s="22">
        <v>0</v>
      </c>
      <c r="AJ119" s="22">
        <v>11257866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Q119" s="22">
        <v>37084303</v>
      </c>
      <c r="AR119" s="22">
        <v>551248</v>
      </c>
      <c r="AS119" s="22">
        <v>2642316</v>
      </c>
      <c r="AT119" s="22">
        <v>0</v>
      </c>
      <c r="AU119" s="22">
        <v>2906423</v>
      </c>
      <c r="AV119" s="22">
        <v>978355</v>
      </c>
      <c r="AW119" s="22">
        <v>50771</v>
      </c>
      <c r="AX119" s="22">
        <v>0</v>
      </c>
      <c r="AY119" s="22">
        <v>102707</v>
      </c>
      <c r="AZ119" s="22">
        <v>0</v>
      </c>
      <c r="BA119" s="22">
        <v>2080350</v>
      </c>
      <c r="BB119" s="22">
        <v>4704644</v>
      </c>
      <c r="BC119" s="22">
        <v>255925</v>
      </c>
      <c r="BD119" s="22">
        <v>0</v>
      </c>
      <c r="BE119" s="22">
        <v>139792</v>
      </c>
      <c r="BF119" s="22">
        <v>0</v>
      </c>
      <c r="BG119" s="22">
        <v>3756426</v>
      </c>
      <c r="BH119" s="22">
        <v>1693517</v>
      </c>
      <c r="BI119" s="22">
        <v>2187524</v>
      </c>
      <c r="BJ119" s="22">
        <v>0</v>
      </c>
      <c r="BK119" s="22">
        <v>487546</v>
      </c>
      <c r="BL119" s="22">
        <v>1390117</v>
      </c>
      <c r="BM119" s="22">
        <v>49055</v>
      </c>
      <c r="BN119" s="22">
        <v>1229159</v>
      </c>
      <c r="BO119" s="22">
        <v>299630</v>
      </c>
      <c r="BP119" s="22">
        <v>1040535</v>
      </c>
      <c r="BQ119" s="22">
        <v>0</v>
      </c>
      <c r="BR119" s="22">
        <v>0</v>
      </c>
      <c r="BS119" s="22">
        <v>18155</v>
      </c>
      <c r="BT119" s="22">
        <v>376805</v>
      </c>
      <c r="BU119" s="22">
        <v>0</v>
      </c>
      <c r="BV119" s="22">
        <v>4972675</v>
      </c>
      <c r="BW119" s="22">
        <v>451717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32365392</v>
      </c>
      <c r="CD119" s="22">
        <v>4718911</v>
      </c>
    </row>
    <row r="120" spans="1:82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0</v>
      </c>
      <c r="G120" s="22">
        <v>953338</v>
      </c>
      <c r="H120" s="22">
        <v>11583570</v>
      </c>
      <c r="I120" s="22">
        <v>363856</v>
      </c>
      <c r="J120" s="22">
        <v>379240</v>
      </c>
      <c r="K120" s="22">
        <v>14448460</v>
      </c>
      <c r="L120" s="22">
        <v>0</v>
      </c>
      <c r="M120" s="22">
        <v>20709</v>
      </c>
      <c r="N120" s="22">
        <v>0</v>
      </c>
      <c r="O120" s="22">
        <v>138314</v>
      </c>
      <c r="P120" s="22">
        <v>2123610</v>
      </c>
      <c r="Q120" s="22">
        <v>159054</v>
      </c>
      <c r="R120" s="22">
        <v>0</v>
      </c>
      <c r="S120" s="22">
        <v>0</v>
      </c>
      <c r="T120" s="22">
        <v>0</v>
      </c>
      <c r="U120" s="22">
        <v>7037698</v>
      </c>
      <c r="V120" s="22">
        <v>0</v>
      </c>
      <c r="W120" s="22">
        <v>135957</v>
      </c>
      <c r="X120" s="22">
        <v>0</v>
      </c>
      <c r="Y120" s="22">
        <v>308407</v>
      </c>
      <c r="Z120" s="22">
        <v>0</v>
      </c>
      <c r="AA120" s="22">
        <v>55419</v>
      </c>
      <c r="AB120" s="22">
        <v>91957</v>
      </c>
      <c r="AC120" s="22">
        <v>177002</v>
      </c>
      <c r="AD120" s="22">
        <v>0</v>
      </c>
      <c r="AE120" s="22">
        <v>85177</v>
      </c>
      <c r="AF120" s="22">
        <v>0</v>
      </c>
      <c r="AG120" s="22">
        <v>149612</v>
      </c>
      <c r="AH120" s="22">
        <v>0</v>
      </c>
      <c r="AI120" s="22">
        <v>0</v>
      </c>
      <c r="AJ120" s="22">
        <v>2005495</v>
      </c>
      <c r="AK120" s="22">
        <v>635503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Q120" s="22">
        <v>40852378</v>
      </c>
      <c r="AR120" s="22">
        <v>338714</v>
      </c>
      <c r="AS120" s="22">
        <v>2202081</v>
      </c>
      <c r="AT120" s="22">
        <v>0</v>
      </c>
      <c r="AU120" s="22">
        <v>2535286</v>
      </c>
      <c r="AV120" s="22">
        <v>609437</v>
      </c>
      <c r="AW120" s="22">
        <v>57627</v>
      </c>
      <c r="AX120" s="22">
        <v>0</v>
      </c>
      <c r="AY120" s="22">
        <v>317345</v>
      </c>
      <c r="AZ120" s="22">
        <v>0</v>
      </c>
      <c r="BA120" s="22">
        <v>451206</v>
      </c>
      <c r="BB120" s="22">
        <v>3285210</v>
      </c>
      <c r="BC120" s="22">
        <v>211377</v>
      </c>
      <c r="BD120" s="22">
        <v>0</v>
      </c>
      <c r="BE120" s="22">
        <v>4720</v>
      </c>
      <c r="BF120" s="22">
        <v>0</v>
      </c>
      <c r="BG120" s="22">
        <v>3418981</v>
      </c>
      <c r="BH120" s="22">
        <v>2201068</v>
      </c>
      <c r="BI120" s="22">
        <v>401994</v>
      </c>
      <c r="BJ120" s="22">
        <v>13509</v>
      </c>
      <c r="BK120" s="22">
        <v>402226</v>
      </c>
      <c r="BL120" s="22">
        <v>0</v>
      </c>
      <c r="BM120" s="22">
        <v>67717</v>
      </c>
      <c r="BN120" s="22">
        <v>120265</v>
      </c>
      <c r="BO120" s="22">
        <v>0</v>
      </c>
      <c r="BP120" s="22">
        <v>473967</v>
      </c>
      <c r="BQ120" s="22">
        <v>83984</v>
      </c>
      <c r="BR120" s="22">
        <v>117821</v>
      </c>
      <c r="BS120" s="22">
        <v>38222</v>
      </c>
      <c r="BT120" s="22">
        <v>1175485</v>
      </c>
      <c r="BU120" s="22">
        <v>0</v>
      </c>
      <c r="BV120" s="22">
        <v>3865832</v>
      </c>
      <c r="BW120" s="22">
        <v>2379450</v>
      </c>
      <c r="BX120" s="22">
        <v>0</v>
      </c>
      <c r="BY120" s="22">
        <v>0</v>
      </c>
      <c r="BZ120" s="22">
        <v>0</v>
      </c>
      <c r="CA120" s="22">
        <v>0</v>
      </c>
      <c r="CB120" s="22">
        <v>2219590</v>
      </c>
      <c r="CC120" s="22">
        <v>26993114</v>
      </c>
      <c r="CD120" s="22">
        <v>13859264</v>
      </c>
    </row>
    <row r="121" spans="1:82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1158554</v>
      </c>
      <c r="F121" s="22">
        <v>9543</v>
      </c>
      <c r="G121" s="22">
        <v>147521</v>
      </c>
      <c r="H121" s="22">
        <v>0</v>
      </c>
      <c r="I121" s="22">
        <v>0</v>
      </c>
      <c r="J121" s="22">
        <v>61344</v>
      </c>
      <c r="K121" s="22">
        <v>0</v>
      </c>
      <c r="L121" s="22">
        <v>0</v>
      </c>
      <c r="M121" s="22">
        <v>14273</v>
      </c>
      <c r="N121" s="22">
        <v>0</v>
      </c>
      <c r="O121" s="22">
        <v>0</v>
      </c>
      <c r="P121" s="22">
        <v>51711</v>
      </c>
      <c r="Q121" s="22">
        <v>0</v>
      </c>
      <c r="R121" s="22">
        <v>0</v>
      </c>
      <c r="S121" s="22">
        <v>0</v>
      </c>
      <c r="T121" s="22">
        <v>0</v>
      </c>
      <c r="U121" s="22">
        <v>295059</v>
      </c>
      <c r="V121" s="22">
        <v>192614</v>
      </c>
      <c r="W121" s="22">
        <v>185325</v>
      </c>
      <c r="X121" s="22">
        <v>0</v>
      </c>
      <c r="Y121" s="22">
        <v>29893</v>
      </c>
      <c r="Z121" s="22">
        <v>0</v>
      </c>
      <c r="AA121" s="22">
        <v>10218</v>
      </c>
      <c r="AB121" s="22">
        <v>0</v>
      </c>
      <c r="AC121" s="22">
        <v>220980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115700</v>
      </c>
      <c r="AK121" s="22">
        <v>73153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Q121" s="22">
        <v>2565888</v>
      </c>
      <c r="AR121" s="22">
        <v>143018</v>
      </c>
      <c r="AS121" s="22">
        <v>585420</v>
      </c>
      <c r="AT121" s="22">
        <v>0</v>
      </c>
      <c r="AU121" s="22">
        <v>38905</v>
      </c>
      <c r="AV121" s="22">
        <v>126043</v>
      </c>
      <c r="AW121" s="22">
        <v>25613</v>
      </c>
      <c r="AX121" s="22">
        <v>0</v>
      </c>
      <c r="AY121" s="22">
        <v>42679</v>
      </c>
      <c r="AZ121" s="22">
        <v>0</v>
      </c>
      <c r="BA121" s="22">
        <v>0</v>
      </c>
      <c r="BB121" s="22">
        <v>617305</v>
      </c>
      <c r="BC121" s="22">
        <v>0</v>
      </c>
      <c r="BD121" s="22">
        <v>0</v>
      </c>
      <c r="BE121" s="22">
        <v>2062</v>
      </c>
      <c r="BF121" s="22">
        <v>0</v>
      </c>
      <c r="BG121" s="22">
        <v>252081</v>
      </c>
      <c r="BH121" s="22">
        <v>304606</v>
      </c>
      <c r="BI121" s="22">
        <v>210918</v>
      </c>
      <c r="BJ121" s="22">
        <v>0</v>
      </c>
      <c r="BK121" s="22">
        <v>44060</v>
      </c>
      <c r="BL121" s="22">
        <v>0</v>
      </c>
      <c r="BM121" s="22">
        <v>18198</v>
      </c>
      <c r="BN121" s="22">
        <v>0</v>
      </c>
      <c r="BO121" s="22">
        <v>63364</v>
      </c>
      <c r="BP121" s="22">
        <v>0</v>
      </c>
      <c r="BQ121" s="22">
        <v>0</v>
      </c>
      <c r="BR121" s="22">
        <v>0</v>
      </c>
      <c r="BS121" s="22">
        <v>0</v>
      </c>
      <c r="BT121" s="22">
        <v>0</v>
      </c>
      <c r="BU121" s="22">
        <v>0</v>
      </c>
      <c r="BV121" s="22">
        <v>331380</v>
      </c>
      <c r="BW121" s="22">
        <v>192781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2998433</v>
      </c>
      <c r="CD121" s="22">
        <v>-432545</v>
      </c>
    </row>
    <row r="122" spans="1:82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18570142</v>
      </c>
      <c r="F122" s="22">
        <v>0</v>
      </c>
      <c r="G122" s="22">
        <v>423814</v>
      </c>
      <c r="H122" s="22">
        <v>0</v>
      </c>
      <c r="I122" s="22">
        <v>1291769</v>
      </c>
      <c r="J122" s="22">
        <v>28838</v>
      </c>
      <c r="K122" s="22">
        <v>0</v>
      </c>
      <c r="L122" s="22">
        <v>0</v>
      </c>
      <c r="M122" s="22">
        <v>139257</v>
      </c>
      <c r="N122" s="22">
        <v>0</v>
      </c>
      <c r="O122" s="22">
        <v>153870</v>
      </c>
      <c r="P122" s="22">
        <v>1861984</v>
      </c>
      <c r="Q122" s="22">
        <v>311516</v>
      </c>
      <c r="R122" s="22">
        <v>0</v>
      </c>
      <c r="S122" s="22">
        <v>0</v>
      </c>
      <c r="T122" s="22">
        <v>0</v>
      </c>
      <c r="U122" s="22">
        <v>2787069</v>
      </c>
      <c r="V122" s="22">
        <v>2278167</v>
      </c>
      <c r="W122" s="22">
        <v>2321401</v>
      </c>
      <c r="X122" s="22">
        <v>0</v>
      </c>
      <c r="Y122" s="22">
        <v>371692</v>
      </c>
      <c r="Z122" s="22">
        <v>0</v>
      </c>
      <c r="AA122" s="22">
        <v>29056</v>
      </c>
      <c r="AB122" s="22">
        <v>246600</v>
      </c>
      <c r="AC122" s="22">
        <v>224465</v>
      </c>
      <c r="AD122" s="22">
        <v>0</v>
      </c>
      <c r="AE122" s="22">
        <v>29991</v>
      </c>
      <c r="AF122" s="22">
        <v>0</v>
      </c>
      <c r="AG122" s="22">
        <v>0</v>
      </c>
      <c r="AH122" s="22">
        <v>0</v>
      </c>
      <c r="AI122" s="22">
        <v>0</v>
      </c>
      <c r="AJ122" s="22">
        <v>2472515</v>
      </c>
      <c r="AK122" s="22">
        <v>95236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33637382</v>
      </c>
      <c r="AR122" s="22">
        <v>328929</v>
      </c>
      <c r="AS122" s="22">
        <v>2736207</v>
      </c>
      <c r="AT122" s="22">
        <v>0</v>
      </c>
      <c r="AU122" s="22">
        <v>4073695</v>
      </c>
      <c r="AV122" s="22">
        <v>666389</v>
      </c>
      <c r="AW122" s="22">
        <v>16911</v>
      </c>
      <c r="AX122" s="22">
        <v>185562</v>
      </c>
      <c r="AY122" s="22">
        <v>417777</v>
      </c>
      <c r="AZ122" s="22">
        <v>54740</v>
      </c>
      <c r="BA122" s="22">
        <v>1945953</v>
      </c>
      <c r="BB122" s="22">
        <v>3613335</v>
      </c>
      <c r="BC122" s="22">
        <v>624284</v>
      </c>
      <c r="BD122" s="22">
        <v>0</v>
      </c>
      <c r="BE122" s="22">
        <v>0</v>
      </c>
      <c r="BF122" s="22">
        <v>0</v>
      </c>
      <c r="BG122" s="22">
        <v>1915259</v>
      </c>
      <c r="BH122" s="22">
        <v>1866576</v>
      </c>
      <c r="BI122" s="22">
        <v>2026560</v>
      </c>
      <c r="BJ122" s="22">
        <v>0</v>
      </c>
      <c r="BK122" s="22">
        <v>653073</v>
      </c>
      <c r="BL122" s="22">
        <v>0</v>
      </c>
      <c r="BM122" s="22">
        <v>93404</v>
      </c>
      <c r="BN122" s="22">
        <v>0</v>
      </c>
      <c r="BO122" s="22">
        <v>452243</v>
      </c>
      <c r="BP122" s="22">
        <v>0</v>
      </c>
      <c r="BQ122" s="22">
        <v>168471</v>
      </c>
      <c r="BR122" s="22">
        <v>0</v>
      </c>
      <c r="BS122" s="22">
        <v>0</v>
      </c>
      <c r="BT122" s="22">
        <v>0</v>
      </c>
      <c r="BU122" s="22">
        <v>0</v>
      </c>
      <c r="BV122" s="22">
        <v>4355562</v>
      </c>
      <c r="BW122" s="22">
        <v>758945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26953875</v>
      </c>
      <c r="CD122" s="22">
        <v>6683507</v>
      </c>
    </row>
    <row r="123" spans="1:82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2318228</v>
      </c>
      <c r="F123" s="22">
        <v>5443</v>
      </c>
      <c r="G123" s="22">
        <v>55063</v>
      </c>
      <c r="H123" s="22">
        <v>0</v>
      </c>
      <c r="I123" s="22">
        <v>0</v>
      </c>
      <c r="J123" s="22">
        <v>144513</v>
      </c>
      <c r="K123" s="22">
        <v>0</v>
      </c>
      <c r="L123" s="22">
        <v>0</v>
      </c>
      <c r="M123" s="22">
        <v>13037</v>
      </c>
      <c r="N123" s="22">
        <v>0</v>
      </c>
      <c r="O123" s="22">
        <v>2000</v>
      </c>
      <c r="P123" s="22">
        <v>56460</v>
      </c>
      <c r="Q123" s="22">
        <v>82702</v>
      </c>
      <c r="R123" s="22">
        <v>0</v>
      </c>
      <c r="S123" s="22">
        <v>451</v>
      </c>
      <c r="T123" s="22">
        <v>0</v>
      </c>
      <c r="U123" s="22">
        <v>1449016</v>
      </c>
      <c r="V123" s="22">
        <v>431132</v>
      </c>
      <c r="W123" s="22">
        <v>188125</v>
      </c>
      <c r="X123" s="22">
        <v>0</v>
      </c>
      <c r="Y123" s="22">
        <v>0</v>
      </c>
      <c r="Z123" s="22">
        <v>0</v>
      </c>
      <c r="AA123" s="22">
        <v>3600</v>
      </c>
      <c r="AB123" s="22">
        <v>0</v>
      </c>
      <c r="AC123" s="22">
        <v>12072</v>
      </c>
      <c r="AD123" s="22">
        <v>81157</v>
      </c>
      <c r="AE123" s="22">
        <v>401</v>
      </c>
      <c r="AF123" s="22">
        <v>0</v>
      </c>
      <c r="AG123" s="22">
        <v>0</v>
      </c>
      <c r="AH123" s="22">
        <v>0</v>
      </c>
      <c r="AI123" s="22">
        <v>0</v>
      </c>
      <c r="AJ123" s="22">
        <v>97016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4940416</v>
      </c>
      <c r="AR123" s="22">
        <v>126636</v>
      </c>
      <c r="AS123" s="22">
        <v>382867</v>
      </c>
      <c r="AT123" s="22">
        <v>0</v>
      </c>
      <c r="AU123" s="22">
        <v>0</v>
      </c>
      <c r="AV123" s="22">
        <v>263188</v>
      </c>
      <c r="AW123" s="22">
        <v>0</v>
      </c>
      <c r="AX123" s="22">
        <v>0</v>
      </c>
      <c r="AY123" s="22">
        <v>110482</v>
      </c>
      <c r="AZ123" s="22">
        <v>0</v>
      </c>
      <c r="BA123" s="22">
        <v>162131</v>
      </c>
      <c r="BB123" s="22">
        <v>732109</v>
      </c>
      <c r="BC123" s="22">
        <v>227872</v>
      </c>
      <c r="BD123" s="22">
        <v>0</v>
      </c>
      <c r="BE123" s="22">
        <v>95691</v>
      </c>
      <c r="BF123" s="22">
        <v>0</v>
      </c>
      <c r="BG123" s="22">
        <v>739681</v>
      </c>
      <c r="BH123" s="22">
        <v>351464</v>
      </c>
      <c r="BI123" s="22">
        <v>208305</v>
      </c>
      <c r="BJ123" s="22">
        <v>0</v>
      </c>
      <c r="BK123" s="22">
        <v>13911</v>
      </c>
      <c r="BL123" s="22">
        <v>0</v>
      </c>
      <c r="BM123" s="22">
        <v>7760</v>
      </c>
      <c r="BN123" s="22">
        <v>4480</v>
      </c>
      <c r="BO123" s="22">
        <v>98903</v>
      </c>
      <c r="BP123" s="22">
        <v>98053</v>
      </c>
      <c r="BQ123" s="22">
        <v>33765</v>
      </c>
      <c r="BR123" s="22">
        <v>0</v>
      </c>
      <c r="BS123" s="22">
        <v>0</v>
      </c>
      <c r="BT123" s="22">
        <v>0</v>
      </c>
      <c r="BU123" s="22">
        <v>0</v>
      </c>
      <c r="BV123" s="22">
        <v>295171</v>
      </c>
      <c r="BW123" s="22">
        <v>71350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4023819</v>
      </c>
      <c r="CD123" s="22">
        <v>916597</v>
      </c>
    </row>
    <row r="124" spans="1:82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4054020</v>
      </c>
      <c r="F124" s="22">
        <v>0</v>
      </c>
      <c r="G124" s="22">
        <v>0</v>
      </c>
      <c r="H124" s="22">
        <v>0</v>
      </c>
      <c r="I124" s="22">
        <v>2509</v>
      </c>
      <c r="J124" s="22">
        <v>45125</v>
      </c>
      <c r="K124" s="22">
        <v>1777</v>
      </c>
      <c r="L124" s="22">
        <v>0</v>
      </c>
      <c r="M124" s="22">
        <v>5421</v>
      </c>
      <c r="N124" s="22">
        <v>0</v>
      </c>
      <c r="O124" s="22">
        <v>0</v>
      </c>
      <c r="P124" s="22">
        <v>681965</v>
      </c>
      <c r="Q124" s="22">
        <v>0</v>
      </c>
      <c r="R124" s="22">
        <v>0</v>
      </c>
      <c r="S124" s="22">
        <v>0</v>
      </c>
      <c r="T124" s="22">
        <v>0</v>
      </c>
      <c r="U124" s="22">
        <v>1799903</v>
      </c>
      <c r="V124" s="22">
        <v>608131</v>
      </c>
      <c r="W124" s="22">
        <v>558995</v>
      </c>
      <c r="X124" s="22">
        <v>0</v>
      </c>
      <c r="Y124" s="22">
        <v>199133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640464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Q124" s="22">
        <v>8597443</v>
      </c>
      <c r="AR124" s="22">
        <v>236835</v>
      </c>
      <c r="AS124" s="22">
        <v>903626</v>
      </c>
      <c r="AT124" s="22">
        <v>0</v>
      </c>
      <c r="AU124" s="22">
        <v>86220</v>
      </c>
      <c r="AV124" s="22">
        <v>172428</v>
      </c>
      <c r="AW124" s="22">
        <v>15945</v>
      </c>
      <c r="AX124" s="22">
        <v>0</v>
      </c>
      <c r="AY124" s="22">
        <v>34219</v>
      </c>
      <c r="AZ124" s="22">
        <v>0</v>
      </c>
      <c r="BA124" s="22">
        <v>299021</v>
      </c>
      <c r="BB124" s="22">
        <v>1375985</v>
      </c>
      <c r="BC124" s="22">
        <v>0</v>
      </c>
      <c r="BD124" s="22">
        <v>0</v>
      </c>
      <c r="BE124" s="22">
        <v>0</v>
      </c>
      <c r="BF124" s="22">
        <v>0</v>
      </c>
      <c r="BG124" s="22">
        <v>2033965</v>
      </c>
      <c r="BH124" s="22">
        <v>516618</v>
      </c>
      <c r="BI124" s="22">
        <v>558279</v>
      </c>
      <c r="BJ124" s="22">
        <v>0</v>
      </c>
      <c r="BK124" s="22">
        <v>220427</v>
      </c>
      <c r="BL124" s="22">
        <v>0</v>
      </c>
      <c r="BM124" s="22">
        <v>0</v>
      </c>
      <c r="BN124" s="22">
        <v>0</v>
      </c>
      <c r="BO124" s="22">
        <v>83158</v>
      </c>
      <c r="BP124" s="22">
        <v>0</v>
      </c>
      <c r="BQ124" s="22">
        <v>0</v>
      </c>
      <c r="BR124" s="22">
        <v>0</v>
      </c>
      <c r="BS124" s="22">
        <v>0</v>
      </c>
      <c r="BT124" s="22">
        <v>0</v>
      </c>
      <c r="BU124" s="22">
        <v>0</v>
      </c>
      <c r="BV124" s="22">
        <v>2077473</v>
      </c>
      <c r="BW124" s="22">
        <v>207713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8821912</v>
      </c>
      <c r="CD124" s="22">
        <v>-224469</v>
      </c>
    </row>
    <row r="125" spans="1:82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1579664</v>
      </c>
      <c r="F125" s="22">
        <v>4094</v>
      </c>
      <c r="G125" s="22">
        <v>101203</v>
      </c>
      <c r="H125" s="22">
        <v>0</v>
      </c>
      <c r="I125" s="22">
        <v>0</v>
      </c>
      <c r="J125" s="22">
        <v>10000</v>
      </c>
      <c r="K125" s="22">
        <v>0</v>
      </c>
      <c r="L125" s="22">
        <v>0</v>
      </c>
      <c r="M125" s="22">
        <v>10625</v>
      </c>
      <c r="N125" s="22">
        <v>0</v>
      </c>
      <c r="O125" s="22">
        <v>9907</v>
      </c>
      <c r="P125" s="22">
        <v>35857</v>
      </c>
      <c r="Q125" s="22">
        <v>0</v>
      </c>
      <c r="R125" s="22">
        <v>0</v>
      </c>
      <c r="S125" s="22">
        <v>0</v>
      </c>
      <c r="T125" s="22">
        <v>0</v>
      </c>
      <c r="U125" s="22">
        <v>534683</v>
      </c>
      <c r="V125" s="22">
        <v>100493</v>
      </c>
      <c r="W125" s="22">
        <v>141660</v>
      </c>
      <c r="X125" s="22">
        <v>0</v>
      </c>
      <c r="Y125" s="22">
        <v>282518</v>
      </c>
      <c r="Z125" s="22">
        <v>0</v>
      </c>
      <c r="AA125" s="22">
        <v>24305</v>
      </c>
      <c r="AB125" s="22">
        <v>858</v>
      </c>
      <c r="AC125" s="22">
        <v>1055</v>
      </c>
      <c r="AD125" s="22">
        <v>16762</v>
      </c>
      <c r="AE125" s="22">
        <v>2</v>
      </c>
      <c r="AF125" s="22">
        <v>0</v>
      </c>
      <c r="AG125" s="22">
        <v>0</v>
      </c>
      <c r="AH125" s="22">
        <v>0</v>
      </c>
      <c r="AI125" s="22">
        <v>0</v>
      </c>
      <c r="AJ125" s="22">
        <v>262413</v>
      </c>
      <c r="AK125" s="22">
        <v>4550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  <c r="AQ125" s="22">
        <v>3120649</v>
      </c>
      <c r="AR125" s="22">
        <v>56878</v>
      </c>
      <c r="AS125" s="22">
        <v>436779</v>
      </c>
      <c r="AT125" s="22">
        <v>0</v>
      </c>
      <c r="AU125" s="22">
        <v>0</v>
      </c>
      <c r="AV125" s="22">
        <v>74733</v>
      </c>
      <c r="AW125" s="22">
        <v>0</v>
      </c>
      <c r="AX125" s="22">
        <v>0</v>
      </c>
      <c r="AY125" s="22">
        <v>34665</v>
      </c>
      <c r="AZ125" s="22">
        <v>0</v>
      </c>
      <c r="BA125" s="22">
        <v>185474</v>
      </c>
      <c r="BB125" s="22">
        <v>484733</v>
      </c>
      <c r="BC125" s="22">
        <v>17250</v>
      </c>
      <c r="BD125" s="22">
        <v>0</v>
      </c>
      <c r="BE125" s="22">
        <v>58994</v>
      </c>
      <c r="BF125" s="22">
        <v>0</v>
      </c>
      <c r="BG125" s="22">
        <v>546267</v>
      </c>
      <c r="BH125" s="22">
        <v>119548</v>
      </c>
      <c r="BI125" s="22">
        <v>145583</v>
      </c>
      <c r="BJ125" s="22">
        <v>0</v>
      </c>
      <c r="BK125" s="22">
        <v>291487</v>
      </c>
      <c r="BL125" s="22">
        <v>0</v>
      </c>
      <c r="BM125" s="22">
        <v>12246</v>
      </c>
      <c r="BN125" s="22">
        <v>5529</v>
      </c>
      <c r="BO125" s="22">
        <v>47555</v>
      </c>
      <c r="BP125" s="22">
        <v>49495</v>
      </c>
      <c r="BQ125" s="22">
        <v>350</v>
      </c>
      <c r="BR125" s="22">
        <v>0</v>
      </c>
      <c r="BS125" s="22">
        <v>0</v>
      </c>
      <c r="BT125" s="22">
        <v>0</v>
      </c>
      <c r="BU125" s="22">
        <v>0</v>
      </c>
      <c r="BV125" s="22">
        <v>675119</v>
      </c>
      <c r="BW125" s="22">
        <v>28792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3271477</v>
      </c>
      <c r="CD125" s="22">
        <v>-150828</v>
      </c>
    </row>
    <row r="126" spans="1:82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3264999</v>
      </c>
      <c r="F126" s="22">
        <v>0</v>
      </c>
      <c r="G126" s="22">
        <v>997113</v>
      </c>
      <c r="H126" s="22">
        <v>0</v>
      </c>
      <c r="I126" s="22">
        <v>0</v>
      </c>
      <c r="J126" s="22">
        <v>67799</v>
      </c>
      <c r="K126" s="22">
        <v>0</v>
      </c>
      <c r="L126" s="22">
        <v>0</v>
      </c>
      <c r="M126" s="22">
        <v>13423</v>
      </c>
      <c r="N126" s="22">
        <v>0</v>
      </c>
      <c r="O126" s="22">
        <v>0</v>
      </c>
      <c r="P126" s="22">
        <v>394402</v>
      </c>
      <c r="Q126" s="22">
        <v>17494</v>
      </c>
      <c r="R126" s="22">
        <v>0</v>
      </c>
      <c r="S126" s="22">
        <v>0</v>
      </c>
      <c r="T126" s="22">
        <v>0</v>
      </c>
      <c r="U126" s="22">
        <v>1500621</v>
      </c>
      <c r="V126" s="22">
        <v>1331906</v>
      </c>
      <c r="W126" s="22">
        <v>713369</v>
      </c>
      <c r="X126" s="22">
        <v>0</v>
      </c>
      <c r="Y126" s="22">
        <v>273903</v>
      </c>
      <c r="Z126" s="22">
        <v>0</v>
      </c>
      <c r="AA126" s="22">
        <v>34390</v>
      </c>
      <c r="AB126" s="22">
        <v>0</v>
      </c>
      <c r="AC126" s="22">
        <v>108941</v>
      </c>
      <c r="AD126" s="22">
        <v>0</v>
      </c>
      <c r="AE126" s="22">
        <v>1106699</v>
      </c>
      <c r="AF126" s="22">
        <v>0</v>
      </c>
      <c r="AG126" s="22">
        <v>0</v>
      </c>
      <c r="AH126" s="22">
        <v>0</v>
      </c>
      <c r="AI126" s="22">
        <v>0</v>
      </c>
      <c r="AJ126" s="22">
        <v>390650</v>
      </c>
      <c r="AK126" s="22">
        <v>32205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Q126" s="22">
        <v>10247914</v>
      </c>
      <c r="AR126" s="22">
        <v>142376</v>
      </c>
      <c r="AS126" s="22">
        <v>1641737</v>
      </c>
      <c r="AT126" s="22">
        <v>0</v>
      </c>
      <c r="AU126" s="22">
        <v>0</v>
      </c>
      <c r="AV126" s="22">
        <v>190634</v>
      </c>
      <c r="AW126" s="22">
        <v>10237</v>
      </c>
      <c r="AX126" s="22">
        <v>0</v>
      </c>
      <c r="AY126" s="22">
        <v>245242</v>
      </c>
      <c r="AZ126" s="22">
        <v>0</v>
      </c>
      <c r="BA126" s="22">
        <v>0</v>
      </c>
      <c r="BB126" s="22">
        <v>2299283</v>
      </c>
      <c r="BC126" s="22">
        <v>11000</v>
      </c>
      <c r="BD126" s="22">
        <v>0</v>
      </c>
      <c r="BE126" s="22">
        <v>0</v>
      </c>
      <c r="BF126" s="22">
        <v>0</v>
      </c>
      <c r="BG126" s="22">
        <v>893914</v>
      </c>
      <c r="BH126" s="22">
        <v>980548</v>
      </c>
      <c r="BI126" s="22">
        <v>645167</v>
      </c>
      <c r="BJ126" s="22">
        <v>0</v>
      </c>
      <c r="BK126" s="22">
        <v>275920</v>
      </c>
      <c r="BL126" s="22">
        <v>0</v>
      </c>
      <c r="BM126" s="22">
        <v>102966</v>
      </c>
      <c r="BN126" s="22">
        <v>0</v>
      </c>
      <c r="BO126" s="22">
        <v>364397</v>
      </c>
      <c r="BP126" s="22">
        <v>0</v>
      </c>
      <c r="BQ126" s="22">
        <v>168037</v>
      </c>
      <c r="BR126" s="22">
        <v>0</v>
      </c>
      <c r="BS126" s="22">
        <v>0</v>
      </c>
      <c r="BT126" s="22">
        <v>0</v>
      </c>
      <c r="BU126" s="22">
        <v>0</v>
      </c>
      <c r="BV126" s="22">
        <v>1389495</v>
      </c>
      <c r="BW126" s="22">
        <v>361004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9721957</v>
      </c>
      <c r="CD126" s="22">
        <v>525957</v>
      </c>
    </row>
    <row r="127" spans="1:82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3504637</v>
      </c>
      <c r="F127" s="22">
        <v>0</v>
      </c>
      <c r="G127" s="22">
        <v>65541</v>
      </c>
      <c r="H127" s="22">
        <v>0</v>
      </c>
      <c r="I127" s="22">
        <v>14111</v>
      </c>
      <c r="J127" s="22">
        <v>161873</v>
      </c>
      <c r="K127" s="22">
        <v>6006</v>
      </c>
      <c r="L127" s="22">
        <v>0</v>
      </c>
      <c r="M127" s="22">
        <v>9528</v>
      </c>
      <c r="N127" s="22">
        <v>0</v>
      </c>
      <c r="O127" s="22">
        <v>39726</v>
      </c>
      <c r="P127" s="22">
        <v>179571</v>
      </c>
      <c r="Q127" s="22">
        <v>0</v>
      </c>
      <c r="R127" s="22">
        <v>0</v>
      </c>
      <c r="S127" s="22">
        <v>0</v>
      </c>
      <c r="T127" s="22">
        <v>0</v>
      </c>
      <c r="U127" s="22">
        <v>985441</v>
      </c>
      <c r="V127" s="22">
        <v>674013</v>
      </c>
      <c r="W127" s="22">
        <v>290862</v>
      </c>
      <c r="X127" s="22">
        <v>0</v>
      </c>
      <c r="Y127" s="22">
        <v>144668</v>
      </c>
      <c r="Z127" s="22">
        <v>0</v>
      </c>
      <c r="AA127" s="22">
        <v>11275</v>
      </c>
      <c r="AB127" s="22">
        <v>131313</v>
      </c>
      <c r="AC127" s="22">
        <v>144372</v>
      </c>
      <c r="AD127" s="22">
        <v>0</v>
      </c>
      <c r="AE127" s="22">
        <v>143870</v>
      </c>
      <c r="AF127" s="22">
        <v>0</v>
      </c>
      <c r="AG127" s="22">
        <v>0</v>
      </c>
      <c r="AH127" s="22">
        <v>0</v>
      </c>
      <c r="AI127" s="22">
        <v>0</v>
      </c>
      <c r="AJ127" s="22">
        <v>985415</v>
      </c>
      <c r="AK127" s="22">
        <v>319905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7812127</v>
      </c>
      <c r="AR127" s="22">
        <v>267548</v>
      </c>
      <c r="AS127" s="22">
        <v>1290335</v>
      </c>
      <c r="AT127" s="22">
        <v>0</v>
      </c>
      <c r="AU127" s="22">
        <v>117648</v>
      </c>
      <c r="AV127" s="22">
        <v>302961</v>
      </c>
      <c r="AW127" s="22">
        <v>18145</v>
      </c>
      <c r="AX127" s="22">
        <v>0</v>
      </c>
      <c r="AY127" s="22">
        <v>80409</v>
      </c>
      <c r="AZ127" s="22">
        <v>0</v>
      </c>
      <c r="BA127" s="22">
        <v>1007664</v>
      </c>
      <c r="BB127" s="22">
        <v>673063</v>
      </c>
      <c r="BC127" s="22">
        <v>0</v>
      </c>
      <c r="BD127" s="22">
        <v>0</v>
      </c>
      <c r="BE127" s="22">
        <v>0</v>
      </c>
      <c r="BF127" s="22">
        <v>0</v>
      </c>
      <c r="BG127" s="22">
        <v>995512</v>
      </c>
      <c r="BH127" s="22">
        <v>746241</v>
      </c>
      <c r="BI127" s="22">
        <v>197727</v>
      </c>
      <c r="BJ127" s="22">
        <v>0</v>
      </c>
      <c r="BK127" s="22">
        <v>315092</v>
      </c>
      <c r="BL127" s="22">
        <v>0</v>
      </c>
      <c r="BM127" s="22">
        <v>20566</v>
      </c>
      <c r="BN127" s="22">
        <v>129504</v>
      </c>
      <c r="BO127" s="22">
        <v>437047</v>
      </c>
      <c r="BP127" s="22">
        <v>74865</v>
      </c>
      <c r="BQ127" s="22">
        <v>164247</v>
      </c>
      <c r="BR127" s="22">
        <v>0</v>
      </c>
      <c r="BS127" s="22">
        <v>0</v>
      </c>
      <c r="BT127" s="22">
        <v>0</v>
      </c>
      <c r="BU127" s="22">
        <v>0</v>
      </c>
      <c r="BV127" s="22">
        <v>1525526</v>
      </c>
      <c r="BW127" s="22">
        <v>623516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8987616</v>
      </c>
      <c r="CD127" s="22">
        <v>-1175489</v>
      </c>
    </row>
    <row r="128" spans="1:82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0</v>
      </c>
      <c r="G128" s="22">
        <v>3175448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47515</v>
      </c>
      <c r="O128" s="22">
        <v>0</v>
      </c>
      <c r="P128" s="22">
        <v>834843</v>
      </c>
      <c r="Q128" s="22">
        <v>0</v>
      </c>
      <c r="R128" s="22">
        <v>0</v>
      </c>
      <c r="S128" s="22">
        <v>0</v>
      </c>
      <c r="T128" s="22">
        <v>0</v>
      </c>
      <c r="U128" s="22">
        <v>649925</v>
      </c>
      <c r="V128" s="22">
        <v>340270</v>
      </c>
      <c r="W128" s="22">
        <v>307325</v>
      </c>
      <c r="X128" s="22">
        <v>74313</v>
      </c>
      <c r="Y128" s="22">
        <v>0</v>
      </c>
      <c r="Z128" s="22">
        <v>0</v>
      </c>
      <c r="AA128" s="22">
        <v>0</v>
      </c>
      <c r="AB128" s="22">
        <v>0</v>
      </c>
      <c r="AC128" s="22">
        <v>193587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599840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6223066</v>
      </c>
      <c r="AR128" s="22">
        <v>0</v>
      </c>
      <c r="AS128" s="22">
        <v>1032394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2">
        <v>312055</v>
      </c>
      <c r="BA128" s="22">
        <v>0</v>
      </c>
      <c r="BB128" s="22">
        <v>1604905</v>
      </c>
      <c r="BC128" s="22">
        <v>0</v>
      </c>
      <c r="BD128" s="22">
        <v>0</v>
      </c>
      <c r="BE128" s="22">
        <v>0</v>
      </c>
      <c r="BF128" s="22">
        <v>0</v>
      </c>
      <c r="BG128" s="22">
        <v>360697</v>
      </c>
      <c r="BH128" s="22">
        <v>104014</v>
      </c>
      <c r="BI128" s="22">
        <v>322681</v>
      </c>
      <c r="BJ128" s="22">
        <v>0</v>
      </c>
      <c r="BK128" s="22">
        <v>0</v>
      </c>
      <c r="BL128" s="22">
        <v>0</v>
      </c>
      <c r="BM128" s="22">
        <v>0</v>
      </c>
      <c r="BN128" s="22">
        <v>0</v>
      </c>
      <c r="BO128" s="22">
        <v>302297</v>
      </c>
      <c r="BP128" s="22">
        <v>0</v>
      </c>
      <c r="BQ128" s="22">
        <v>0</v>
      </c>
      <c r="BR128" s="22">
        <v>0</v>
      </c>
      <c r="BS128" s="22">
        <v>0</v>
      </c>
      <c r="BT128" s="22">
        <v>0</v>
      </c>
      <c r="BU128" s="22">
        <v>0</v>
      </c>
      <c r="BV128" s="22">
        <v>1982133</v>
      </c>
      <c r="BW128" s="22">
        <v>0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6021176</v>
      </c>
      <c r="CD128" s="22">
        <v>201890</v>
      </c>
    </row>
    <row r="129" spans="1:82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3449274</v>
      </c>
      <c r="F129" s="22">
        <v>0</v>
      </c>
      <c r="G129" s="22">
        <v>489484</v>
      </c>
      <c r="H129" s="22">
        <v>0</v>
      </c>
      <c r="I129" s="22">
        <v>6296</v>
      </c>
      <c r="J129" s="22">
        <v>159602</v>
      </c>
      <c r="K129" s="22">
        <v>3250</v>
      </c>
      <c r="L129" s="22">
        <v>0</v>
      </c>
      <c r="M129" s="22">
        <v>34470</v>
      </c>
      <c r="N129" s="22">
        <v>0</v>
      </c>
      <c r="O129" s="22">
        <v>18555</v>
      </c>
      <c r="P129" s="22">
        <v>0</v>
      </c>
      <c r="Q129" s="22">
        <v>27605</v>
      </c>
      <c r="R129" s="22">
        <v>0</v>
      </c>
      <c r="S129" s="22">
        <v>0</v>
      </c>
      <c r="T129" s="22">
        <v>0</v>
      </c>
      <c r="U129" s="22">
        <v>1192167</v>
      </c>
      <c r="V129" s="22">
        <v>336916</v>
      </c>
      <c r="W129" s="22">
        <v>427234</v>
      </c>
      <c r="X129" s="22">
        <v>0</v>
      </c>
      <c r="Y129" s="22">
        <v>176792</v>
      </c>
      <c r="Z129" s="22">
        <v>0</v>
      </c>
      <c r="AA129" s="22">
        <v>13493</v>
      </c>
      <c r="AB129" s="22">
        <v>0</v>
      </c>
      <c r="AC129" s="22">
        <v>0</v>
      </c>
      <c r="AD129" s="22">
        <v>34000</v>
      </c>
      <c r="AE129" s="22">
        <v>52966</v>
      </c>
      <c r="AF129" s="22">
        <v>0</v>
      </c>
      <c r="AG129" s="22">
        <v>0</v>
      </c>
      <c r="AH129" s="22">
        <v>0</v>
      </c>
      <c r="AI129" s="22">
        <v>0</v>
      </c>
      <c r="AJ129" s="22">
        <v>1040918</v>
      </c>
      <c r="AK129" s="22">
        <v>115943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Q129" s="22">
        <v>7578965</v>
      </c>
      <c r="AR129" s="22">
        <v>122741</v>
      </c>
      <c r="AS129" s="22">
        <v>994196</v>
      </c>
      <c r="AT129" s="22">
        <v>0</v>
      </c>
      <c r="AU129" s="22">
        <v>72794</v>
      </c>
      <c r="AV129" s="22">
        <v>437905</v>
      </c>
      <c r="AW129" s="22">
        <v>15459</v>
      </c>
      <c r="AX129" s="22">
        <v>0</v>
      </c>
      <c r="AY129" s="22">
        <v>81469</v>
      </c>
      <c r="AZ129" s="22">
        <v>0</v>
      </c>
      <c r="BA129" s="22">
        <v>640221</v>
      </c>
      <c r="BB129" s="22">
        <v>635647</v>
      </c>
      <c r="BC129" s="22">
        <v>85578</v>
      </c>
      <c r="BD129" s="22">
        <v>0</v>
      </c>
      <c r="BE129" s="22">
        <v>15467</v>
      </c>
      <c r="BF129" s="22">
        <v>0</v>
      </c>
      <c r="BG129" s="22">
        <v>1204274</v>
      </c>
      <c r="BH129" s="22">
        <v>228158</v>
      </c>
      <c r="BI129" s="22">
        <v>410110</v>
      </c>
      <c r="BJ129" s="22">
        <v>0</v>
      </c>
      <c r="BK129" s="22">
        <v>231109</v>
      </c>
      <c r="BL129" s="22">
        <v>0</v>
      </c>
      <c r="BM129" s="22">
        <v>15468</v>
      </c>
      <c r="BN129" s="22">
        <v>0</v>
      </c>
      <c r="BO129" s="22">
        <v>0</v>
      </c>
      <c r="BP129" s="22">
        <v>241596</v>
      </c>
      <c r="BQ129" s="22">
        <v>204236</v>
      </c>
      <c r="BR129" s="22">
        <v>0</v>
      </c>
      <c r="BS129" s="22">
        <v>0</v>
      </c>
      <c r="BT129" s="22">
        <v>0</v>
      </c>
      <c r="BU129" s="22">
        <v>3152</v>
      </c>
      <c r="BV129" s="22">
        <v>1503795</v>
      </c>
      <c r="BW129" s="22">
        <v>378510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7521885</v>
      </c>
      <c r="CD129" s="22">
        <v>57080</v>
      </c>
    </row>
    <row r="130" spans="1:82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1363322</v>
      </c>
      <c r="F130" s="22">
        <v>0</v>
      </c>
      <c r="G130" s="22">
        <v>21682</v>
      </c>
      <c r="H130" s="22">
        <v>0</v>
      </c>
      <c r="I130" s="22">
        <v>0</v>
      </c>
      <c r="J130" s="22">
        <v>85785</v>
      </c>
      <c r="K130" s="22">
        <v>0</v>
      </c>
      <c r="L130" s="22">
        <v>0</v>
      </c>
      <c r="M130" s="22">
        <v>5630</v>
      </c>
      <c r="N130" s="22">
        <v>0</v>
      </c>
      <c r="O130" s="22">
        <v>3680</v>
      </c>
      <c r="P130" s="22">
        <v>9894</v>
      </c>
      <c r="Q130" s="22">
        <v>0</v>
      </c>
      <c r="R130" s="22">
        <v>0</v>
      </c>
      <c r="S130" s="22">
        <v>0</v>
      </c>
      <c r="T130" s="22">
        <v>0</v>
      </c>
      <c r="U130" s="22">
        <v>320090</v>
      </c>
      <c r="V130" s="22">
        <v>195667</v>
      </c>
      <c r="W130" s="22">
        <v>123327</v>
      </c>
      <c r="X130" s="22">
        <v>0</v>
      </c>
      <c r="Y130" s="22">
        <v>0</v>
      </c>
      <c r="Z130" s="22">
        <v>0</v>
      </c>
      <c r="AA130" s="22">
        <v>10630</v>
      </c>
      <c r="AB130" s="22">
        <v>9750</v>
      </c>
      <c r="AC130" s="22">
        <v>0</v>
      </c>
      <c r="AD130" s="22">
        <v>0</v>
      </c>
      <c r="AE130" s="22">
        <v>18242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40139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2207838</v>
      </c>
      <c r="AR130" s="22">
        <v>41348</v>
      </c>
      <c r="AS130" s="22">
        <v>378655</v>
      </c>
      <c r="AT130" s="22">
        <v>0</v>
      </c>
      <c r="AU130" s="22">
        <v>17890</v>
      </c>
      <c r="AV130" s="22">
        <v>86674</v>
      </c>
      <c r="AW130" s="22">
        <v>0</v>
      </c>
      <c r="AX130" s="22">
        <v>0</v>
      </c>
      <c r="AY130" s="22">
        <v>8007</v>
      </c>
      <c r="AZ130" s="22">
        <v>0</v>
      </c>
      <c r="BA130" s="22">
        <v>179549</v>
      </c>
      <c r="BB130" s="22">
        <v>310071</v>
      </c>
      <c r="BC130" s="22">
        <v>35092</v>
      </c>
      <c r="BD130" s="22">
        <v>0</v>
      </c>
      <c r="BE130" s="22">
        <v>1709</v>
      </c>
      <c r="BF130" s="22">
        <v>0</v>
      </c>
      <c r="BG130" s="22">
        <v>273033</v>
      </c>
      <c r="BH130" s="22">
        <v>104581</v>
      </c>
      <c r="BI130" s="22">
        <v>97409</v>
      </c>
      <c r="BJ130" s="22">
        <v>0</v>
      </c>
      <c r="BK130" s="22">
        <v>4820</v>
      </c>
      <c r="BL130" s="22">
        <v>0</v>
      </c>
      <c r="BM130" s="22">
        <v>16721</v>
      </c>
      <c r="BN130" s="22">
        <v>4697</v>
      </c>
      <c r="BO130" s="22">
        <v>0</v>
      </c>
      <c r="BP130" s="22">
        <v>0</v>
      </c>
      <c r="BQ130" s="22">
        <v>35762</v>
      </c>
      <c r="BR130" s="22">
        <v>0</v>
      </c>
      <c r="BS130" s="22">
        <v>0</v>
      </c>
      <c r="BT130" s="22">
        <v>0</v>
      </c>
      <c r="BU130" s="22">
        <v>0</v>
      </c>
      <c r="BV130" s="22">
        <v>58417</v>
      </c>
      <c r="BW130" s="22">
        <v>85119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1739554</v>
      </c>
      <c r="CD130" s="22">
        <v>468284</v>
      </c>
    </row>
    <row r="131" spans="1:82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5182130</v>
      </c>
      <c r="F131" s="22">
        <v>0</v>
      </c>
      <c r="G131" s="22">
        <v>0</v>
      </c>
      <c r="H131" s="22">
        <v>0</v>
      </c>
      <c r="I131" s="22">
        <v>0</v>
      </c>
      <c r="J131" s="22">
        <v>182699</v>
      </c>
      <c r="K131" s="22">
        <v>0</v>
      </c>
      <c r="L131" s="22">
        <v>0</v>
      </c>
      <c r="M131" s="22">
        <v>0</v>
      </c>
      <c r="N131" s="22">
        <v>145257</v>
      </c>
      <c r="O131" s="22">
        <v>0</v>
      </c>
      <c r="P131" s="22">
        <v>4121</v>
      </c>
      <c r="Q131" s="22">
        <v>0</v>
      </c>
      <c r="R131" s="22">
        <v>0</v>
      </c>
      <c r="S131" s="22">
        <v>0</v>
      </c>
      <c r="T131" s="22">
        <v>11229</v>
      </c>
      <c r="U131" s="22">
        <v>1548875</v>
      </c>
      <c r="V131" s="22">
        <v>740632</v>
      </c>
      <c r="W131" s="22">
        <v>247172</v>
      </c>
      <c r="X131" s="22">
        <v>2781234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240761</v>
      </c>
      <c r="AI131" s="22">
        <v>0</v>
      </c>
      <c r="AJ131" s="22">
        <v>0</v>
      </c>
      <c r="AK131" s="22">
        <v>0</v>
      </c>
      <c r="AL131" s="22">
        <v>0</v>
      </c>
      <c r="AM131" s="22">
        <v>1642911</v>
      </c>
      <c r="AN131" s="22">
        <v>0</v>
      </c>
      <c r="AO131" s="22">
        <v>0</v>
      </c>
      <c r="AP131" s="22">
        <v>0</v>
      </c>
      <c r="AQ131" s="22">
        <v>12727021</v>
      </c>
      <c r="AR131" s="22">
        <v>170168</v>
      </c>
      <c r="AS131" s="22">
        <v>969483</v>
      </c>
      <c r="AT131" s="22">
        <v>0</v>
      </c>
      <c r="AU131" s="22">
        <v>90000</v>
      </c>
      <c r="AV131" s="22">
        <v>320343</v>
      </c>
      <c r="AW131" s="22">
        <v>5731</v>
      </c>
      <c r="AX131" s="22">
        <v>0</v>
      </c>
      <c r="AY131" s="22">
        <v>0</v>
      </c>
      <c r="AZ131" s="22">
        <v>386928</v>
      </c>
      <c r="BA131" s="22">
        <v>0</v>
      </c>
      <c r="BB131" s="22">
        <v>1927242</v>
      </c>
      <c r="BC131" s="22">
        <v>50000</v>
      </c>
      <c r="BD131" s="22">
        <v>0</v>
      </c>
      <c r="BE131" s="22">
        <v>0</v>
      </c>
      <c r="BF131" s="22">
        <v>0</v>
      </c>
      <c r="BG131" s="22">
        <v>1798581</v>
      </c>
      <c r="BH131" s="22">
        <v>635743</v>
      </c>
      <c r="BI131" s="22">
        <v>437951</v>
      </c>
      <c r="BJ131" s="22">
        <v>2412626</v>
      </c>
      <c r="BK131" s="22">
        <v>120683</v>
      </c>
      <c r="BL131" s="22">
        <v>0</v>
      </c>
      <c r="BM131" s="22">
        <v>20023</v>
      </c>
      <c r="BN131" s="22">
        <v>0</v>
      </c>
      <c r="BO131" s="22">
        <v>0</v>
      </c>
      <c r="BP131" s="22">
        <v>0</v>
      </c>
      <c r="BQ131" s="22">
        <v>0</v>
      </c>
      <c r="BR131" s="22">
        <v>0</v>
      </c>
      <c r="BS131" s="22">
        <v>0</v>
      </c>
      <c r="BT131" s="22">
        <v>239342</v>
      </c>
      <c r="BU131" s="22">
        <v>0</v>
      </c>
      <c r="BV131" s="22">
        <v>2749769</v>
      </c>
      <c r="BW131" s="22">
        <v>0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12334613</v>
      </c>
      <c r="CD131" s="22">
        <v>392408</v>
      </c>
    </row>
    <row r="132" spans="1:82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14676955</v>
      </c>
      <c r="F132" s="22">
        <v>0</v>
      </c>
      <c r="G132" s="22">
        <v>5579249</v>
      </c>
      <c r="H132" s="22">
        <v>0</v>
      </c>
      <c r="I132" s="22">
        <v>740259</v>
      </c>
      <c r="J132" s="22">
        <v>2274483</v>
      </c>
      <c r="K132" s="22">
        <v>2601383</v>
      </c>
      <c r="L132" s="22">
        <v>0</v>
      </c>
      <c r="M132" s="22">
        <v>0</v>
      </c>
      <c r="N132" s="22">
        <v>0</v>
      </c>
      <c r="O132" s="22">
        <v>483238</v>
      </c>
      <c r="P132" s="22">
        <v>481523</v>
      </c>
      <c r="Q132" s="22">
        <v>0</v>
      </c>
      <c r="R132" s="22">
        <v>0</v>
      </c>
      <c r="S132" s="22">
        <v>318546</v>
      </c>
      <c r="T132" s="22">
        <v>0</v>
      </c>
      <c r="U132" s="22">
        <v>6774847</v>
      </c>
      <c r="V132" s="22">
        <v>2940450</v>
      </c>
      <c r="W132" s="22">
        <v>1015795</v>
      </c>
      <c r="X132" s="22">
        <v>0</v>
      </c>
      <c r="Y132" s="22">
        <v>909896</v>
      </c>
      <c r="Z132" s="22">
        <v>0</v>
      </c>
      <c r="AA132" s="22">
        <v>128055</v>
      </c>
      <c r="AB132" s="22">
        <v>0</v>
      </c>
      <c r="AC132" s="22">
        <v>703465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2577263</v>
      </c>
      <c r="AK132" s="22">
        <v>17700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42223107</v>
      </c>
      <c r="AR132" s="22">
        <v>436388</v>
      </c>
      <c r="AS132" s="22">
        <v>6228722</v>
      </c>
      <c r="AT132" s="22">
        <v>0</v>
      </c>
      <c r="AU132" s="22">
        <v>3295626</v>
      </c>
      <c r="AV132" s="22">
        <v>3437940</v>
      </c>
      <c r="AW132" s="22">
        <v>499409</v>
      </c>
      <c r="AX132" s="22">
        <v>0</v>
      </c>
      <c r="AY132" s="22">
        <v>293820</v>
      </c>
      <c r="AZ132" s="22">
        <v>272565</v>
      </c>
      <c r="BA132" s="22">
        <v>0</v>
      </c>
      <c r="BB132" s="22">
        <v>6176150</v>
      </c>
      <c r="BC132" s="22">
        <v>0</v>
      </c>
      <c r="BD132" s="22">
        <v>0</v>
      </c>
      <c r="BE132" s="22">
        <v>0</v>
      </c>
      <c r="BF132" s="22">
        <v>0</v>
      </c>
      <c r="BG132" s="22">
        <v>2225946</v>
      </c>
      <c r="BH132" s="22">
        <v>5127534</v>
      </c>
      <c r="BI132" s="22">
        <v>1001296</v>
      </c>
      <c r="BJ132" s="22">
        <v>1002908</v>
      </c>
      <c r="BK132" s="22">
        <v>797564</v>
      </c>
      <c r="BL132" s="22">
        <v>476485</v>
      </c>
      <c r="BM132" s="22">
        <v>94435</v>
      </c>
      <c r="BN132" s="22">
        <v>263377</v>
      </c>
      <c r="BO132" s="22">
        <v>642570</v>
      </c>
      <c r="BP132" s="22">
        <v>624056</v>
      </c>
      <c r="BQ132" s="22">
        <v>0</v>
      </c>
      <c r="BR132" s="22">
        <v>0</v>
      </c>
      <c r="BS132" s="22">
        <v>0</v>
      </c>
      <c r="BT132" s="22">
        <v>0</v>
      </c>
      <c r="BU132" s="22">
        <v>0</v>
      </c>
      <c r="BV132" s="22">
        <v>5103313</v>
      </c>
      <c r="BW132" s="22">
        <v>902383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38902487</v>
      </c>
      <c r="CD132" s="22">
        <v>3320620</v>
      </c>
    </row>
    <row r="133" spans="1:82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18175956</v>
      </c>
      <c r="F133" s="22">
        <v>894</v>
      </c>
      <c r="G133" s="22">
        <v>343558</v>
      </c>
      <c r="H133" s="22">
        <v>0</v>
      </c>
      <c r="I133" s="22">
        <v>616510</v>
      </c>
      <c r="J133" s="22">
        <v>912783</v>
      </c>
      <c r="K133" s="22">
        <v>0</v>
      </c>
      <c r="L133" s="22">
        <v>0</v>
      </c>
      <c r="M133" s="22">
        <v>26182</v>
      </c>
      <c r="N133" s="22">
        <v>0</v>
      </c>
      <c r="O133" s="22">
        <v>371910</v>
      </c>
      <c r="P133" s="22">
        <v>74037</v>
      </c>
      <c r="Q133" s="22">
        <v>0</v>
      </c>
      <c r="R133" s="22">
        <v>0</v>
      </c>
      <c r="S133" s="22">
        <v>0</v>
      </c>
      <c r="T133" s="22">
        <v>0</v>
      </c>
      <c r="U133" s="22">
        <v>3872128</v>
      </c>
      <c r="V133" s="22">
        <v>1018900</v>
      </c>
      <c r="W133" s="22">
        <v>1275316</v>
      </c>
      <c r="X133" s="22">
        <v>0</v>
      </c>
      <c r="Y133" s="22">
        <v>669069</v>
      </c>
      <c r="Z133" s="22">
        <v>0</v>
      </c>
      <c r="AA133" s="22">
        <v>27151</v>
      </c>
      <c r="AB133" s="22">
        <v>155284</v>
      </c>
      <c r="AC133" s="22">
        <v>419692</v>
      </c>
      <c r="AD133" s="22">
        <v>40853</v>
      </c>
      <c r="AE133" s="22">
        <v>0</v>
      </c>
      <c r="AF133" s="22">
        <v>2127745</v>
      </c>
      <c r="AG133" s="22">
        <v>0</v>
      </c>
      <c r="AH133" s="22">
        <v>0</v>
      </c>
      <c r="AI133" s="22">
        <v>0</v>
      </c>
      <c r="AJ133" s="22">
        <v>758537</v>
      </c>
      <c r="AK133" s="22">
        <v>131400</v>
      </c>
      <c r="AL133" s="22">
        <v>0</v>
      </c>
      <c r="AM133" s="22">
        <v>229584</v>
      </c>
      <c r="AN133" s="22">
        <v>0</v>
      </c>
      <c r="AO133" s="22">
        <v>0</v>
      </c>
      <c r="AP133" s="22">
        <v>0</v>
      </c>
      <c r="AQ133" s="22">
        <v>31247489</v>
      </c>
      <c r="AR133" s="22">
        <v>941860</v>
      </c>
      <c r="AS133" s="22">
        <v>2993992</v>
      </c>
      <c r="AT133" s="22">
        <v>222673</v>
      </c>
      <c r="AU133" s="22">
        <v>2719171</v>
      </c>
      <c r="AV133" s="22">
        <v>1234541</v>
      </c>
      <c r="AW133" s="22">
        <v>4431</v>
      </c>
      <c r="AX133" s="22">
        <v>0</v>
      </c>
      <c r="AY133" s="22">
        <v>262229</v>
      </c>
      <c r="AZ133" s="22">
        <v>0</v>
      </c>
      <c r="BA133" s="22">
        <v>6129180</v>
      </c>
      <c r="BB133" s="22">
        <v>2987072</v>
      </c>
      <c r="BC133" s="22">
        <v>0</v>
      </c>
      <c r="BD133" s="22">
        <v>0</v>
      </c>
      <c r="BE133" s="22">
        <v>171515</v>
      </c>
      <c r="BF133" s="22">
        <v>12487</v>
      </c>
      <c r="BG133" s="22">
        <v>2265898</v>
      </c>
      <c r="BH133" s="22">
        <v>556271</v>
      </c>
      <c r="BI133" s="22">
        <v>1416440</v>
      </c>
      <c r="BJ133" s="22">
        <v>0</v>
      </c>
      <c r="BK133" s="22">
        <v>1188348</v>
      </c>
      <c r="BL133" s="22">
        <v>0</v>
      </c>
      <c r="BM133" s="22">
        <v>21624</v>
      </c>
      <c r="BN133" s="22">
        <v>356766</v>
      </c>
      <c r="BO133" s="22">
        <v>1005847</v>
      </c>
      <c r="BP133" s="22">
        <v>125477</v>
      </c>
      <c r="BQ133" s="22">
        <v>0</v>
      </c>
      <c r="BR133" s="22">
        <v>57663</v>
      </c>
      <c r="BS133" s="22">
        <v>0</v>
      </c>
      <c r="BT133" s="22">
        <v>21515</v>
      </c>
      <c r="BU133" s="22">
        <v>2910930</v>
      </c>
      <c r="BV133" s="22">
        <v>0</v>
      </c>
      <c r="BW133" s="22">
        <v>652005</v>
      </c>
      <c r="BX133" s="22">
        <v>0</v>
      </c>
      <c r="BY133" s="22">
        <v>16623</v>
      </c>
      <c r="BZ133" s="22">
        <v>0</v>
      </c>
      <c r="CA133" s="22">
        <v>0</v>
      </c>
      <c r="CB133" s="22">
        <v>0</v>
      </c>
      <c r="CC133" s="22">
        <v>28274558</v>
      </c>
      <c r="CD133" s="22">
        <v>2972931</v>
      </c>
    </row>
    <row r="134" spans="1:82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7939308</v>
      </c>
      <c r="F134" s="22">
        <v>0</v>
      </c>
      <c r="G134" s="22">
        <v>6215995</v>
      </c>
      <c r="H134" s="22">
        <v>71341</v>
      </c>
      <c r="I134" s="22">
        <v>444048</v>
      </c>
      <c r="J134" s="22">
        <v>227238</v>
      </c>
      <c r="K134" s="22">
        <v>0</v>
      </c>
      <c r="L134" s="22">
        <v>0</v>
      </c>
      <c r="M134" s="22">
        <v>54349</v>
      </c>
      <c r="N134" s="22">
        <v>0</v>
      </c>
      <c r="O134" s="22">
        <v>0</v>
      </c>
      <c r="P134" s="22">
        <v>2641190</v>
      </c>
      <c r="Q134" s="22">
        <v>0</v>
      </c>
      <c r="R134" s="22">
        <v>44397</v>
      </c>
      <c r="S134" s="22">
        <v>123504</v>
      </c>
      <c r="T134" s="22">
        <v>0</v>
      </c>
      <c r="U134" s="22">
        <v>2592889</v>
      </c>
      <c r="V134" s="22">
        <v>2818637</v>
      </c>
      <c r="W134" s="22">
        <v>829285</v>
      </c>
      <c r="X134" s="22">
        <v>0</v>
      </c>
      <c r="Y134" s="22">
        <v>245658</v>
      </c>
      <c r="Z134" s="22">
        <v>0</v>
      </c>
      <c r="AA134" s="22">
        <v>115779</v>
      </c>
      <c r="AB134" s="22">
        <v>0</v>
      </c>
      <c r="AC134" s="22">
        <v>278718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1195664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  <c r="AQ134" s="22">
        <v>25838000</v>
      </c>
      <c r="AR134" s="22">
        <v>290897</v>
      </c>
      <c r="AS134" s="22">
        <v>2051990</v>
      </c>
      <c r="AT134" s="22">
        <v>0</v>
      </c>
      <c r="AU134" s="22">
        <v>1794859</v>
      </c>
      <c r="AV134" s="22">
        <v>648446</v>
      </c>
      <c r="AW134" s="22">
        <v>12116</v>
      </c>
      <c r="AX134" s="22">
        <v>734</v>
      </c>
      <c r="AY134" s="22">
        <v>309339</v>
      </c>
      <c r="AZ134" s="22">
        <v>0</v>
      </c>
      <c r="BA134" s="22">
        <v>88000</v>
      </c>
      <c r="BB134" s="22">
        <v>3960681</v>
      </c>
      <c r="BC134" s="22">
        <v>0</v>
      </c>
      <c r="BD134" s="22">
        <v>0</v>
      </c>
      <c r="BE134" s="22">
        <v>52573</v>
      </c>
      <c r="BF134" s="22">
        <v>0</v>
      </c>
      <c r="BG134" s="22">
        <v>3406281</v>
      </c>
      <c r="BH134" s="22">
        <v>2921749</v>
      </c>
      <c r="BI134" s="22">
        <v>784356</v>
      </c>
      <c r="BJ134" s="22">
        <v>0</v>
      </c>
      <c r="BK134" s="22">
        <v>396304</v>
      </c>
      <c r="BL134" s="22">
        <v>0</v>
      </c>
      <c r="BM134" s="22">
        <v>87856</v>
      </c>
      <c r="BN134" s="22">
        <v>0</v>
      </c>
      <c r="BO134" s="22">
        <v>316309</v>
      </c>
      <c r="BP134" s="22">
        <v>0</v>
      </c>
      <c r="BQ134" s="22">
        <v>87654</v>
      </c>
      <c r="BR134" s="22">
        <v>0</v>
      </c>
      <c r="BS134" s="22">
        <v>0</v>
      </c>
      <c r="BT134" s="22">
        <v>0</v>
      </c>
      <c r="BU134" s="22">
        <v>0</v>
      </c>
      <c r="BV134" s="22">
        <v>2598781</v>
      </c>
      <c r="BW134" s="22">
        <v>419027</v>
      </c>
      <c r="BX134" s="22">
        <v>0</v>
      </c>
      <c r="BY134" s="22">
        <v>786436</v>
      </c>
      <c r="BZ134" s="22">
        <v>0</v>
      </c>
      <c r="CA134" s="22">
        <v>0</v>
      </c>
      <c r="CB134" s="22">
        <v>1622718</v>
      </c>
      <c r="CC134" s="22">
        <v>22637106</v>
      </c>
      <c r="CD134" s="22">
        <v>3200894</v>
      </c>
    </row>
    <row r="135" spans="1:82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1112281</v>
      </c>
      <c r="F135" s="22">
        <v>0</v>
      </c>
      <c r="G135" s="22">
        <v>274076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3867</v>
      </c>
      <c r="N135" s="22">
        <v>0</v>
      </c>
      <c r="O135" s="22">
        <v>4164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420613</v>
      </c>
      <c r="V135" s="22">
        <v>1039986</v>
      </c>
      <c r="W135" s="22">
        <v>110267</v>
      </c>
      <c r="X135" s="22">
        <v>0</v>
      </c>
      <c r="Y135" s="22">
        <v>32429</v>
      </c>
      <c r="Z135" s="22">
        <v>0</v>
      </c>
      <c r="AA135" s="22">
        <v>0</v>
      </c>
      <c r="AB135" s="22">
        <v>0</v>
      </c>
      <c r="AC135" s="22">
        <v>2005</v>
      </c>
      <c r="AD135" s="22">
        <v>0</v>
      </c>
      <c r="AE135" s="22">
        <v>150</v>
      </c>
      <c r="AF135" s="22">
        <v>0</v>
      </c>
      <c r="AG135" s="22">
        <v>0</v>
      </c>
      <c r="AH135" s="22">
        <v>0</v>
      </c>
      <c r="AI135" s="22">
        <v>0</v>
      </c>
      <c r="AJ135" s="22">
        <v>7445</v>
      </c>
      <c r="AK135" s="22">
        <v>21446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3028729</v>
      </c>
      <c r="AR135" s="22">
        <v>37241</v>
      </c>
      <c r="AS135" s="22">
        <v>674921</v>
      </c>
      <c r="AT135" s="22">
        <v>0</v>
      </c>
      <c r="AU135" s="22">
        <v>0</v>
      </c>
      <c r="AV135" s="22">
        <v>110569</v>
      </c>
      <c r="AW135" s="22">
        <v>0</v>
      </c>
      <c r="AX135" s="22">
        <v>0</v>
      </c>
      <c r="AY135" s="22">
        <v>33992</v>
      </c>
      <c r="AZ135" s="22">
        <v>0</v>
      </c>
      <c r="BA135" s="22">
        <v>247114</v>
      </c>
      <c r="BB135" s="22">
        <v>230306</v>
      </c>
      <c r="BC135" s="22">
        <v>0</v>
      </c>
      <c r="BD135" s="22">
        <v>0</v>
      </c>
      <c r="BE135" s="22">
        <v>1924</v>
      </c>
      <c r="BF135" s="22">
        <v>0</v>
      </c>
      <c r="BG135" s="22">
        <v>625717</v>
      </c>
      <c r="BH135" s="22">
        <v>101985</v>
      </c>
      <c r="BI135" s="22">
        <v>185534</v>
      </c>
      <c r="BJ135" s="22">
        <v>0</v>
      </c>
      <c r="BK135" s="22">
        <v>28129</v>
      </c>
      <c r="BL135" s="22">
        <v>0</v>
      </c>
      <c r="BM135" s="22">
        <v>0</v>
      </c>
      <c r="BN135" s="22">
        <v>0</v>
      </c>
      <c r="BO135" s="22">
        <v>12744</v>
      </c>
      <c r="BP135" s="22">
        <v>0</v>
      </c>
      <c r="BQ135" s="22">
        <v>26767</v>
      </c>
      <c r="BR135" s="22">
        <v>0</v>
      </c>
      <c r="BS135" s="22">
        <v>0</v>
      </c>
      <c r="BT135" s="22">
        <v>0</v>
      </c>
      <c r="BU135" s="22">
        <v>0</v>
      </c>
      <c r="BV135" s="22">
        <v>249498</v>
      </c>
      <c r="BW135" s="22">
        <v>94032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2660473</v>
      </c>
      <c r="CD135" s="22">
        <v>368256</v>
      </c>
    </row>
    <row r="136" spans="1:82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1252018</v>
      </c>
      <c r="F136" s="22">
        <v>0</v>
      </c>
      <c r="G136" s="22">
        <v>2696</v>
      </c>
      <c r="H136" s="22">
        <v>0</v>
      </c>
      <c r="I136" s="22">
        <v>0</v>
      </c>
      <c r="J136" s="22">
        <v>21704</v>
      </c>
      <c r="K136" s="22">
        <v>0</v>
      </c>
      <c r="L136" s="22">
        <v>0</v>
      </c>
      <c r="M136" s="22">
        <v>3775</v>
      </c>
      <c r="N136" s="22">
        <v>0</v>
      </c>
      <c r="O136" s="22">
        <v>0</v>
      </c>
      <c r="P136" s="22">
        <v>51767</v>
      </c>
      <c r="Q136" s="22">
        <v>0</v>
      </c>
      <c r="R136" s="22">
        <v>0</v>
      </c>
      <c r="S136" s="22">
        <v>0</v>
      </c>
      <c r="T136" s="22">
        <v>0</v>
      </c>
      <c r="U136" s="22">
        <v>400051</v>
      </c>
      <c r="V136" s="22">
        <v>473499</v>
      </c>
      <c r="W136" s="22">
        <v>173813</v>
      </c>
      <c r="X136" s="22">
        <v>0</v>
      </c>
      <c r="Y136" s="22">
        <v>0</v>
      </c>
      <c r="Z136" s="22">
        <v>0</v>
      </c>
      <c r="AA136" s="22">
        <v>12626</v>
      </c>
      <c r="AB136" s="22">
        <v>0</v>
      </c>
      <c r="AC136" s="22">
        <v>3267</v>
      </c>
      <c r="AD136" s="22">
        <v>0</v>
      </c>
      <c r="AE136" s="22">
        <v>3142</v>
      </c>
      <c r="AF136" s="22">
        <v>0</v>
      </c>
      <c r="AG136" s="22">
        <v>0</v>
      </c>
      <c r="AH136" s="22">
        <v>0</v>
      </c>
      <c r="AI136" s="22">
        <v>20000</v>
      </c>
      <c r="AJ136" s="22">
        <v>15779</v>
      </c>
      <c r="AK136" s="22">
        <v>1500</v>
      </c>
      <c r="AL136" s="22">
        <v>0</v>
      </c>
      <c r="AM136" s="22">
        <v>0</v>
      </c>
      <c r="AN136" s="22">
        <v>977596</v>
      </c>
      <c r="AO136" s="22">
        <v>0</v>
      </c>
      <c r="AP136" s="22">
        <v>0</v>
      </c>
      <c r="AQ136" s="22">
        <v>3413233</v>
      </c>
      <c r="AR136" s="22">
        <v>62697</v>
      </c>
      <c r="AS136" s="22">
        <v>344829</v>
      </c>
      <c r="AT136" s="22">
        <v>0</v>
      </c>
      <c r="AU136" s="22">
        <v>28536</v>
      </c>
      <c r="AV136" s="22">
        <v>92535</v>
      </c>
      <c r="AW136" s="22">
        <v>0</v>
      </c>
      <c r="AX136" s="22">
        <v>0</v>
      </c>
      <c r="AY136" s="22">
        <v>22008</v>
      </c>
      <c r="AZ136" s="22">
        <v>0</v>
      </c>
      <c r="BA136" s="22">
        <v>106710</v>
      </c>
      <c r="BB136" s="22">
        <v>552383</v>
      </c>
      <c r="BC136" s="22">
        <v>0</v>
      </c>
      <c r="BD136" s="22">
        <v>0</v>
      </c>
      <c r="BE136" s="22">
        <v>729</v>
      </c>
      <c r="BF136" s="22">
        <v>0</v>
      </c>
      <c r="BG136" s="22">
        <v>228939</v>
      </c>
      <c r="BH136" s="22">
        <v>141652</v>
      </c>
      <c r="BI136" s="22">
        <v>178093</v>
      </c>
      <c r="BJ136" s="22">
        <v>0</v>
      </c>
      <c r="BK136" s="22">
        <v>8604</v>
      </c>
      <c r="BL136" s="22">
        <v>0</v>
      </c>
      <c r="BM136" s="22">
        <v>16933</v>
      </c>
      <c r="BN136" s="22">
        <v>0</v>
      </c>
      <c r="BO136" s="22">
        <v>28175</v>
      </c>
      <c r="BP136" s="22">
        <v>0</v>
      </c>
      <c r="BQ136" s="22">
        <v>8630</v>
      </c>
      <c r="BR136" s="22">
        <v>0</v>
      </c>
      <c r="BS136" s="22">
        <v>0</v>
      </c>
      <c r="BT136" s="22">
        <v>0</v>
      </c>
      <c r="BU136" s="22">
        <v>343458</v>
      </c>
      <c r="BV136" s="22">
        <v>91242</v>
      </c>
      <c r="BW136" s="22">
        <v>39815</v>
      </c>
      <c r="BX136" s="22">
        <v>0</v>
      </c>
      <c r="BY136" s="22">
        <v>0</v>
      </c>
      <c r="BZ136" s="22">
        <v>826956</v>
      </c>
      <c r="CA136" s="22">
        <v>0</v>
      </c>
      <c r="CB136" s="22">
        <v>0</v>
      </c>
      <c r="CC136" s="22">
        <v>3122924</v>
      </c>
      <c r="CD136" s="22">
        <v>290309</v>
      </c>
    </row>
    <row r="137" spans="1:82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2499777</v>
      </c>
      <c r="F137" s="22">
        <v>0</v>
      </c>
      <c r="G137" s="22">
        <v>69899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5872</v>
      </c>
      <c r="N137" s="22">
        <v>0</v>
      </c>
      <c r="O137" s="22">
        <v>0</v>
      </c>
      <c r="P137" s="22">
        <v>338143</v>
      </c>
      <c r="Q137" s="22">
        <v>0</v>
      </c>
      <c r="R137" s="22">
        <v>0</v>
      </c>
      <c r="S137" s="22">
        <v>0</v>
      </c>
      <c r="T137" s="22">
        <v>0</v>
      </c>
      <c r="U137" s="22">
        <v>590782</v>
      </c>
      <c r="V137" s="22">
        <v>155591</v>
      </c>
      <c r="W137" s="22">
        <v>347284</v>
      </c>
      <c r="X137" s="22">
        <v>0</v>
      </c>
      <c r="Y137" s="22">
        <v>0</v>
      </c>
      <c r="Z137" s="22">
        <v>0</v>
      </c>
      <c r="AA137" s="22">
        <v>1300</v>
      </c>
      <c r="AB137" s="22">
        <v>0</v>
      </c>
      <c r="AC137" s="22">
        <v>0</v>
      </c>
      <c r="AD137" s="22">
        <v>0</v>
      </c>
      <c r="AE137" s="22">
        <v>1479</v>
      </c>
      <c r="AF137" s="22">
        <v>0</v>
      </c>
      <c r="AG137" s="22">
        <v>0</v>
      </c>
      <c r="AH137" s="22">
        <v>0</v>
      </c>
      <c r="AI137" s="22">
        <v>0</v>
      </c>
      <c r="AJ137" s="22">
        <v>178669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4188796</v>
      </c>
      <c r="AR137" s="22">
        <v>120747</v>
      </c>
      <c r="AS137" s="22">
        <v>703317</v>
      </c>
      <c r="AT137" s="22">
        <v>0</v>
      </c>
      <c r="AU137" s="22">
        <v>73883</v>
      </c>
      <c r="AV137" s="22">
        <v>50474</v>
      </c>
      <c r="AW137" s="22">
        <v>307</v>
      </c>
      <c r="AX137" s="22">
        <v>0</v>
      </c>
      <c r="AY137" s="22">
        <v>0</v>
      </c>
      <c r="AZ137" s="22">
        <v>0</v>
      </c>
      <c r="BA137" s="22">
        <v>464357</v>
      </c>
      <c r="BB137" s="22">
        <v>687047</v>
      </c>
      <c r="BC137" s="22">
        <v>0</v>
      </c>
      <c r="BD137" s="22">
        <v>0</v>
      </c>
      <c r="BE137" s="22">
        <v>0</v>
      </c>
      <c r="BF137" s="22">
        <v>0</v>
      </c>
      <c r="BG137" s="22">
        <v>796967</v>
      </c>
      <c r="BH137" s="22">
        <v>307154</v>
      </c>
      <c r="BI137" s="22">
        <v>292614</v>
      </c>
      <c r="BJ137" s="22">
        <v>0</v>
      </c>
      <c r="BK137" s="22">
        <v>21275</v>
      </c>
      <c r="BL137" s="22">
        <v>0</v>
      </c>
      <c r="BM137" s="22">
        <v>5400</v>
      </c>
      <c r="BN137" s="22">
        <v>0</v>
      </c>
      <c r="BO137" s="22">
        <v>0</v>
      </c>
      <c r="BP137" s="22">
        <v>0</v>
      </c>
      <c r="BQ137" s="22">
        <v>18803</v>
      </c>
      <c r="BR137" s="22">
        <v>0</v>
      </c>
      <c r="BS137" s="22">
        <v>0</v>
      </c>
      <c r="BT137" s="22">
        <v>6940</v>
      </c>
      <c r="BU137" s="22">
        <v>0</v>
      </c>
      <c r="BV137" s="22">
        <v>767678</v>
      </c>
      <c r="BW137" s="22">
        <v>0</v>
      </c>
      <c r="BX137" s="22">
        <v>0</v>
      </c>
      <c r="BY137" s="22">
        <v>0</v>
      </c>
      <c r="BZ137" s="22">
        <v>0</v>
      </c>
      <c r="CA137" s="22">
        <v>0</v>
      </c>
      <c r="CB137" s="22">
        <v>0</v>
      </c>
      <c r="CC137" s="22">
        <v>4316963</v>
      </c>
      <c r="CD137" s="22">
        <v>-128167</v>
      </c>
    </row>
    <row r="138" spans="1:82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1699959</v>
      </c>
      <c r="F138" s="22">
        <v>13074</v>
      </c>
      <c r="G138" s="22">
        <v>0</v>
      </c>
      <c r="H138" s="22">
        <v>0</v>
      </c>
      <c r="I138" s="22">
        <v>0</v>
      </c>
      <c r="J138" s="22">
        <v>17656</v>
      </c>
      <c r="K138" s="22">
        <v>2002</v>
      </c>
      <c r="L138" s="22">
        <v>0</v>
      </c>
      <c r="M138" s="22">
        <v>10534</v>
      </c>
      <c r="N138" s="22">
        <v>0</v>
      </c>
      <c r="O138" s="22">
        <v>0</v>
      </c>
      <c r="P138" s="22">
        <v>27664</v>
      </c>
      <c r="Q138" s="22">
        <v>0</v>
      </c>
      <c r="R138" s="22">
        <v>0</v>
      </c>
      <c r="S138" s="22">
        <v>0</v>
      </c>
      <c r="T138" s="22">
        <v>0</v>
      </c>
      <c r="U138" s="22">
        <v>445334</v>
      </c>
      <c r="V138" s="22">
        <v>263086</v>
      </c>
      <c r="W138" s="22">
        <v>117317</v>
      </c>
      <c r="X138" s="22">
        <v>0</v>
      </c>
      <c r="Y138" s="22">
        <v>34526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488425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3119577</v>
      </c>
      <c r="AR138" s="22">
        <v>95259</v>
      </c>
      <c r="AS138" s="22">
        <v>674788</v>
      </c>
      <c r="AT138" s="22">
        <v>0</v>
      </c>
      <c r="AU138" s="22">
        <v>36757</v>
      </c>
      <c r="AV138" s="22">
        <v>64367</v>
      </c>
      <c r="AW138" s="22">
        <v>5040</v>
      </c>
      <c r="AX138" s="22">
        <v>0</v>
      </c>
      <c r="AY138" s="22">
        <v>41945</v>
      </c>
      <c r="AZ138" s="22">
        <v>0</v>
      </c>
      <c r="BA138" s="22">
        <v>87773</v>
      </c>
      <c r="BB138" s="22">
        <v>392020</v>
      </c>
      <c r="BC138" s="22">
        <v>0</v>
      </c>
      <c r="BD138" s="22">
        <v>0</v>
      </c>
      <c r="BE138" s="22">
        <v>0</v>
      </c>
      <c r="BF138" s="22">
        <v>0</v>
      </c>
      <c r="BG138" s="22">
        <v>455363</v>
      </c>
      <c r="BH138" s="22">
        <v>119068</v>
      </c>
      <c r="BI138" s="22">
        <v>83201</v>
      </c>
      <c r="BJ138" s="22">
        <v>0</v>
      </c>
      <c r="BK138" s="22">
        <v>63910</v>
      </c>
      <c r="BL138" s="22">
        <v>0</v>
      </c>
      <c r="BM138" s="22">
        <v>0</v>
      </c>
      <c r="BN138" s="22">
        <v>30283</v>
      </c>
      <c r="BO138" s="22">
        <v>0</v>
      </c>
      <c r="BP138" s="22">
        <v>9749</v>
      </c>
      <c r="BQ138" s="22">
        <v>0</v>
      </c>
      <c r="BR138" s="22">
        <v>0</v>
      </c>
      <c r="BS138" s="22">
        <v>0</v>
      </c>
      <c r="BT138" s="22">
        <v>0</v>
      </c>
      <c r="BU138" s="22">
        <v>28011</v>
      </c>
      <c r="BV138" s="22">
        <v>544263</v>
      </c>
      <c r="BW138" s="22">
        <v>24040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2755837</v>
      </c>
      <c r="CD138" s="22">
        <v>363740</v>
      </c>
    </row>
    <row r="139" spans="1:82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1987598</v>
      </c>
      <c r="F139" s="22">
        <v>0</v>
      </c>
      <c r="G139" s="22">
        <v>463559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12085</v>
      </c>
      <c r="N139" s="22">
        <v>0</v>
      </c>
      <c r="O139" s="22">
        <v>0</v>
      </c>
      <c r="P139" s="22">
        <v>44760</v>
      </c>
      <c r="Q139" s="22">
        <v>0</v>
      </c>
      <c r="R139" s="22">
        <v>0</v>
      </c>
      <c r="S139" s="22">
        <v>0</v>
      </c>
      <c r="T139" s="22">
        <v>0</v>
      </c>
      <c r="U139" s="22">
        <v>709647</v>
      </c>
      <c r="V139" s="22">
        <v>228465</v>
      </c>
      <c r="W139" s="22">
        <v>189507</v>
      </c>
      <c r="X139" s="22">
        <v>2959</v>
      </c>
      <c r="Y139" s="22">
        <v>134841</v>
      </c>
      <c r="Z139" s="22">
        <v>0</v>
      </c>
      <c r="AA139" s="22">
        <v>43250</v>
      </c>
      <c r="AB139" s="22">
        <v>0</v>
      </c>
      <c r="AC139" s="22">
        <v>23883</v>
      </c>
      <c r="AD139" s="22">
        <v>0</v>
      </c>
      <c r="AE139" s="22">
        <v>270306</v>
      </c>
      <c r="AF139" s="22">
        <v>0</v>
      </c>
      <c r="AG139" s="22">
        <v>0</v>
      </c>
      <c r="AH139" s="22">
        <v>0</v>
      </c>
      <c r="AI139" s="22">
        <v>0</v>
      </c>
      <c r="AJ139" s="22">
        <v>590654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  <c r="AQ139" s="22">
        <v>4701514</v>
      </c>
      <c r="AR139" s="22">
        <v>116661</v>
      </c>
      <c r="AS139" s="22">
        <v>699383</v>
      </c>
      <c r="AT139" s="22">
        <v>0</v>
      </c>
      <c r="AU139" s="22">
        <v>0</v>
      </c>
      <c r="AV139" s="22">
        <v>98070</v>
      </c>
      <c r="AW139" s="22">
        <v>0</v>
      </c>
      <c r="AX139" s="22">
        <v>0</v>
      </c>
      <c r="AY139" s="22">
        <v>83307</v>
      </c>
      <c r="AZ139" s="22">
        <v>0</v>
      </c>
      <c r="BA139" s="22">
        <v>65291</v>
      </c>
      <c r="BB139" s="22">
        <v>1087277</v>
      </c>
      <c r="BC139" s="22">
        <v>0</v>
      </c>
      <c r="BD139" s="22">
        <v>0</v>
      </c>
      <c r="BE139" s="22">
        <v>0</v>
      </c>
      <c r="BF139" s="22">
        <v>0</v>
      </c>
      <c r="BG139" s="22">
        <v>725646</v>
      </c>
      <c r="BH139" s="22">
        <v>133523</v>
      </c>
      <c r="BI139" s="22">
        <v>340522</v>
      </c>
      <c r="BJ139" s="22">
        <v>0</v>
      </c>
      <c r="BK139" s="22">
        <v>188251</v>
      </c>
      <c r="BL139" s="22">
        <v>0</v>
      </c>
      <c r="BM139" s="22">
        <v>22974</v>
      </c>
      <c r="BN139" s="22">
        <v>0</v>
      </c>
      <c r="BO139" s="22">
        <v>112141</v>
      </c>
      <c r="BP139" s="22">
        <v>0</v>
      </c>
      <c r="BQ139" s="22">
        <v>0</v>
      </c>
      <c r="BR139" s="22">
        <v>0</v>
      </c>
      <c r="BS139" s="22">
        <v>0</v>
      </c>
      <c r="BT139" s="22">
        <v>0</v>
      </c>
      <c r="BU139" s="22">
        <v>0</v>
      </c>
      <c r="BV139" s="22">
        <v>899649</v>
      </c>
      <c r="BW139" s="22">
        <v>0</v>
      </c>
      <c r="BX139" s="22">
        <v>189917</v>
      </c>
      <c r="BY139" s="22">
        <v>0</v>
      </c>
      <c r="BZ139" s="22">
        <v>0</v>
      </c>
      <c r="CA139" s="22">
        <v>0</v>
      </c>
      <c r="CB139" s="22">
        <v>0</v>
      </c>
      <c r="CC139" s="22">
        <v>4762612</v>
      </c>
      <c r="CD139" s="22">
        <v>-61098</v>
      </c>
    </row>
    <row r="140" spans="1:82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2049580</v>
      </c>
      <c r="F140" s="22">
        <v>0</v>
      </c>
      <c r="G140" s="22">
        <v>41809</v>
      </c>
      <c r="H140" s="22">
        <v>2100</v>
      </c>
      <c r="I140" s="22">
        <v>0</v>
      </c>
      <c r="J140" s="22">
        <v>47818</v>
      </c>
      <c r="K140" s="22">
        <v>0</v>
      </c>
      <c r="L140" s="22">
        <v>0</v>
      </c>
      <c r="M140" s="22">
        <v>2540</v>
      </c>
      <c r="N140" s="22">
        <v>0</v>
      </c>
      <c r="O140" s="22">
        <v>0</v>
      </c>
      <c r="P140" s="22">
        <v>91003</v>
      </c>
      <c r="Q140" s="22">
        <v>0</v>
      </c>
      <c r="R140" s="22">
        <v>0</v>
      </c>
      <c r="S140" s="22">
        <v>0</v>
      </c>
      <c r="T140" s="22">
        <v>0</v>
      </c>
      <c r="U140" s="22">
        <v>1231437</v>
      </c>
      <c r="V140" s="22">
        <v>232547</v>
      </c>
      <c r="W140" s="22">
        <v>128788</v>
      </c>
      <c r="X140" s="22">
        <v>0</v>
      </c>
      <c r="Y140" s="22">
        <v>99353</v>
      </c>
      <c r="Z140" s="22">
        <v>0</v>
      </c>
      <c r="AA140" s="22">
        <v>3200</v>
      </c>
      <c r="AB140" s="22">
        <v>0</v>
      </c>
      <c r="AC140" s="22">
        <v>0</v>
      </c>
      <c r="AD140" s="22">
        <v>0</v>
      </c>
      <c r="AE140" s="22">
        <v>580</v>
      </c>
      <c r="AF140" s="22">
        <v>0</v>
      </c>
      <c r="AG140" s="22">
        <v>0</v>
      </c>
      <c r="AH140" s="22">
        <v>0</v>
      </c>
      <c r="AI140" s="22">
        <v>0</v>
      </c>
      <c r="AJ140" s="22">
        <v>221828</v>
      </c>
      <c r="AK140" s="22">
        <v>2086</v>
      </c>
      <c r="AL140" s="22">
        <v>0</v>
      </c>
      <c r="AM140" s="22">
        <v>0</v>
      </c>
      <c r="AN140" s="22">
        <v>1226994</v>
      </c>
      <c r="AO140" s="22">
        <v>0</v>
      </c>
      <c r="AP140" s="22">
        <v>0</v>
      </c>
      <c r="AQ140" s="22">
        <v>5381663</v>
      </c>
      <c r="AR140" s="22">
        <v>49028</v>
      </c>
      <c r="AS140" s="22">
        <v>576950</v>
      </c>
      <c r="AT140" s="22">
        <v>0</v>
      </c>
      <c r="AU140" s="22">
        <v>0</v>
      </c>
      <c r="AV140" s="22">
        <v>319003</v>
      </c>
      <c r="AW140" s="22">
        <v>0</v>
      </c>
      <c r="AX140" s="22">
        <v>9100</v>
      </c>
      <c r="AY140" s="22">
        <v>30198</v>
      </c>
      <c r="AZ140" s="22">
        <v>0</v>
      </c>
      <c r="BA140" s="22">
        <v>209080</v>
      </c>
      <c r="BB140" s="22">
        <v>610708</v>
      </c>
      <c r="BC140" s="22">
        <v>0</v>
      </c>
      <c r="BD140" s="22">
        <v>0</v>
      </c>
      <c r="BE140" s="22">
        <v>15926</v>
      </c>
      <c r="BF140" s="22">
        <v>2771</v>
      </c>
      <c r="BG140" s="22">
        <v>1287690</v>
      </c>
      <c r="BH140" s="22">
        <v>259075</v>
      </c>
      <c r="BI140" s="22">
        <v>103098</v>
      </c>
      <c r="BJ140" s="22">
        <v>0</v>
      </c>
      <c r="BK140" s="22">
        <v>115096</v>
      </c>
      <c r="BL140" s="22">
        <v>4187</v>
      </c>
      <c r="BM140" s="22">
        <v>0</v>
      </c>
      <c r="BN140" s="22">
        <v>0</v>
      </c>
      <c r="BO140" s="22">
        <v>0</v>
      </c>
      <c r="BP140" s="22">
        <v>0</v>
      </c>
      <c r="BQ140" s="22">
        <v>47502</v>
      </c>
      <c r="BR140" s="22">
        <v>0</v>
      </c>
      <c r="BS140" s="22">
        <v>0</v>
      </c>
      <c r="BT140" s="22">
        <v>0</v>
      </c>
      <c r="BU140" s="22">
        <v>0</v>
      </c>
      <c r="BV140" s="22">
        <v>611002</v>
      </c>
      <c r="BW140" s="22">
        <v>106859</v>
      </c>
      <c r="BX140" s="22">
        <v>0</v>
      </c>
      <c r="BY140" s="22">
        <v>0</v>
      </c>
      <c r="BZ140" s="22">
        <v>1028890</v>
      </c>
      <c r="CA140" s="22">
        <v>0</v>
      </c>
      <c r="CB140" s="22">
        <v>0</v>
      </c>
      <c r="CC140" s="22">
        <v>5386163</v>
      </c>
      <c r="CD140" s="22">
        <v>-4500</v>
      </c>
    </row>
    <row r="141" spans="1:82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2065394</v>
      </c>
      <c r="F141" s="22">
        <v>0</v>
      </c>
      <c r="G141" s="22">
        <v>93596</v>
      </c>
      <c r="H141" s="22">
        <v>0</v>
      </c>
      <c r="I141" s="22">
        <v>0</v>
      </c>
      <c r="J141" s="22">
        <v>79957</v>
      </c>
      <c r="K141" s="22">
        <v>0</v>
      </c>
      <c r="L141" s="22">
        <v>0</v>
      </c>
      <c r="M141" s="22">
        <v>52328</v>
      </c>
      <c r="N141" s="22">
        <v>8795</v>
      </c>
      <c r="O141" s="22">
        <v>0</v>
      </c>
      <c r="P141" s="22">
        <v>118741</v>
      </c>
      <c r="Q141" s="22">
        <v>0</v>
      </c>
      <c r="R141" s="22">
        <v>54097</v>
      </c>
      <c r="S141" s="22">
        <v>26268</v>
      </c>
      <c r="T141" s="22">
        <v>0</v>
      </c>
      <c r="U141" s="22">
        <v>625371</v>
      </c>
      <c r="V141" s="22">
        <v>255890</v>
      </c>
      <c r="W141" s="22">
        <v>121439</v>
      </c>
      <c r="X141" s="22">
        <v>0</v>
      </c>
      <c r="Y141" s="22">
        <v>121451</v>
      </c>
      <c r="Z141" s="22">
        <v>0</v>
      </c>
      <c r="AA141" s="22">
        <v>14922</v>
      </c>
      <c r="AB141" s="22">
        <v>0</v>
      </c>
      <c r="AC141" s="22">
        <v>2685</v>
      </c>
      <c r="AD141" s="22">
        <v>16408</v>
      </c>
      <c r="AE141" s="22">
        <v>525</v>
      </c>
      <c r="AF141" s="22">
        <v>0</v>
      </c>
      <c r="AG141" s="22">
        <v>0</v>
      </c>
      <c r="AH141" s="22">
        <v>0</v>
      </c>
      <c r="AI141" s="22">
        <v>0</v>
      </c>
      <c r="AJ141" s="22">
        <v>431106</v>
      </c>
      <c r="AK141" s="22">
        <v>18000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Q141" s="22">
        <v>4106973</v>
      </c>
      <c r="AR141" s="22">
        <v>108722</v>
      </c>
      <c r="AS141" s="22">
        <v>654954</v>
      </c>
      <c r="AT141" s="22">
        <v>0</v>
      </c>
      <c r="AU141" s="22">
        <v>0</v>
      </c>
      <c r="AV141" s="22">
        <v>157016</v>
      </c>
      <c r="AW141" s="22">
        <v>23898</v>
      </c>
      <c r="AX141" s="22">
        <v>0</v>
      </c>
      <c r="AY141" s="22">
        <v>180635</v>
      </c>
      <c r="AZ141" s="22">
        <v>0</v>
      </c>
      <c r="BA141" s="22">
        <v>0</v>
      </c>
      <c r="BB141" s="22">
        <v>905435</v>
      </c>
      <c r="BC141" s="22">
        <v>0</v>
      </c>
      <c r="BD141" s="22">
        <v>96457</v>
      </c>
      <c r="BE141" s="22">
        <v>62987</v>
      </c>
      <c r="BF141" s="22">
        <v>0</v>
      </c>
      <c r="BG141" s="22">
        <v>670860</v>
      </c>
      <c r="BH141" s="22">
        <v>180353</v>
      </c>
      <c r="BI141" s="22">
        <v>117726</v>
      </c>
      <c r="BJ141" s="22">
        <v>0</v>
      </c>
      <c r="BK141" s="22">
        <v>122737</v>
      </c>
      <c r="BL141" s="22">
        <v>0</v>
      </c>
      <c r="BM141" s="22">
        <v>34761</v>
      </c>
      <c r="BN141" s="22">
        <v>0</v>
      </c>
      <c r="BO141" s="22">
        <v>214267</v>
      </c>
      <c r="BP141" s="22">
        <v>0</v>
      </c>
      <c r="BQ141" s="22">
        <v>0</v>
      </c>
      <c r="BR141" s="22">
        <v>0</v>
      </c>
      <c r="BS141" s="22">
        <v>0</v>
      </c>
      <c r="BT141" s="22">
        <v>0</v>
      </c>
      <c r="BU141" s="22">
        <v>0</v>
      </c>
      <c r="BV141" s="22">
        <v>746247</v>
      </c>
      <c r="BW141" s="22">
        <v>100477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4377532</v>
      </c>
      <c r="CD141" s="22">
        <v>-270559</v>
      </c>
    </row>
    <row r="142" spans="1:82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1096955</v>
      </c>
      <c r="F142" s="22">
        <v>0</v>
      </c>
      <c r="G142" s="22">
        <v>8874</v>
      </c>
      <c r="H142" s="22">
        <v>0</v>
      </c>
      <c r="I142" s="22">
        <v>0</v>
      </c>
      <c r="J142" s="22">
        <v>117633</v>
      </c>
      <c r="K142" s="22">
        <v>0</v>
      </c>
      <c r="L142" s="22">
        <v>0</v>
      </c>
      <c r="M142" s="22">
        <v>340</v>
      </c>
      <c r="N142" s="22">
        <v>0</v>
      </c>
      <c r="O142" s="22">
        <v>0</v>
      </c>
      <c r="P142" s="22">
        <v>1019205</v>
      </c>
      <c r="Q142" s="22">
        <v>0</v>
      </c>
      <c r="R142" s="22">
        <v>0</v>
      </c>
      <c r="S142" s="22">
        <v>0</v>
      </c>
      <c r="T142" s="22">
        <v>0</v>
      </c>
      <c r="U142" s="22">
        <v>296134</v>
      </c>
      <c r="V142" s="22">
        <v>139009</v>
      </c>
      <c r="W142" s="22">
        <v>105210</v>
      </c>
      <c r="X142" s="22">
        <v>0</v>
      </c>
      <c r="Y142" s="22">
        <v>7300</v>
      </c>
      <c r="Z142" s="22">
        <v>0</v>
      </c>
      <c r="AA142" s="22">
        <v>2438</v>
      </c>
      <c r="AB142" s="22">
        <v>2448</v>
      </c>
      <c r="AC142" s="22">
        <v>0</v>
      </c>
      <c r="AD142" s="22">
        <v>17050</v>
      </c>
      <c r="AE142" s="22">
        <v>0</v>
      </c>
      <c r="AF142" s="22">
        <v>0</v>
      </c>
      <c r="AG142" s="22">
        <v>41400</v>
      </c>
      <c r="AH142" s="22">
        <v>0</v>
      </c>
      <c r="AI142" s="22">
        <v>0</v>
      </c>
      <c r="AJ142" s="22">
        <v>5781</v>
      </c>
      <c r="AK142" s="22">
        <v>11305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  <c r="AQ142" s="22">
        <v>2871082</v>
      </c>
      <c r="AR142" s="22">
        <v>38833</v>
      </c>
      <c r="AS142" s="22">
        <v>473778</v>
      </c>
      <c r="AT142" s="22">
        <v>0</v>
      </c>
      <c r="AU142" s="22">
        <v>27612</v>
      </c>
      <c r="AV142" s="22">
        <v>81593</v>
      </c>
      <c r="AW142" s="22">
        <v>0</v>
      </c>
      <c r="AX142" s="22">
        <v>0</v>
      </c>
      <c r="AY142" s="22">
        <v>6650</v>
      </c>
      <c r="AZ142" s="22">
        <v>0</v>
      </c>
      <c r="BA142" s="22">
        <v>0</v>
      </c>
      <c r="BB142" s="22">
        <v>569199</v>
      </c>
      <c r="BC142" s="22">
        <v>10777</v>
      </c>
      <c r="BD142" s="22">
        <v>0</v>
      </c>
      <c r="BE142" s="22">
        <v>0</v>
      </c>
      <c r="BF142" s="22">
        <v>0</v>
      </c>
      <c r="BG142" s="22">
        <v>293333</v>
      </c>
      <c r="BH142" s="22">
        <v>98343</v>
      </c>
      <c r="BI142" s="22">
        <v>97600</v>
      </c>
      <c r="BJ142" s="22">
        <v>0</v>
      </c>
      <c r="BK142" s="22">
        <v>11928</v>
      </c>
      <c r="BL142" s="22">
        <v>0</v>
      </c>
      <c r="BM142" s="22">
        <v>679</v>
      </c>
      <c r="BN142" s="22">
        <v>1239</v>
      </c>
      <c r="BO142" s="22">
        <v>0</v>
      </c>
      <c r="BP142" s="22">
        <v>92882</v>
      </c>
      <c r="BQ142" s="22">
        <v>0</v>
      </c>
      <c r="BR142" s="22">
        <v>0</v>
      </c>
      <c r="BS142" s="22">
        <v>29782</v>
      </c>
      <c r="BT142" s="22">
        <v>0</v>
      </c>
      <c r="BU142" s="22">
        <v>0</v>
      </c>
      <c r="BV142" s="22">
        <v>79599</v>
      </c>
      <c r="BW142" s="22">
        <v>45490</v>
      </c>
      <c r="BX142" s="22">
        <v>0</v>
      </c>
      <c r="BY142" s="22">
        <v>0</v>
      </c>
      <c r="BZ142" s="22">
        <v>0</v>
      </c>
      <c r="CA142" s="22">
        <v>0</v>
      </c>
      <c r="CB142" s="22">
        <v>0</v>
      </c>
      <c r="CC142" s="22">
        <v>1959317</v>
      </c>
      <c r="CD142" s="22">
        <v>911765</v>
      </c>
    </row>
    <row r="143" spans="1:82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821200</v>
      </c>
      <c r="F143" s="22">
        <v>0</v>
      </c>
      <c r="G143" s="22">
        <v>374619</v>
      </c>
      <c r="H143" s="22">
        <v>0</v>
      </c>
      <c r="I143" s="22">
        <v>0</v>
      </c>
      <c r="J143" s="22">
        <v>18897</v>
      </c>
      <c r="K143" s="22">
        <v>0</v>
      </c>
      <c r="L143" s="22">
        <v>0</v>
      </c>
      <c r="M143" s="22">
        <v>3118</v>
      </c>
      <c r="N143" s="22">
        <v>0</v>
      </c>
      <c r="O143" s="22">
        <v>0</v>
      </c>
      <c r="P143" s="22">
        <v>3517</v>
      </c>
      <c r="Q143" s="22">
        <v>465</v>
      </c>
      <c r="R143" s="22">
        <v>0</v>
      </c>
      <c r="S143" s="22">
        <v>0</v>
      </c>
      <c r="T143" s="22">
        <v>0</v>
      </c>
      <c r="U143" s="22">
        <v>601927</v>
      </c>
      <c r="V143" s="22">
        <v>103632</v>
      </c>
      <c r="W143" s="22">
        <v>129601</v>
      </c>
      <c r="X143" s="22">
        <v>0</v>
      </c>
      <c r="Y143" s="22">
        <v>0</v>
      </c>
      <c r="Z143" s="22">
        <v>0</v>
      </c>
      <c r="AA143" s="22">
        <v>3600</v>
      </c>
      <c r="AB143" s="22">
        <v>0</v>
      </c>
      <c r="AC143" s="22">
        <v>9916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51494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  <c r="AQ143" s="22">
        <v>2121986</v>
      </c>
      <c r="AR143" s="22">
        <v>72217</v>
      </c>
      <c r="AS143" s="22">
        <v>399118</v>
      </c>
      <c r="AT143" s="22">
        <v>0</v>
      </c>
      <c r="AU143" s="22">
        <v>28823</v>
      </c>
      <c r="AV143" s="22">
        <v>98017</v>
      </c>
      <c r="AW143" s="22">
        <v>500</v>
      </c>
      <c r="AX143" s="22">
        <v>0</v>
      </c>
      <c r="AY143" s="22">
        <v>32906</v>
      </c>
      <c r="AZ143" s="22">
        <v>0</v>
      </c>
      <c r="BA143" s="22">
        <v>140883</v>
      </c>
      <c r="BB143" s="22">
        <v>410052</v>
      </c>
      <c r="BC143" s="22">
        <v>1236</v>
      </c>
      <c r="BD143" s="22">
        <v>0</v>
      </c>
      <c r="BE143" s="22">
        <v>0</v>
      </c>
      <c r="BF143" s="22">
        <v>0</v>
      </c>
      <c r="BG143" s="22">
        <v>504276</v>
      </c>
      <c r="BH143" s="22">
        <v>189533</v>
      </c>
      <c r="BI143" s="22">
        <v>151170</v>
      </c>
      <c r="BJ143" s="22">
        <v>0</v>
      </c>
      <c r="BK143" s="22">
        <v>0</v>
      </c>
      <c r="BL143" s="22">
        <v>0</v>
      </c>
      <c r="BM143" s="22">
        <v>0</v>
      </c>
      <c r="BN143" s="22">
        <v>0</v>
      </c>
      <c r="BO143" s="22">
        <v>38616</v>
      </c>
      <c r="BP143" s="22">
        <v>0</v>
      </c>
      <c r="BQ143" s="22">
        <v>0</v>
      </c>
      <c r="BR143" s="22">
        <v>0</v>
      </c>
      <c r="BS143" s="22">
        <v>0</v>
      </c>
      <c r="BT143" s="22">
        <v>0</v>
      </c>
      <c r="BU143" s="22">
        <v>0</v>
      </c>
      <c r="BV143" s="22">
        <v>339322</v>
      </c>
      <c r="BW143" s="22">
        <v>0</v>
      </c>
      <c r="BX143" s="22">
        <v>0</v>
      </c>
      <c r="BY143" s="22">
        <v>0</v>
      </c>
      <c r="BZ143" s="22">
        <v>0</v>
      </c>
      <c r="CA143" s="22">
        <v>0</v>
      </c>
      <c r="CB143" s="22">
        <v>0</v>
      </c>
      <c r="CC143" s="22">
        <v>2406669</v>
      </c>
      <c r="CD143" s="22">
        <v>-284683</v>
      </c>
    </row>
    <row r="144" spans="1:82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0</v>
      </c>
      <c r="G144" s="22">
        <v>395077</v>
      </c>
      <c r="H144" s="22">
        <v>2427378</v>
      </c>
      <c r="I144" s="22">
        <v>0</v>
      </c>
      <c r="J144" s="22">
        <v>121060</v>
      </c>
      <c r="K144" s="22">
        <v>0</v>
      </c>
      <c r="L144" s="22">
        <v>0</v>
      </c>
      <c r="M144" s="22">
        <v>3801</v>
      </c>
      <c r="N144" s="22">
        <v>0</v>
      </c>
      <c r="O144" s="22">
        <v>0</v>
      </c>
      <c r="P144" s="22">
        <v>30720</v>
      </c>
      <c r="Q144" s="22">
        <v>0</v>
      </c>
      <c r="R144" s="22">
        <v>0</v>
      </c>
      <c r="S144" s="22">
        <v>0</v>
      </c>
      <c r="T144" s="22">
        <v>0</v>
      </c>
      <c r="U144" s="22">
        <v>515366</v>
      </c>
      <c r="V144" s="22">
        <v>295777</v>
      </c>
      <c r="W144" s="22">
        <v>1797405</v>
      </c>
      <c r="X144" s="22">
        <v>0</v>
      </c>
      <c r="Y144" s="22">
        <v>129201</v>
      </c>
      <c r="Z144" s="22">
        <v>0</v>
      </c>
      <c r="AA144" s="22">
        <v>22909</v>
      </c>
      <c r="AB144" s="22">
        <v>0</v>
      </c>
      <c r="AC144" s="22">
        <v>21960</v>
      </c>
      <c r="AD144" s="22">
        <v>4245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950122</v>
      </c>
      <c r="AK144" s="22">
        <v>9144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6724165</v>
      </c>
      <c r="AR144" s="22">
        <v>115884</v>
      </c>
      <c r="AS144" s="22">
        <v>897317</v>
      </c>
      <c r="AT144" s="22">
        <v>0</v>
      </c>
      <c r="AU144" s="22">
        <v>70916</v>
      </c>
      <c r="AV144" s="22">
        <v>267271</v>
      </c>
      <c r="AW144" s="22">
        <v>8729</v>
      </c>
      <c r="AX144" s="22">
        <v>0</v>
      </c>
      <c r="AY144" s="22">
        <v>96314</v>
      </c>
      <c r="AZ144" s="22">
        <v>0</v>
      </c>
      <c r="BA144" s="22">
        <v>570550</v>
      </c>
      <c r="BB144" s="22">
        <v>139485</v>
      </c>
      <c r="BC144" s="22">
        <v>0</v>
      </c>
      <c r="BD144" s="22">
        <v>0</v>
      </c>
      <c r="BE144" s="22">
        <v>1399</v>
      </c>
      <c r="BF144" s="22">
        <v>0</v>
      </c>
      <c r="BG144" s="22">
        <v>477590</v>
      </c>
      <c r="BH144" s="22">
        <v>339897</v>
      </c>
      <c r="BI144" s="22">
        <v>1361639</v>
      </c>
      <c r="BJ144" s="22">
        <v>0</v>
      </c>
      <c r="BK144" s="22">
        <v>139486</v>
      </c>
      <c r="BL144" s="22">
        <v>0</v>
      </c>
      <c r="BM144" s="22">
        <v>11107</v>
      </c>
      <c r="BN144" s="22">
        <v>0</v>
      </c>
      <c r="BO144" s="22">
        <v>94882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1936</v>
      </c>
      <c r="BV144" s="22">
        <v>953611</v>
      </c>
      <c r="BW144" s="22">
        <v>93961</v>
      </c>
      <c r="BX144" s="22">
        <v>0</v>
      </c>
      <c r="BY144" s="22">
        <v>32035</v>
      </c>
      <c r="BZ144" s="22">
        <v>0</v>
      </c>
      <c r="CA144" s="22">
        <v>0</v>
      </c>
      <c r="CB144" s="22">
        <v>0</v>
      </c>
      <c r="CC144" s="22">
        <v>5674009</v>
      </c>
      <c r="CD144" s="22">
        <v>1050156</v>
      </c>
    </row>
    <row r="145" spans="1:82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15759302</v>
      </c>
      <c r="F145" s="22">
        <v>0</v>
      </c>
      <c r="G145" s="22">
        <v>1408416</v>
      </c>
      <c r="H145" s="22">
        <v>0</v>
      </c>
      <c r="I145" s="22">
        <v>667901</v>
      </c>
      <c r="J145" s="22">
        <v>0</v>
      </c>
      <c r="K145" s="22">
        <v>201000</v>
      </c>
      <c r="L145" s="22">
        <v>0</v>
      </c>
      <c r="M145" s="22">
        <v>22502</v>
      </c>
      <c r="N145" s="22">
        <v>0</v>
      </c>
      <c r="O145" s="22">
        <v>0</v>
      </c>
      <c r="P145" s="22">
        <v>10478</v>
      </c>
      <c r="Q145" s="22">
        <v>0</v>
      </c>
      <c r="R145" s="22">
        <v>9096</v>
      </c>
      <c r="S145" s="22">
        <v>464560</v>
      </c>
      <c r="T145" s="22">
        <v>0</v>
      </c>
      <c r="U145" s="22">
        <v>3938120</v>
      </c>
      <c r="V145" s="22">
        <v>2160183</v>
      </c>
      <c r="W145" s="22">
        <v>934657</v>
      </c>
      <c r="X145" s="22">
        <v>0</v>
      </c>
      <c r="Y145" s="22">
        <v>331390</v>
      </c>
      <c r="Z145" s="22">
        <v>0</v>
      </c>
      <c r="AA145" s="22">
        <v>0</v>
      </c>
      <c r="AB145" s="22">
        <v>0</v>
      </c>
      <c r="AC145" s="22">
        <v>141897</v>
      </c>
      <c r="AD145" s="22">
        <v>45727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1308506</v>
      </c>
      <c r="AK145" s="22">
        <v>186785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Q145" s="22">
        <v>27590520</v>
      </c>
      <c r="AR145" s="22">
        <v>417078</v>
      </c>
      <c r="AS145" s="22">
        <v>5870236</v>
      </c>
      <c r="AT145" s="22">
        <v>0</v>
      </c>
      <c r="AU145" s="22">
        <v>1787490</v>
      </c>
      <c r="AV145" s="22">
        <v>1104930</v>
      </c>
      <c r="AW145" s="22">
        <v>0</v>
      </c>
      <c r="AX145" s="22">
        <v>0</v>
      </c>
      <c r="AY145" s="22">
        <v>568001</v>
      </c>
      <c r="AZ145" s="22">
        <v>0</v>
      </c>
      <c r="BA145" s="22">
        <v>0</v>
      </c>
      <c r="BB145" s="22">
        <v>6161825</v>
      </c>
      <c r="BC145" s="22">
        <v>0</v>
      </c>
      <c r="BD145" s="22">
        <v>0</v>
      </c>
      <c r="BE145" s="22">
        <v>0</v>
      </c>
      <c r="BF145" s="22">
        <v>0</v>
      </c>
      <c r="BG145" s="22">
        <v>2918108</v>
      </c>
      <c r="BH145" s="22">
        <v>2492041</v>
      </c>
      <c r="BI145" s="22">
        <v>1319366</v>
      </c>
      <c r="BJ145" s="22">
        <v>0</v>
      </c>
      <c r="BK145" s="22">
        <v>392521</v>
      </c>
      <c r="BL145" s="22">
        <v>0</v>
      </c>
      <c r="BM145" s="22">
        <v>0</v>
      </c>
      <c r="BN145" s="22">
        <v>0</v>
      </c>
      <c r="BO145" s="22">
        <v>275480</v>
      </c>
      <c r="BP145" s="22">
        <v>0</v>
      </c>
      <c r="BQ145" s="22">
        <v>0</v>
      </c>
      <c r="BR145" s="22">
        <v>0</v>
      </c>
      <c r="BS145" s="22">
        <v>0</v>
      </c>
      <c r="BT145" s="22">
        <v>0</v>
      </c>
      <c r="BU145" s="22">
        <v>0</v>
      </c>
      <c r="BV145" s="22">
        <v>5187765</v>
      </c>
      <c r="BW145" s="22">
        <v>739288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29234129</v>
      </c>
      <c r="CD145" s="22">
        <v>-1643609</v>
      </c>
    </row>
    <row r="146" spans="1:82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1189741</v>
      </c>
      <c r="F146" s="22">
        <v>0</v>
      </c>
      <c r="G146" s="22">
        <v>31110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19805</v>
      </c>
      <c r="N146" s="22">
        <v>0</v>
      </c>
      <c r="O146" s="22">
        <v>0</v>
      </c>
      <c r="P146" s="22">
        <v>329184</v>
      </c>
      <c r="Q146" s="22">
        <v>0</v>
      </c>
      <c r="R146" s="22">
        <v>0</v>
      </c>
      <c r="S146" s="22">
        <v>0</v>
      </c>
      <c r="T146" s="22">
        <v>0</v>
      </c>
      <c r="U146" s="22">
        <v>300356</v>
      </c>
      <c r="V146" s="22">
        <v>182975</v>
      </c>
      <c r="W146" s="22">
        <v>165642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2047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120134</v>
      </c>
      <c r="AK146" s="22">
        <v>4752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2345746</v>
      </c>
      <c r="AR146" s="22">
        <v>58788</v>
      </c>
      <c r="AS146" s="22">
        <v>457405</v>
      </c>
      <c r="AT146" s="22">
        <v>0</v>
      </c>
      <c r="AU146" s="22">
        <v>31804</v>
      </c>
      <c r="AV146" s="22">
        <v>35331</v>
      </c>
      <c r="AW146" s="22">
        <v>0</v>
      </c>
      <c r="AX146" s="22">
        <v>0</v>
      </c>
      <c r="AY146" s="22">
        <v>30690</v>
      </c>
      <c r="AZ146" s="22">
        <v>0</v>
      </c>
      <c r="BA146" s="22">
        <v>0</v>
      </c>
      <c r="BB146" s="22">
        <v>975023</v>
      </c>
      <c r="BC146" s="22">
        <v>0</v>
      </c>
      <c r="BD146" s="22">
        <v>0</v>
      </c>
      <c r="BE146" s="22">
        <v>0</v>
      </c>
      <c r="BF146" s="22">
        <v>0</v>
      </c>
      <c r="BG146" s="22">
        <v>296085</v>
      </c>
      <c r="BH146" s="22">
        <v>149070</v>
      </c>
      <c r="BI146" s="22">
        <v>118931</v>
      </c>
      <c r="BJ146" s="22">
        <v>0</v>
      </c>
      <c r="BK146" s="22">
        <v>0</v>
      </c>
      <c r="BL146" s="22">
        <v>0</v>
      </c>
      <c r="BM146" s="22">
        <v>0</v>
      </c>
      <c r="BN146" s="22">
        <v>0</v>
      </c>
      <c r="BO146" s="22">
        <v>669</v>
      </c>
      <c r="BP146" s="22">
        <v>0</v>
      </c>
      <c r="BQ146" s="22">
        <v>0</v>
      </c>
      <c r="BR146" s="22">
        <v>0</v>
      </c>
      <c r="BS146" s="22">
        <v>0</v>
      </c>
      <c r="BT146" s="22">
        <v>0</v>
      </c>
      <c r="BU146" s="22">
        <v>0</v>
      </c>
      <c r="BV146" s="22">
        <v>281838</v>
      </c>
      <c r="BW146" s="22">
        <v>14345</v>
      </c>
      <c r="BX146" s="22">
        <v>0</v>
      </c>
      <c r="BY146" s="22">
        <v>0</v>
      </c>
      <c r="BZ146" s="22">
        <v>0</v>
      </c>
      <c r="CA146" s="22">
        <v>0</v>
      </c>
      <c r="CB146" s="22">
        <v>0</v>
      </c>
      <c r="CC146" s="22">
        <v>2449979</v>
      </c>
      <c r="CD146" s="22">
        <v>-104233</v>
      </c>
    </row>
    <row r="147" spans="1:82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4508372</v>
      </c>
      <c r="F147" s="22">
        <v>0</v>
      </c>
      <c r="G147" s="22">
        <v>80414</v>
      </c>
      <c r="H147" s="22">
        <v>0</v>
      </c>
      <c r="I147" s="22">
        <v>0</v>
      </c>
      <c r="J147" s="22">
        <v>48121</v>
      </c>
      <c r="K147" s="22">
        <v>0</v>
      </c>
      <c r="L147" s="22">
        <v>0</v>
      </c>
      <c r="M147" s="22">
        <v>36137</v>
      </c>
      <c r="N147" s="22">
        <v>0</v>
      </c>
      <c r="O147" s="22">
        <v>2745</v>
      </c>
      <c r="P147" s="22">
        <v>50000</v>
      </c>
      <c r="Q147" s="22">
        <v>0</v>
      </c>
      <c r="R147" s="22">
        <v>0</v>
      </c>
      <c r="S147" s="22">
        <v>0</v>
      </c>
      <c r="T147" s="22">
        <v>0</v>
      </c>
      <c r="U147" s="22">
        <v>812444</v>
      </c>
      <c r="V147" s="22">
        <v>674627</v>
      </c>
      <c r="W147" s="22">
        <v>96734</v>
      </c>
      <c r="X147" s="22">
        <v>97416</v>
      </c>
      <c r="Y147" s="22">
        <v>58705</v>
      </c>
      <c r="Z147" s="22">
        <v>0</v>
      </c>
      <c r="AA147" s="22">
        <v>43194</v>
      </c>
      <c r="AB147" s="22">
        <v>30269</v>
      </c>
      <c r="AC147" s="22">
        <v>50635</v>
      </c>
      <c r="AD147" s="22">
        <v>0</v>
      </c>
      <c r="AE147" s="22">
        <v>338545</v>
      </c>
      <c r="AF147" s="22">
        <v>0</v>
      </c>
      <c r="AG147" s="22">
        <v>4568</v>
      </c>
      <c r="AH147" s="22">
        <v>0</v>
      </c>
      <c r="AI147" s="22">
        <v>0</v>
      </c>
      <c r="AJ147" s="22">
        <v>554224</v>
      </c>
      <c r="AK147" s="22">
        <v>250</v>
      </c>
      <c r="AL147" s="22">
        <v>0</v>
      </c>
      <c r="AM147" s="22">
        <v>0</v>
      </c>
      <c r="AN147" s="22">
        <v>0</v>
      </c>
      <c r="AO147" s="22">
        <v>0</v>
      </c>
      <c r="AP147" s="22">
        <v>6351</v>
      </c>
      <c r="AQ147" s="22">
        <v>7493751</v>
      </c>
      <c r="AR147" s="22">
        <v>135484</v>
      </c>
      <c r="AS147" s="22">
        <v>852999</v>
      </c>
      <c r="AT147" s="22">
        <v>1057816</v>
      </c>
      <c r="AU147" s="22">
        <v>0</v>
      </c>
      <c r="AV147" s="22">
        <v>229893</v>
      </c>
      <c r="AW147" s="22">
        <v>0</v>
      </c>
      <c r="AX147" s="22">
        <v>0</v>
      </c>
      <c r="AY147" s="22">
        <v>114323</v>
      </c>
      <c r="AZ147" s="22">
        <v>0</v>
      </c>
      <c r="BA147" s="22">
        <v>442431</v>
      </c>
      <c r="BB147" s="22">
        <v>657370</v>
      </c>
      <c r="BC147" s="22">
        <v>0</v>
      </c>
      <c r="BD147" s="22">
        <v>0</v>
      </c>
      <c r="BE147" s="22">
        <v>0</v>
      </c>
      <c r="BF147" s="22">
        <v>0</v>
      </c>
      <c r="BG147" s="22">
        <v>1063766</v>
      </c>
      <c r="BH147" s="22">
        <v>1202792</v>
      </c>
      <c r="BI147" s="22">
        <v>0</v>
      </c>
      <c r="BJ147" s="22">
        <v>97463</v>
      </c>
      <c r="BK147" s="22">
        <v>78971</v>
      </c>
      <c r="BL147" s="22">
        <v>0</v>
      </c>
      <c r="BM147" s="22">
        <v>17883</v>
      </c>
      <c r="BN147" s="22">
        <v>29288</v>
      </c>
      <c r="BO147" s="22">
        <v>171818</v>
      </c>
      <c r="BP147" s="22">
        <v>0</v>
      </c>
      <c r="BQ147" s="22">
        <v>60278</v>
      </c>
      <c r="BR147" s="22">
        <v>0</v>
      </c>
      <c r="BS147" s="22">
        <v>0</v>
      </c>
      <c r="BT147" s="22">
        <v>0</v>
      </c>
      <c r="BU147" s="22">
        <v>0</v>
      </c>
      <c r="BV147" s="22">
        <v>1135898</v>
      </c>
      <c r="BW147" s="22">
        <v>77343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7425816</v>
      </c>
      <c r="CD147" s="22">
        <v>67935</v>
      </c>
    </row>
    <row r="148" spans="1:82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549909</v>
      </c>
      <c r="F148" s="22">
        <v>0</v>
      </c>
      <c r="G148" s="22">
        <v>115962</v>
      </c>
      <c r="H148" s="22">
        <v>0</v>
      </c>
      <c r="I148" s="22">
        <v>0</v>
      </c>
      <c r="J148" s="22">
        <v>184883</v>
      </c>
      <c r="K148" s="22">
        <v>23408</v>
      </c>
      <c r="L148" s="22">
        <v>0</v>
      </c>
      <c r="M148" s="22">
        <v>6066</v>
      </c>
      <c r="N148" s="22">
        <v>0</v>
      </c>
      <c r="O148" s="22">
        <v>0</v>
      </c>
      <c r="P148" s="22">
        <v>101458</v>
      </c>
      <c r="Q148" s="22">
        <v>0</v>
      </c>
      <c r="R148" s="22">
        <v>0</v>
      </c>
      <c r="S148" s="22">
        <v>0</v>
      </c>
      <c r="T148" s="22">
        <v>0</v>
      </c>
      <c r="U148" s="22">
        <v>827082</v>
      </c>
      <c r="V148" s="22">
        <v>83800</v>
      </c>
      <c r="W148" s="22">
        <v>199561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10842</v>
      </c>
      <c r="AF148" s="22">
        <v>0</v>
      </c>
      <c r="AG148" s="22">
        <v>0</v>
      </c>
      <c r="AH148" s="22">
        <v>0</v>
      </c>
      <c r="AI148" s="22">
        <v>0</v>
      </c>
      <c r="AJ148" s="22">
        <v>221222</v>
      </c>
      <c r="AK148" s="22">
        <v>4945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2329138</v>
      </c>
      <c r="AR148" s="22">
        <v>27727</v>
      </c>
      <c r="AS148" s="22">
        <v>434883</v>
      </c>
      <c r="AT148" s="22">
        <v>0</v>
      </c>
      <c r="AU148" s="22">
        <v>0</v>
      </c>
      <c r="AV148" s="22">
        <v>183154</v>
      </c>
      <c r="AW148" s="22">
        <v>0</v>
      </c>
      <c r="AX148" s="22">
        <v>0</v>
      </c>
      <c r="AY148" s="22">
        <v>60346</v>
      </c>
      <c r="AZ148" s="22">
        <v>0</v>
      </c>
      <c r="BA148" s="22">
        <v>50377</v>
      </c>
      <c r="BB148" s="22">
        <v>457801</v>
      </c>
      <c r="BC148" s="22">
        <v>0</v>
      </c>
      <c r="BD148" s="22">
        <v>0</v>
      </c>
      <c r="BE148" s="22">
        <v>0</v>
      </c>
      <c r="BF148" s="22">
        <v>0</v>
      </c>
      <c r="BG148" s="22">
        <v>439176</v>
      </c>
      <c r="BH148" s="22">
        <v>87952</v>
      </c>
      <c r="BI148" s="22">
        <v>118788</v>
      </c>
      <c r="BJ148" s="22">
        <v>0</v>
      </c>
      <c r="BK148" s="22">
        <v>10020</v>
      </c>
      <c r="BL148" s="22">
        <v>0</v>
      </c>
      <c r="BM148" s="22">
        <v>0</v>
      </c>
      <c r="BN148" s="22">
        <v>0</v>
      </c>
      <c r="BO148" s="22">
        <v>0</v>
      </c>
      <c r="BP148" s="22">
        <v>0</v>
      </c>
      <c r="BQ148" s="22">
        <v>26199</v>
      </c>
      <c r="BR148" s="22">
        <v>0</v>
      </c>
      <c r="BS148" s="22">
        <v>0</v>
      </c>
      <c r="BT148" s="22">
        <v>0</v>
      </c>
      <c r="BU148" s="22">
        <v>0</v>
      </c>
      <c r="BV148" s="22">
        <v>171888</v>
      </c>
      <c r="BW148" s="22">
        <v>0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2068311</v>
      </c>
      <c r="CD148" s="22">
        <v>260827</v>
      </c>
    </row>
    <row r="149" spans="1:82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31258617</v>
      </c>
      <c r="F149" s="22">
        <v>75</v>
      </c>
      <c r="G149" s="22">
        <v>8019526</v>
      </c>
      <c r="H149" s="22">
        <v>0</v>
      </c>
      <c r="I149" s="22">
        <v>94343</v>
      </c>
      <c r="J149" s="22">
        <v>1347580</v>
      </c>
      <c r="K149" s="22">
        <v>0</v>
      </c>
      <c r="L149" s="22">
        <v>0</v>
      </c>
      <c r="M149" s="22">
        <v>1212452</v>
      </c>
      <c r="N149" s="22">
        <v>0</v>
      </c>
      <c r="O149" s="22">
        <v>33636</v>
      </c>
      <c r="P149" s="22">
        <v>2908134</v>
      </c>
      <c r="Q149" s="22">
        <v>0</v>
      </c>
      <c r="R149" s="22">
        <v>393662</v>
      </c>
      <c r="S149" s="22">
        <v>1108225</v>
      </c>
      <c r="T149" s="22">
        <v>0</v>
      </c>
      <c r="U149" s="22">
        <v>6779959</v>
      </c>
      <c r="V149" s="22">
        <v>8147346</v>
      </c>
      <c r="W149" s="22">
        <v>3605481</v>
      </c>
      <c r="X149" s="22">
        <v>118448</v>
      </c>
      <c r="Y149" s="22">
        <v>886558</v>
      </c>
      <c r="Z149" s="22">
        <v>0</v>
      </c>
      <c r="AA149" s="22">
        <v>265791</v>
      </c>
      <c r="AB149" s="22">
        <v>0</v>
      </c>
      <c r="AC149" s="22">
        <v>2588116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8500608</v>
      </c>
      <c r="AK149" s="22">
        <v>2465110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79733667</v>
      </c>
      <c r="AR149" s="22">
        <v>1410965</v>
      </c>
      <c r="AS149" s="22">
        <v>10832159</v>
      </c>
      <c r="AT149" s="22">
        <v>0</v>
      </c>
      <c r="AU149" s="22">
        <v>4974079</v>
      </c>
      <c r="AV149" s="22">
        <v>6361338</v>
      </c>
      <c r="AW149" s="22">
        <v>0</v>
      </c>
      <c r="AX149" s="22">
        <v>0</v>
      </c>
      <c r="AY149" s="22">
        <v>1432205</v>
      </c>
      <c r="AZ149" s="22">
        <v>0</v>
      </c>
      <c r="BA149" s="22">
        <v>2081922</v>
      </c>
      <c r="BB149" s="22">
        <v>6869338</v>
      </c>
      <c r="BC149" s="22">
        <v>0</v>
      </c>
      <c r="BD149" s="22">
        <v>1408533</v>
      </c>
      <c r="BE149" s="22">
        <v>1119376</v>
      </c>
      <c r="BF149" s="22">
        <v>0</v>
      </c>
      <c r="BG149" s="22">
        <v>4348260</v>
      </c>
      <c r="BH149" s="22">
        <v>3782582</v>
      </c>
      <c r="BI149" s="22">
        <v>3007889</v>
      </c>
      <c r="BJ149" s="22">
        <v>0</v>
      </c>
      <c r="BK149" s="22">
        <v>1194373</v>
      </c>
      <c r="BL149" s="22">
        <v>0</v>
      </c>
      <c r="BM149" s="22">
        <v>330841</v>
      </c>
      <c r="BN149" s="22">
        <v>0</v>
      </c>
      <c r="BO149" s="22">
        <v>1892238</v>
      </c>
      <c r="BP149" s="22">
        <v>0</v>
      </c>
      <c r="BQ149" s="22">
        <v>3176837</v>
      </c>
      <c r="BR149" s="22">
        <v>0</v>
      </c>
      <c r="BS149" s="22">
        <v>0</v>
      </c>
      <c r="BT149" s="22">
        <v>0</v>
      </c>
      <c r="BU149" s="22">
        <v>0</v>
      </c>
      <c r="BV149" s="22">
        <v>15936351</v>
      </c>
      <c r="BW149" s="22">
        <v>1141726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71301012</v>
      </c>
      <c r="CD149" s="22">
        <v>8432655</v>
      </c>
    </row>
    <row r="150" spans="1:82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10083053</v>
      </c>
      <c r="F150" s="22">
        <v>0</v>
      </c>
      <c r="G150" s="22">
        <v>3400791</v>
      </c>
      <c r="H150" s="22">
        <v>0</v>
      </c>
      <c r="I150" s="22">
        <v>501110</v>
      </c>
      <c r="J150" s="22">
        <v>439248</v>
      </c>
      <c r="K150" s="22">
        <v>0</v>
      </c>
      <c r="L150" s="22">
        <v>0</v>
      </c>
      <c r="M150" s="22">
        <v>60065</v>
      </c>
      <c r="N150" s="22">
        <v>0</v>
      </c>
      <c r="O150" s="22">
        <v>0</v>
      </c>
      <c r="P150" s="22">
        <v>2196152</v>
      </c>
      <c r="Q150" s="22">
        <v>0</v>
      </c>
      <c r="R150" s="22">
        <v>0</v>
      </c>
      <c r="S150" s="22">
        <v>15570</v>
      </c>
      <c r="T150" s="22">
        <v>0</v>
      </c>
      <c r="U150" s="22">
        <v>3260310</v>
      </c>
      <c r="V150" s="22">
        <v>4720053</v>
      </c>
      <c r="W150" s="22">
        <v>1028300</v>
      </c>
      <c r="X150" s="22">
        <v>0</v>
      </c>
      <c r="Y150" s="22">
        <v>293349</v>
      </c>
      <c r="Z150" s="22">
        <v>0</v>
      </c>
      <c r="AA150" s="22">
        <v>37651</v>
      </c>
      <c r="AB150" s="22">
        <v>156872</v>
      </c>
      <c r="AC150" s="22">
        <v>250879</v>
      </c>
      <c r="AD150" s="22">
        <v>12017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1962369</v>
      </c>
      <c r="AK150" s="22">
        <v>55182</v>
      </c>
      <c r="AL150" s="22">
        <v>0</v>
      </c>
      <c r="AM150" s="22">
        <v>0</v>
      </c>
      <c r="AN150" s="22">
        <v>63160</v>
      </c>
      <c r="AO150" s="22">
        <v>0</v>
      </c>
      <c r="AP150" s="22">
        <v>0</v>
      </c>
      <c r="AQ150" s="22">
        <v>28536131</v>
      </c>
      <c r="AR150" s="22">
        <v>409205</v>
      </c>
      <c r="AS150" s="22">
        <v>2574433</v>
      </c>
      <c r="AT150" s="22">
        <v>0</v>
      </c>
      <c r="AU150" s="22">
        <v>2261113</v>
      </c>
      <c r="AV150" s="22">
        <v>1581165</v>
      </c>
      <c r="AW150" s="22">
        <v>85535</v>
      </c>
      <c r="AX150" s="22">
        <v>0</v>
      </c>
      <c r="AY150" s="22">
        <v>0</v>
      </c>
      <c r="AZ150" s="22">
        <v>384917</v>
      </c>
      <c r="BA150" s="22">
        <v>341905</v>
      </c>
      <c r="BB150" s="22">
        <v>3831371</v>
      </c>
      <c r="BC150" s="22">
        <v>0</v>
      </c>
      <c r="BD150" s="22">
        <v>0</v>
      </c>
      <c r="BE150" s="22">
        <v>143098</v>
      </c>
      <c r="BF150" s="22">
        <v>59671</v>
      </c>
      <c r="BG150" s="22">
        <v>3547677</v>
      </c>
      <c r="BH150" s="22">
        <v>4820696</v>
      </c>
      <c r="BI150" s="22">
        <v>1153899</v>
      </c>
      <c r="BJ150" s="22">
        <v>0</v>
      </c>
      <c r="BK150" s="22">
        <v>347911</v>
      </c>
      <c r="BL150" s="22">
        <v>0</v>
      </c>
      <c r="BM150" s="22">
        <v>172678</v>
      </c>
      <c r="BN150" s="22">
        <v>158074</v>
      </c>
      <c r="BO150" s="22">
        <v>0</v>
      </c>
      <c r="BP150" s="22">
        <v>219925</v>
      </c>
      <c r="BQ150" s="22">
        <v>0</v>
      </c>
      <c r="BR150" s="22">
        <v>0</v>
      </c>
      <c r="BS150" s="22">
        <v>0</v>
      </c>
      <c r="BT150" s="22">
        <v>558465</v>
      </c>
      <c r="BU150" s="22">
        <v>0</v>
      </c>
      <c r="BV150" s="22">
        <v>5185584</v>
      </c>
      <c r="BW150" s="22">
        <v>715074</v>
      </c>
      <c r="BX150" s="22">
        <v>0</v>
      </c>
      <c r="BY150" s="22">
        <v>0</v>
      </c>
      <c r="BZ150" s="22">
        <v>7749</v>
      </c>
      <c r="CA150" s="22">
        <v>0</v>
      </c>
      <c r="CB150" s="22">
        <v>0</v>
      </c>
      <c r="CC150" s="22">
        <v>28560145</v>
      </c>
      <c r="CD150" s="22">
        <v>-24014</v>
      </c>
    </row>
    <row r="151" spans="1:82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1524469</v>
      </c>
      <c r="F151" s="22">
        <v>0</v>
      </c>
      <c r="G151" s="22">
        <v>62058</v>
      </c>
      <c r="H151" s="22">
        <v>0</v>
      </c>
      <c r="I151" s="22">
        <v>2219</v>
      </c>
      <c r="J151" s="22">
        <v>373264</v>
      </c>
      <c r="K151" s="22">
        <v>0</v>
      </c>
      <c r="L151" s="22">
        <v>0</v>
      </c>
      <c r="M151" s="22">
        <v>1252</v>
      </c>
      <c r="N151" s="22">
        <v>0</v>
      </c>
      <c r="O151" s="22">
        <v>0</v>
      </c>
      <c r="P151" s="22">
        <v>105023</v>
      </c>
      <c r="Q151" s="22">
        <v>0</v>
      </c>
      <c r="R151" s="22">
        <v>0</v>
      </c>
      <c r="S151" s="22">
        <v>0</v>
      </c>
      <c r="T151" s="22">
        <v>0</v>
      </c>
      <c r="U151" s="22">
        <v>628242</v>
      </c>
      <c r="V151" s="22">
        <v>457572</v>
      </c>
      <c r="W151" s="22">
        <v>81997</v>
      </c>
      <c r="X151" s="22">
        <v>0</v>
      </c>
      <c r="Y151" s="22">
        <v>109144</v>
      </c>
      <c r="Z151" s="22">
        <v>0</v>
      </c>
      <c r="AA151" s="22">
        <v>0</v>
      </c>
      <c r="AB151" s="22">
        <v>0</v>
      </c>
      <c r="AC151" s="22">
        <v>10490</v>
      </c>
      <c r="AD151" s="22">
        <v>0</v>
      </c>
      <c r="AE151" s="22">
        <v>28993</v>
      </c>
      <c r="AF151" s="22">
        <v>0</v>
      </c>
      <c r="AG151" s="22">
        <v>29970</v>
      </c>
      <c r="AH151" s="22">
        <v>0</v>
      </c>
      <c r="AI151" s="22">
        <v>0</v>
      </c>
      <c r="AJ151" s="22">
        <v>7140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3421833</v>
      </c>
      <c r="AR151" s="22">
        <v>116294</v>
      </c>
      <c r="AS151" s="22">
        <v>1151581</v>
      </c>
      <c r="AT151" s="22">
        <v>0</v>
      </c>
      <c r="AU151" s="22">
        <v>92744</v>
      </c>
      <c r="AV151" s="22">
        <v>468447</v>
      </c>
      <c r="AW151" s="22">
        <v>3291</v>
      </c>
      <c r="AX151" s="22">
        <v>0</v>
      </c>
      <c r="AY151" s="22">
        <v>1151</v>
      </c>
      <c r="AZ151" s="22">
        <v>0</v>
      </c>
      <c r="BA151" s="22">
        <v>266155</v>
      </c>
      <c r="BB151" s="22">
        <v>448781</v>
      </c>
      <c r="BC151" s="22">
        <v>0</v>
      </c>
      <c r="BD151" s="22">
        <v>0</v>
      </c>
      <c r="BE151" s="22">
        <v>8948</v>
      </c>
      <c r="BF151" s="22">
        <v>0</v>
      </c>
      <c r="BG151" s="22">
        <v>639402</v>
      </c>
      <c r="BH151" s="22">
        <v>225857</v>
      </c>
      <c r="BI151" s="22">
        <v>81086</v>
      </c>
      <c r="BJ151" s="22">
        <v>0</v>
      </c>
      <c r="BK151" s="22">
        <v>108460</v>
      </c>
      <c r="BL151" s="22">
        <v>0</v>
      </c>
      <c r="BM151" s="22">
        <v>0</v>
      </c>
      <c r="BN151" s="22">
        <v>0</v>
      </c>
      <c r="BO151" s="22">
        <v>16518</v>
      </c>
      <c r="BP151" s="22">
        <v>0</v>
      </c>
      <c r="BQ151" s="22">
        <v>5636</v>
      </c>
      <c r="BR151" s="22">
        <v>0</v>
      </c>
      <c r="BS151" s="22">
        <v>0</v>
      </c>
      <c r="BT151" s="22">
        <v>41267</v>
      </c>
      <c r="BU151" s="22">
        <v>34373</v>
      </c>
      <c r="BV151" s="22">
        <v>91970</v>
      </c>
      <c r="BW151" s="22">
        <v>36700</v>
      </c>
      <c r="BX151" s="22">
        <v>0</v>
      </c>
      <c r="BY151" s="22">
        <v>0</v>
      </c>
      <c r="BZ151" s="22">
        <v>0</v>
      </c>
      <c r="CA151" s="22">
        <v>0</v>
      </c>
      <c r="CB151" s="22">
        <v>2416</v>
      </c>
      <c r="CC151" s="22">
        <v>3841077</v>
      </c>
      <c r="CD151" s="22">
        <v>-419244</v>
      </c>
    </row>
    <row r="152" spans="1:82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4000</v>
      </c>
      <c r="G152" s="22">
        <v>1358026</v>
      </c>
      <c r="H152" s="22">
        <v>0</v>
      </c>
      <c r="I152" s="22">
        <v>0</v>
      </c>
      <c r="J152" s="22">
        <v>117733</v>
      </c>
      <c r="K152" s="22">
        <v>0</v>
      </c>
      <c r="L152" s="22">
        <v>0</v>
      </c>
      <c r="M152" s="22">
        <v>5522</v>
      </c>
      <c r="N152" s="22">
        <v>0</v>
      </c>
      <c r="O152" s="22">
        <v>0</v>
      </c>
      <c r="P152" s="22">
        <v>13992</v>
      </c>
      <c r="Q152" s="22">
        <v>6217</v>
      </c>
      <c r="R152" s="22">
        <v>0</v>
      </c>
      <c r="S152" s="22">
        <v>0</v>
      </c>
      <c r="T152" s="22">
        <v>0</v>
      </c>
      <c r="U152" s="22">
        <v>691604</v>
      </c>
      <c r="V152" s="22">
        <v>167593</v>
      </c>
      <c r="W152" s="22">
        <v>236894</v>
      </c>
      <c r="X152" s="22">
        <v>0</v>
      </c>
      <c r="Y152" s="22">
        <v>74672</v>
      </c>
      <c r="Z152" s="22">
        <v>0</v>
      </c>
      <c r="AA152" s="22">
        <v>0</v>
      </c>
      <c r="AB152" s="22">
        <v>0</v>
      </c>
      <c r="AC152" s="22">
        <v>144000</v>
      </c>
      <c r="AD152" s="22">
        <v>106917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455035</v>
      </c>
      <c r="AK152" s="22">
        <v>0</v>
      </c>
      <c r="AL152" s="22">
        <v>0</v>
      </c>
      <c r="AM152" s="22">
        <v>0</v>
      </c>
      <c r="AN152" s="22">
        <v>0</v>
      </c>
      <c r="AO152" s="22">
        <v>243261</v>
      </c>
      <c r="AP152" s="22">
        <v>0</v>
      </c>
      <c r="AQ152" s="22">
        <v>3625466</v>
      </c>
      <c r="AR152" s="22">
        <v>106065</v>
      </c>
      <c r="AS152" s="22">
        <v>666969</v>
      </c>
      <c r="AT152" s="22">
        <v>0</v>
      </c>
      <c r="AU152" s="22">
        <v>0</v>
      </c>
      <c r="AV152" s="22">
        <v>173496</v>
      </c>
      <c r="AW152" s="22">
        <v>28989</v>
      </c>
      <c r="AX152" s="22">
        <v>0</v>
      </c>
      <c r="AY152" s="22">
        <v>0</v>
      </c>
      <c r="AZ152" s="22">
        <v>0</v>
      </c>
      <c r="BA152" s="22">
        <v>0</v>
      </c>
      <c r="BB152" s="22">
        <v>722139</v>
      </c>
      <c r="BC152" s="22">
        <v>48533</v>
      </c>
      <c r="BD152" s="22">
        <v>0</v>
      </c>
      <c r="BE152" s="22">
        <v>0</v>
      </c>
      <c r="BF152" s="22">
        <v>0</v>
      </c>
      <c r="BG152" s="22">
        <v>821573</v>
      </c>
      <c r="BH152" s="22">
        <v>133575</v>
      </c>
      <c r="BI152" s="22">
        <v>225404</v>
      </c>
      <c r="BJ152" s="22">
        <v>0</v>
      </c>
      <c r="BK152" s="22">
        <v>121360</v>
      </c>
      <c r="BL152" s="22">
        <v>0</v>
      </c>
      <c r="BM152" s="22">
        <v>0</v>
      </c>
      <c r="BN152" s="22">
        <v>0</v>
      </c>
      <c r="BO152" s="22">
        <v>91633</v>
      </c>
      <c r="BP152" s="22">
        <v>37701</v>
      </c>
      <c r="BQ152" s="22">
        <v>0</v>
      </c>
      <c r="BR152" s="22">
        <v>0</v>
      </c>
      <c r="BS152" s="22">
        <v>0</v>
      </c>
      <c r="BT152" s="22">
        <v>0</v>
      </c>
      <c r="BU152" s="22">
        <v>0</v>
      </c>
      <c r="BV152" s="22">
        <v>857121</v>
      </c>
      <c r="BW152" s="22">
        <v>0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4034558</v>
      </c>
      <c r="CD152" s="22">
        <v>-409092</v>
      </c>
    </row>
    <row r="153" spans="1:82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0</v>
      </c>
      <c r="F153" s="22">
        <v>40113</v>
      </c>
      <c r="G153" s="22">
        <v>14326270</v>
      </c>
      <c r="H153" s="22">
        <v>824602</v>
      </c>
      <c r="I153" s="22">
        <v>361370</v>
      </c>
      <c r="J153" s="22">
        <v>569423</v>
      </c>
      <c r="K153" s="22">
        <v>79790</v>
      </c>
      <c r="L153" s="22">
        <v>0</v>
      </c>
      <c r="M153" s="22">
        <v>243744</v>
      </c>
      <c r="N153" s="22">
        <v>0</v>
      </c>
      <c r="O153" s="22">
        <v>0</v>
      </c>
      <c r="P153" s="22">
        <v>2882580</v>
      </c>
      <c r="Q153" s="22">
        <v>702825</v>
      </c>
      <c r="R153" s="22">
        <v>34030</v>
      </c>
      <c r="S153" s="22">
        <v>0</v>
      </c>
      <c r="T153" s="22">
        <v>0</v>
      </c>
      <c r="U153" s="22">
        <v>8560374</v>
      </c>
      <c r="V153" s="22">
        <v>2099777</v>
      </c>
      <c r="W153" s="22">
        <v>3417065</v>
      </c>
      <c r="X153" s="22">
        <v>0</v>
      </c>
      <c r="Y153" s="22">
        <v>657317</v>
      </c>
      <c r="Z153" s="22">
        <v>0</v>
      </c>
      <c r="AA153" s="22">
        <v>21230</v>
      </c>
      <c r="AB153" s="22">
        <v>0</v>
      </c>
      <c r="AC153" s="22">
        <v>0</v>
      </c>
      <c r="AD153" s="22">
        <v>40000</v>
      </c>
      <c r="AE153" s="22">
        <v>2018</v>
      </c>
      <c r="AF153" s="22">
        <v>0</v>
      </c>
      <c r="AG153" s="22">
        <v>0</v>
      </c>
      <c r="AH153" s="22">
        <v>35729</v>
      </c>
      <c r="AI153" s="22">
        <v>0</v>
      </c>
      <c r="AJ153" s="22">
        <v>2690962</v>
      </c>
      <c r="AK153" s="22">
        <v>445147</v>
      </c>
      <c r="AL153" s="22">
        <v>0</v>
      </c>
      <c r="AM153" s="22">
        <v>0</v>
      </c>
      <c r="AN153" s="22">
        <v>0</v>
      </c>
      <c r="AO153" s="22">
        <v>0</v>
      </c>
      <c r="AP153" s="22">
        <v>484483</v>
      </c>
      <c r="AQ153" s="22">
        <v>38518849</v>
      </c>
      <c r="AR153" s="22">
        <v>362756</v>
      </c>
      <c r="AS153" s="22">
        <v>7916233</v>
      </c>
      <c r="AT153" s="22">
        <v>0</v>
      </c>
      <c r="AU153" s="22">
        <v>3026703</v>
      </c>
      <c r="AV153" s="22">
        <v>592154</v>
      </c>
      <c r="AW153" s="22">
        <v>0</v>
      </c>
      <c r="AX153" s="22">
        <v>0</v>
      </c>
      <c r="AY153" s="22">
        <v>280836</v>
      </c>
      <c r="AZ153" s="22">
        <v>292730</v>
      </c>
      <c r="BA153" s="22">
        <v>3294558</v>
      </c>
      <c r="BB153" s="22">
        <v>179075</v>
      </c>
      <c r="BC153" s="22">
        <v>1086063</v>
      </c>
      <c r="BD153" s="22">
        <v>241238</v>
      </c>
      <c r="BE153" s="22">
        <v>88213</v>
      </c>
      <c r="BF153" s="22">
        <v>0</v>
      </c>
      <c r="BG153" s="22">
        <v>3354774</v>
      </c>
      <c r="BH153" s="22">
        <v>1474890</v>
      </c>
      <c r="BI153" s="22">
        <v>2872379</v>
      </c>
      <c r="BJ153" s="22">
        <v>0</v>
      </c>
      <c r="BK153" s="22">
        <v>695997</v>
      </c>
      <c r="BL153" s="22">
        <v>82970</v>
      </c>
      <c r="BM153" s="22">
        <v>115803</v>
      </c>
      <c r="BN153" s="22">
        <v>31849</v>
      </c>
      <c r="BO153" s="22">
        <v>290675</v>
      </c>
      <c r="BP153" s="22">
        <v>120805</v>
      </c>
      <c r="BQ153" s="22">
        <v>0</v>
      </c>
      <c r="BR153" s="22">
        <v>0</v>
      </c>
      <c r="BS153" s="22">
        <v>0</v>
      </c>
      <c r="BT153" s="22">
        <v>0</v>
      </c>
      <c r="BU153" s="22">
        <v>4577</v>
      </c>
      <c r="BV153" s="22">
        <v>3987892</v>
      </c>
      <c r="BW153" s="22">
        <v>526019</v>
      </c>
      <c r="BX153" s="22">
        <v>7455</v>
      </c>
      <c r="BY153" s="22">
        <v>120560</v>
      </c>
      <c r="BZ153" s="22">
        <v>0</v>
      </c>
      <c r="CA153" s="22">
        <v>0</v>
      </c>
      <c r="CB153" s="22">
        <v>0</v>
      </c>
      <c r="CC153" s="22">
        <v>31047204</v>
      </c>
      <c r="CD153" s="22">
        <v>7471645</v>
      </c>
    </row>
    <row r="154" spans="1:82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4541972</v>
      </c>
      <c r="F154" s="22">
        <v>0</v>
      </c>
      <c r="G154" s="22">
        <v>0</v>
      </c>
      <c r="H154" s="22">
        <v>0</v>
      </c>
      <c r="I154" s="22">
        <v>0</v>
      </c>
      <c r="J154" s="22">
        <v>9835</v>
      </c>
      <c r="K154" s="22">
        <v>0</v>
      </c>
      <c r="L154" s="22">
        <v>0</v>
      </c>
      <c r="M154" s="22">
        <v>51168</v>
      </c>
      <c r="N154" s="22">
        <v>0</v>
      </c>
      <c r="O154" s="22">
        <v>0</v>
      </c>
      <c r="P154" s="22">
        <v>643515</v>
      </c>
      <c r="Q154" s="22">
        <v>0</v>
      </c>
      <c r="R154" s="22">
        <v>0</v>
      </c>
      <c r="S154" s="22">
        <v>0</v>
      </c>
      <c r="T154" s="22">
        <v>0</v>
      </c>
      <c r="U154" s="22">
        <v>780091</v>
      </c>
      <c r="V154" s="22">
        <v>1124826</v>
      </c>
      <c r="W154" s="22">
        <v>339132</v>
      </c>
      <c r="X154" s="22">
        <v>0</v>
      </c>
      <c r="Y154" s="22">
        <v>178325</v>
      </c>
      <c r="Z154" s="22">
        <v>0</v>
      </c>
      <c r="AA154" s="22">
        <v>0</v>
      </c>
      <c r="AB154" s="22">
        <v>0</v>
      </c>
      <c r="AC154" s="22">
        <v>68768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1326674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500000</v>
      </c>
      <c r="AQ154" s="22">
        <v>9564306</v>
      </c>
      <c r="AR154" s="22">
        <v>424217</v>
      </c>
      <c r="AS154" s="22">
        <v>729070</v>
      </c>
      <c r="AT154" s="22">
        <v>0</v>
      </c>
      <c r="AU154" s="22">
        <v>0</v>
      </c>
      <c r="AV154" s="22">
        <v>531642</v>
      </c>
      <c r="AW154" s="22">
        <v>1750</v>
      </c>
      <c r="AX154" s="22">
        <v>0</v>
      </c>
      <c r="AY154" s="22">
        <v>264789</v>
      </c>
      <c r="AZ154" s="22">
        <v>0</v>
      </c>
      <c r="BA154" s="22">
        <v>0</v>
      </c>
      <c r="BB154" s="22">
        <v>1571126</v>
      </c>
      <c r="BC154" s="22">
        <v>0</v>
      </c>
      <c r="BD154" s="22">
        <v>0</v>
      </c>
      <c r="BE154" s="22">
        <v>137630</v>
      </c>
      <c r="BF154" s="22">
        <v>0</v>
      </c>
      <c r="BG154" s="22">
        <v>576778</v>
      </c>
      <c r="BH154" s="22">
        <v>1206534</v>
      </c>
      <c r="BI154" s="22">
        <v>260334</v>
      </c>
      <c r="BJ154" s="22">
        <v>0</v>
      </c>
      <c r="BK154" s="22">
        <v>748212</v>
      </c>
      <c r="BL154" s="22">
        <v>0</v>
      </c>
      <c r="BM154" s="22">
        <v>0</v>
      </c>
      <c r="BN154" s="22">
        <v>0</v>
      </c>
      <c r="BO154" s="22">
        <v>252045</v>
      </c>
      <c r="BP154" s="22">
        <v>0</v>
      </c>
      <c r="BQ154" s="22">
        <v>0</v>
      </c>
      <c r="BR154" s="22">
        <v>0</v>
      </c>
      <c r="BS154" s="22">
        <v>0</v>
      </c>
      <c r="BT154" s="22">
        <v>0</v>
      </c>
      <c r="BU154" s="22">
        <v>0</v>
      </c>
      <c r="BV154" s="22">
        <v>2829174</v>
      </c>
      <c r="BW154" s="22">
        <v>47756</v>
      </c>
      <c r="BX154" s="22">
        <v>0</v>
      </c>
      <c r="BY154" s="22">
        <v>0</v>
      </c>
      <c r="BZ154" s="22">
        <v>0</v>
      </c>
      <c r="CA154" s="22">
        <v>0</v>
      </c>
      <c r="CB154" s="22">
        <v>0</v>
      </c>
      <c r="CC154" s="22">
        <v>9581057</v>
      </c>
      <c r="CD154" s="22">
        <v>-16751</v>
      </c>
    </row>
    <row r="155" spans="1:82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1524051</v>
      </c>
      <c r="F155" s="22">
        <v>0</v>
      </c>
      <c r="G155" s="22">
        <v>573020</v>
      </c>
      <c r="H155" s="22">
        <v>0</v>
      </c>
      <c r="I155" s="22">
        <v>0</v>
      </c>
      <c r="J155" s="22">
        <v>387685</v>
      </c>
      <c r="K155" s="22">
        <v>0</v>
      </c>
      <c r="L155" s="22">
        <v>542802</v>
      </c>
      <c r="M155" s="22">
        <v>2719</v>
      </c>
      <c r="N155" s="22">
        <v>0</v>
      </c>
      <c r="O155" s="22">
        <v>188</v>
      </c>
      <c r="P155" s="22">
        <v>546305</v>
      </c>
      <c r="Q155" s="22">
        <v>0</v>
      </c>
      <c r="R155" s="22">
        <v>0</v>
      </c>
      <c r="S155" s="22">
        <v>0</v>
      </c>
      <c r="T155" s="22">
        <v>0</v>
      </c>
      <c r="U155" s="22">
        <v>780934</v>
      </c>
      <c r="V155" s="22">
        <v>305175</v>
      </c>
      <c r="W155" s="22">
        <v>215556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15760</v>
      </c>
      <c r="AD155" s="22">
        <v>0</v>
      </c>
      <c r="AE155" s="22">
        <v>233008</v>
      </c>
      <c r="AF155" s="22">
        <v>0</v>
      </c>
      <c r="AG155" s="22">
        <v>0</v>
      </c>
      <c r="AH155" s="22">
        <v>0</v>
      </c>
      <c r="AI155" s="22">
        <v>0</v>
      </c>
      <c r="AJ155" s="22">
        <v>410862</v>
      </c>
      <c r="AK155" s="22">
        <v>95024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5633089</v>
      </c>
      <c r="AR155" s="22">
        <v>64161</v>
      </c>
      <c r="AS155" s="22">
        <v>516997</v>
      </c>
      <c r="AT155" s="22">
        <v>0</v>
      </c>
      <c r="AU155" s="22">
        <v>52458</v>
      </c>
      <c r="AV155" s="22">
        <v>332419</v>
      </c>
      <c r="AW155" s="22">
        <v>34704</v>
      </c>
      <c r="AX155" s="22">
        <v>502211</v>
      </c>
      <c r="AY155" s="22">
        <v>61172</v>
      </c>
      <c r="AZ155" s="22">
        <v>0</v>
      </c>
      <c r="BA155" s="22">
        <v>310889</v>
      </c>
      <c r="BB155" s="22">
        <v>528521</v>
      </c>
      <c r="BC155" s="22">
        <v>0</v>
      </c>
      <c r="BD155" s="22">
        <v>0</v>
      </c>
      <c r="BE155" s="22">
        <v>0</v>
      </c>
      <c r="BF155" s="22">
        <v>0</v>
      </c>
      <c r="BG155" s="22">
        <v>787070</v>
      </c>
      <c r="BH155" s="22">
        <v>322555</v>
      </c>
      <c r="BI155" s="22">
        <v>213825</v>
      </c>
      <c r="BJ155" s="22">
        <v>0</v>
      </c>
      <c r="BK155" s="22">
        <v>0</v>
      </c>
      <c r="BL155" s="22">
        <v>0</v>
      </c>
      <c r="BM155" s="22">
        <v>0</v>
      </c>
      <c r="BN155" s="22">
        <v>0</v>
      </c>
      <c r="BO155" s="22">
        <v>37741</v>
      </c>
      <c r="BP155" s="22">
        <v>0</v>
      </c>
      <c r="BQ155" s="22">
        <v>136577</v>
      </c>
      <c r="BR155" s="22">
        <v>0</v>
      </c>
      <c r="BS155" s="22">
        <v>0</v>
      </c>
      <c r="BT155" s="22">
        <v>0</v>
      </c>
      <c r="BU155" s="22">
        <v>0</v>
      </c>
      <c r="BV155" s="22">
        <v>953310</v>
      </c>
      <c r="BW155" s="22">
        <v>188877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5043487</v>
      </c>
      <c r="CD155" s="22">
        <v>589602</v>
      </c>
    </row>
    <row r="156" spans="1:82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6178913</v>
      </c>
      <c r="F156" s="22">
        <v>0</v>
      </c>
      <c r="G156" s="22">
        <v>0</v>
      </c>
      <c r="H156" s="22">
        <v>169331</v>
      </c>
      <c r="I156" s="22">
        <v>332179</v>
      </c>
      <c r="J156" s="22">
        <v>0</v>
      </c>
      <c r="K156" s="22">
        <v>0</v>
      </c>
      <c r="L156" s="22">
        <v>0</v>
      </c>
      <c r="M156" s="22">
        <v>16646</v>
      </c>
      <c r="N156" s="22">
        <v>0</v>
      </c>
      <c r="O156" s="22">
        <v>6655</v>
      </c>
      <c r="P156" s="22">
        <v>260257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1423181</v>
      </c>
      <c r="W156" s="22">
        <v>2062410</v>
      </c>
      <c r="X156" s="22">
        <v>467509</v>
      </c>
      <c r="Y156" s="22">
        <v>183211</v>
      </c>
      <c r="Z156" s="22">
        <v>0</v>
      </c>
      <c r="AA156" s="22">
        <v>105360</v>
      </c>
      <c r="AB156" s="22">
        <v>0</v>
      </c>
      <c r="AC156" s="22">
        <v>113632</v>
      </c>
      <c r="AD156" s="22">
        <v>13877</v>
      </c>
      <c r="AE156" s="22">
        <v>430010</v>
      </c>
      <c r="AF156" s="22">
        <v>0</v>
      </c>
      <c r="AG156" s="22">
        <v>0</v>
      </c>
      <c r="AH156" s="22">
        <v>576705</v>
      </c>
      <c r="AI156" s="22">
        <v>426593</v>
      </c>
      <c r="AJ156" s="22">
        <v>27715</v>
      </c>
      <c r="AK156" s="22">
        <v>0</v>
      </c>
      <c r="AL156" s="22">
        <v>0</v>
      </c>
      <c r="AM156" s="22">
        <v>1099095</v>
      </c>
      <c r="AN156" s="22">
        <v>0</v>
      </c>
      <c r="AO156" s="22">
        <v>0</v>
      </c>
      <c r="AP156" s="22">
        <v>0</v>
      </c>
      <c r="AQ156" s="22">
        <v>13893279</v>
      </c>
      <c r="AR156" s="22">
        <v>342289</v>
      </c>
      <c r="AS156" s="22">
        <v>883766</v>
      </c>
      <c r="AT156" s="22">
        <v>0</v>
      </c>
      <c r="AU156" s="22">
        <v>1258586</v>
      </c>
      <c r="AV156" s="22">
        <v>0</v>
      </c>
      <c r="AW156" s="22">
        <v>0</v>
      </c>
      <c r="AX156" s="22">
        <v>0</v>
      </c>
      <c r="AY156" s="22">
        <v>0</v>
      </c>
      <c r="AZ156" s="22">
        <v>0</v>
      </c>
      <c r="BA156" s="22">
        <v>0</v>
      </c>
      <c r="BB156" s="22">
        <v>1222638</v>
      </c>
      <c r="BC156" s="22">
        <v>0</v>
      </c>
      <c r="BD156" s="22">
        <v>0</v>
      </c>
      <c r="BE156" s="22">
        <v>0</v>
      </c>
      <c r="BF156" s="22">
        <v>0</v>
      </c>
      <c r="BG156" s="22">
        <v>1180447</v>
      </c>
      <c r="BH156" s="22">
        <v>757670</v>
      </c>
      <c r="BI156" s="22">
        <v>467432</v>
      </c>
      <c r="BJ156" s="22">
        <v>0</v>
      </c>
      <c r="BK156" s="22">
        <v>351619</v>
      </c>
      <c r="BL156" s="22">
        <v>0</v>
      </c>
      <c r="BM156" s="22">
        <v>0</v>
      </c>
      <c r="BN156" s="22">
        <v>0</v>
      </c>
      <c r="BO156" s="22">
        <v>577549</v>
      </c>
      <c r="BP156" s="22">
        <v>0</v>
      </c>
      <c r="BQ156" s="22">
        <v>0</v>
      </c>
      <c r="BR156" s="22">
        <v>0</v>
      </c>
      <c r="BS156" s="22">
        <v>0</v>
      </c>
      <c r="BT156" s="22">
        <v>0</v>
      </c>
      <c r="BU156" s="22">
        <v>4497155</v>
      </c>
      <c r="BV156" s="22">
        <v>0</v>
      </c>
      <c r="BW156" s="22">
        <v>0</v>
      </c>
      <c r="BX156" s="22">
        <v>0</v>
      </c>
      <c r="BY156" s="22">
        <v>0</v>
      </c>
      <c r="BZ156" s="22">
        <v>0</v>
      </c>
      <c r="CA156" s="22">
        <v>0</v>
      </c>
      <c r="CB156" s="22">
        <v>51649</v>
      </c>
      <c r="CC156" s="22">
        <v>11590800</v>
      </c>
      <c r="CD156" s="22">
        <v>2302479</v>
      </c>
    </row>
    <row r="157" spans="1:82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8672245</v>
      </c>
      <c r="G157" s="22">
        <v>522990</v>
      </c>
      <c r="H157" s="22">
        <v>0</v>
      </c>
      <c r="I157" s="22">
        <v>528817</v>
      </c>
      <c r="J157" s="22">
        <v>300</v>
      </c>
      <c r="K157" s="22">
        <v>200</v>
      </c>
      <c r="L157" s="22">
        <v>0</v>
      </c>
      <c r="M157" s="22">
        <v>19373</v>
      </c>
      <c r="N157" s="22">
        <v>0</v>
      </c>
      <c r="O157" s="22">
        <v>0</v>
      </c>
      <c r="P157" s="22">
        <v>2231174</v>
      </c>
      <c r="Q157" s="22">
        <v>0</v>
      </c>
      <c r="R157" s="22">
        <v>0</v>
      </c>
      <c r="S157" s="22">
        <v>0</v>
      </c>
      <c r="T157" s="22">
        <v>0</v>
      </c>
      <c r="U157" s="22">
        <v>2538723</v>
      </c>
      <c r="V157" s="22">
        <v>1264532</v>
      </c>
      <c r="W157" s="22">
        <v>1092582</v>
      </c>
      <c r="X157" s="22">
        <v>0</v>
      </c>
      <c r="Y157" s="22">
        <v>320870</v>
      </c>
      <c r="Z157" s="22">
        <v>0</v>
      </c>
      <c r="AA157" s="22">
        <v>57488</v>
      </c>
      <c r="AB157" s="22">
        <v>0</v>
      </c>
      <c r="AC157" s="22">
        <v>162687</v>
      </c>
      <c r="AD157" s="22">
        <v>134415</v>
      </c>
      <c r="AE157" s="22">
        <v>0</v>
      </c>
      <c r="AF157" s="22">
        <v>0</v>
      </c>
      <c r="AG157" s="22">
        <v>13430</v>
      </c>
      <c r="AH157" s="22">
        <v>0</v>
      </c>
      <c r="AI157" s="22">
        <v>0</v>
      </c>
      <c r="AJ157" s="22">
        <v>1532313</v>
      </c>
      <c r="AK157" s="22">
        <v>34181</v>
      </c>
      <c r="AL157" s="22">
        <v>0</v>
      </c>
      <c r="AM157" s="22">
        <v>0</v>
      </c>
      <c r="AN157" s="22">
        <v>0</v>
      </c>
      <c r="AO157" s="22">
        <v>4116352</v>
      </c>
      <c r="AP157" s="22">
        <v>0</v>
      </c>
      <c r="AQ157" s="22">
        <v>23242672</v>
      </c>
      <c r="AR157" s="22">
        <v>279782</v>
      </c>
      <c r="AS157" s="22">
        <v>4142527</v>
      </c>
      <c r="AT157" s="22">
        <v>0</v>
      </c>
      <c r="AU157" s="22">
        <v>2365530</v>
      </c>
      <c r="AV157" s="22">
        <v>273677</v>
      </c>
      <c r="AW157" s="22">
        <v>22141</v>
      </c>
      <c r="AX157" s="22">
        <v>0</v>
      </c>
      <c r="AY157" s="22">
        <v>54734</v>
      </c>
      <c r="AZ157" s="22">
        <v>0</v>
      </c>
      <c r="BA157" s="22">
        <v>45273</v>
      </c>
      <c r="BB157" s="22">
        <v>3509717</v>
      </c>
      <c r="BC157" s="22">
        <v>35300</v>
      </c>
      <c r="BD157" s="22">
        <v>0</v>
      </c>
      <c r="BE157" s="22">
        <v>142615</v>
      </c>
      <c r="BF157" s="22">
        <v>0</v>
      </c>
      <c r="BG157" s="22">
        <v>2469590</v>
      </c>
      <c r="BH157" s="22">
        <v>776631</v>
      </c>
      <c r="BI157" s="22">
        <v>994104</v>
      </c>
      <c r="BJ157" s="22">
        <v>0</v>
      </c>
      <c r="BK157" s="22">
        <v>360979</v>
      </c>
      <c r="BL157" s="22">
        <v>0</v>
      </c>
      <c r="BM157" s="22">
        <v>28612</v>
      </c>
      <c r="BN157" s="22">
        <v>31000</v>
      </c>
      <c r="BO157" s="22">
        <v>423844</v>
      </c>
      <c r="BP157" s="22">
        <v>146317</v>
      </c>
      <c r="BQ157" s="22">
        <v>1739</v>
      </c>
      <c r="BR157" s="22">
        <v>4788</v>
      </c>
      <c r="BS157" s="22">
        <v>0</v>
      </c>
      <c r="BT157" s="22">
        <v>0</v>
      </c>
      <c r="BU157" s="22">
        <v>0</v>
      </c>
      <c r="BV157" s="22">
        <v>2648964</v>
      </c>
      <c r="BW157" s="22">
        <v>277569</v>
      </c>
      <c r="BX157" s="22">
        <v>0</v>
      </c>
      <c r="BY157" s="22">
        <v>450000</v>
      </c>
      <c r="BZ157" s="22">
        <v>0</v>
      </c>
      <c r="CA157" s="22">
        <v>3168527</v>
      </c>
      <c r="CB157" s="22">
        <v>0</v>
      </c>
      <c r="CC157" s="22">
        <v>22653960</v>
      </c>
      <c r="CD157" s="22">
        <v>588712</v>
      </c>
    </row>
    <row r="158" spans="1:82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3416822</v>
      </c>
      <c r="F158" s="22">
        <v>0</v>
      </c>
      <c r="G158" s="22">
        <v>77133</v>
      </c>
      <c r="H158" s="22">
        <v>3357</v>
      </c>
      <c r="I158" s="22">
        <v>6004</v>
      </c>
      <c r="J158" s="22">
        <v>244362</v>
      </c>
      <c r="K158" s="22">
        <v>0</v>
      </c>
      <c r="L158" s="22">
        <v>0</v>
      </c>
      <c r="M158" s="22">
        <v>4089</v>
      </c>
      <c r="N158" s="22">
        <v>0</v>
      </c>
      <c r="O158" s="22">
        <v>0</v>
      </c>
      <c r="P158" s="22">
        <v>629757</v>
      </c>
      <c r="Q158" s="22">
        <v>0</v>
      </c>
      <c r="R158" s="22">
        <v>0</v>
      </c>
      <c r="S158" s="22">
        <v>0</v>
      </c>
      <c r="T158" s="22">
        <v>0</v>
      </c>
      <c r="U158" s="22">
        <v>524719</v>
      </c>
      <c r="V158" s="22">
        <v>2914240</v>
      </c>
      <c r="W158" s="22">
        <v>155805</v>
      </c>
      <c r="X158" s="22">
        <v>0</v>
      </c>
      <c r="Y158" s="22">
        <v>175010</v>
      </c>
      <c r="Z158" s="22">
        <v>0</v>
      </c>
      <c r="AA158" s="22">
        <v>14516</v>
      </c>
      <c r="AB158" s="22">
        <v>28320</v>
      </c>
      <c r="AC158" s="22">
        <v>2125</v>
      </c>
      <c r="AD158" s="22">
        <v>15323</v>
      </c>
      <c r="AE158" s="22">
        <v>47235</v>
      </c>
      <c r="AF158" s="22">
        <v>0</v>
      </c>
      <c r="AG158" s="22">
        <v>0</v>
      </c>
      <c r="AH158" s="22">
        <v>0</v>
      </c>
      <c r="AI158" s="22">
        <v>33534</v>
      </c>
      <c r="AJ158" s="22">
        <v>618766</v>
      </c>
      <c r="AK158" s="22">
        <v>70158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8981275</v>
      </c>
      <c r="AR158" s="22">
        <v>114107</v>
      </c>
      <c r="AS158" s="22">
        <v>693747</v>
      </c>
      <c r="AT158" s="22">
        <v>57156</v>
      </c>
      <c r="AU158" s="22">
        <v>115646</v>
      </c>
      <c r="AV158" s="22">
        <v>343281</v>
      </c>
      <c r="AW158" s="22">
        <v>364</v>
      </c>
      <c r="AX158" s="22">
        <v>0</v>
      </c>
      <c r="AY158" s="22">
        <v>65928</v>
      </c>
      <c r="AZ158" s="22">
        <v>9990</v>
      </c>
      <c r="BA158" s="22">
        <v>0</v>
      </c>
      <c r="BB158" s="22">
        <v>1412041</v>
      </c>
      <c r="BC158" s="22">
        <v>66396</v>
      </c>
      <c r="BD158" s="22">
        <v>0</v>
      </c>
      <c r="BE158" s="22">
        <v>60836</v>
      </c>
      <c r="BF158" s="22">
        <v>6000</v>
      </c>
      <c r="BG158" s="22">
        <v>528387</v>
      </c>
      <c r="BH158" s="22">
        <v>234088</v>
      </c>
      <c r="BI158" s="22">
        <v>266170</v>
      </c>
      <c r="BJ158" s="22">
        <v>0</v>
      </c>
      <c r="BK158" s="22">
        <v>183765</v>
      </c>
      <c r="BL158" s="22">
        <v>0</v>
      </c>
      <c r="BM158" s="22">
        <v>33840</v>
      </c>
      <c r="BN158" s="22">
        <v>96341</v>
      </c>
      <c r="BO158" s="22">
        <v>0</v>
      </c>
      <c r="BP158" s="22">
        <v>220973</v>
      </c>
      <c r="BQ158" s="22">
        <v>37854</v>
      </c>
      <c r="BR158" s="22">
        <v>0</v>
      </c>
      <c r="BS158" s="22">
        <v>0</v>
      </c>
      <c r="BT158" s="22">
        <v>0</v>
      </c>
      <c r="BU158" s="22">
        <v>530504</v>
      </c>
      <c r="BV158" s="22">
        <v>1054383</v>
      </c>
      <c r="BW158" s="22">
        <v>215200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6346997</v>
      </c>
      <c r="CD158" s="22">
        <v>2634278</v>
      </c>
    </row>
    <row r="159" spans="1:82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1963576</v>
      </c>
      <c r="F159" s="22">
        <v>0</v>
      </c>
      <c r="G159" s="22">
        <v>195920</v>
      </c>
      <c r="H159" s="22">
        <v>0</v>
      </c>
      <c r="I159" s="22">
        <v>0</v>
      </c>
      <c r="J159" s="22">
        <v>221400</v>
      </c>
      <c r="K159" s="22">
        <v>0</v>
      </c>
      <c r="L159" s="22">
        <v>0</v>
      </c>
      <c r="M159" s="22">
        <v>275</v>
      </c>
      <c r="N159" s="22">
        <v>0</v>
      </c>
      <c r="O159" s="22">
        <v>40</v>
      </c>
      <c r="P159" s="22">
        <v>16</v>
      </c>
      <c r="Q159" s="22">
        <v>77476</v>
      </c>
      <c r="R159" s="22">
        <v>0</v>
      </c>
      <c r="S159" s="22">
        <v>0</v>
      </c>
      <c r="T159" s="22">
        <v>0</v>
      </c>
      <c r="U159" s="22">
        <v>400389</v>
      </c>
      <c r="V159" s="22">
        <v>118190</v>
      </c>
      <c r="W159" s="22">
        <v>105941</v>
      </c>
      <c r="X159" s="22">
        <v>0</v>
      </c>
      <c r="Y159" s="22">
        <v>34718</v>
      </c>
      <c r="Z159" s="22">
        <v>0</v>
      </c>
      <c r="AA159" s="22">
        <v>0</v>
      </c>
      <c r="AB159" s="22">
        <v>0</v>
      </c>
      <c r="AC159" s="22">
        <v>31140</v>
      </c>
      <c r="AD159" s="22">
        <v>0</v>
      </c>
      <c r="AE159" s="22">
        <v>0</v>
      </c>
      <c r="AF159" s="22">
        <v>0</v>
      </c>
      <c r="AG159" s="22">
        <v>54383</v>
      </c>
      <c r="AH159" s="22">
        <v>0</v>
      </c>
      <c r="AI159" s="22">
        <v>0</v>
      </c>
      <c r="AJ159" s="22">
        <v>125680</v>
      </c>
      <c r="AK159" s="22">
        <v>0</v>
      </c>
      <c r="AL159" s="22">
        <v>0</v>
      </c>
      <c r="AM159" s="22">
        <v>0</v>
      </c>
      <c r="AN159" s="22">
        <v>655505</v>
      </c>
      <c r="AO159" s="22">
        <v>82705</v>
      </c>
      <c r="AP159" s="22">
        <v>3740</v>
      </c>
      <c r="AQ159" s="22">
        <v>4071094</v>
      </c>
      <c r="AR159" s="22">
        <v>175257</v>
      </c>
      <c r="AS159" s="22">
        <v>462960</v>
      </c>
      <c r="AT159" s="22">
        <v>0</v>
      </c>
      <c r="AU159" s="22">
        <v>0</v>
      </c>
      <c r="AV159" s="22">
        <v>319538</v>
      </c>
      <c r="AW159" s="22">
        <v>0</v>
      </c>
      <c r="AX159" s="22">
        <v>0</v>
      </c>
      <c r="AY159" s="22">
        <v>26701</v>
      </c>
      <c r="AZ159" s="22">
        <v>0</v>
      </c>
      <c r="BA159" s="22">
        <v>303936</v>
      </c>
      <c r="BB159" s="22">
        <v>375125</v>
      </c>
      <c r="BC159" s="22">
        <v>657239</v>
      </c>
      <c r="BD159" s="22">
        <v>0</v>
      </c>
      <c r="BE159" s="22">
        <v>0</v>
      </c>
      <c r="BF159" s="22">
        <v>0</v>
      </c>
      <c r="BG159" s="22">
        <v>1069287</v>
      </c>
      <c r="BH159" s="22">
        <v>113341</v>
      </c>
      <c r="BI159" s="22">
        <v>119967</v>
      </c>
      <c r="BJ159" s="22">
        <v>0</v>
      </c>
      <c r="BK159" s="22">
        <v>105554</v>
      </c>
      <c r="BL159" s="22">
        <v>0</v>
      </c>
      <c r="BM159" s="22">
        <v>0</v>
      </c>
      <c r="BN159" s="22">
        <v>0</v>
      </c>
      <c r="BO159" s="22">
        <v>49460</v>
      </c>
      <c r="BP159" s="22">
        <v>0</v>
      </c>
      <c r="BQ159" s="22">
        <v>12927</v>
      </c>
      <c r="BR159" s="22">
        <v>0</v>
      </c>
      <c r="BS159" s="22">
        <v>86112</v>
      </c>
      <c r="BT159" s="22">
        <v>0</v>
      </c>
      <c r="BU159" s="22">
        <v>0</v>
      </c>
      <c r="BV159" s="22">
        <v>692526</v>
      </c>
      <c r="BW159" s="22">
        <v>0</v>
      </c>
      <c r="BX159" s="22">
        <v>0</v>
      </c>
      <c r="BY159" s="22">
        <v>0</v>
      </c>
      <c r="BZ159" s="22">
        <v>735126</v>
      </c>
      <c r="CA159" s="22">
        <v>197853</v>
      </c>
      <c r="CB159" s="22">
        <v>3738</v>
      </c>
      <c r="CC159" s="22">
        <v>5506647</v>
      </c>
      <c r="CD159" s="22">
        <v>-1435553</v>
      </c>
    </row>
    <row r="160" spans="1:82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3406480</v>
      </c>
      <c r="F160" s="22">
        <v>0</v>
      </c>
      <c r="G160" s="22">
        <v>1235897</v>
      </c>
      <c r="H160" s="22">
        <v>0</v>
      </c>
      <c r="I160" s="22">
        <v>38556</v>
      </c>
      <c r="J160" s="22">
        <v>201505</v>
      </c>
      <c r="K160" s="22">
        <v>0</v>
      </c>
      <c r="L160" s="22">
        <v>0</v>
      </c>
      <c r="M160" s="22">
        <v>27763</v>
      </c>
      <c r="N160" s="22">
        <v>0</v>
      </c>
      <c r="O160" s="22">
        <v>0</v>
      </c>
      <c r="P160" s="22">
        <v>249818</v>
      </c>
      <c r="Q160" s="22">
        <v>0</v>
      </c>
      <c r="R160" s="22">
        <v>0</v>
      </c>
      <c r="S160" s="22">
        <v>0</v>
      </c>
      <c r="T160" s="22">
        <v>0</v>
      </c>
      <c r="U160" s="22">
        <v>1389249</v>
      </c>
      <c r="V160" s="22">
        <v>1908095</v>
      </c>
      <c r="W160" s="22">
        <v>553233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147704</v>
      </c>
      <c r="AD160" s="22">
        <v>4911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1101900</v>
      </c>
      <c r="AK160" s="22">
        <v>46968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  <c r="AQ160" s="22">
        <v>10312079</v>
      </c>
      <c r="AR160" s="22">
        <v>171045</v>
      </c>
      <c r="AS160" s="22">
        <v>1221652</v>
      </c>
      <c r="AT160" s="22">
        <v>0</v>
      </c>
      <c r="AU160" s="22">
        <v>219820</v>
      </c>
      <c r="AV160" s="22">
        <v>212835</v>
      </c>
      <c r="AW160" s="22">
        <v>26368</v>
      </c>
      <c r="AX160" s="22">
        <v>0</v>
      </c>
      <c r="AY160" s="22">
        <v>183302</v>
      </c>
      <c r="AZ160" s="22">
        <v>56261</v>
      </c>
      <c r="BA160" s="22">
        <v>608350</v>
      </c>
      <c r="BB160" s="22">
        <v>1024949</v>
      </c>
      <c r="BC160" s="22">
        <v>0</v>
      </c>
      <c r="BD160" s="22">
        <v>0</v>
      </c>
      <c r="BE160" s="22">
        <v>63934</v>
      </c>
      <c r="BF160" s="22">
        <v>0</v>
      </c>
      <c r="BG160" s="22">
        <v>1221582</v>
      </c>
      <c r="BH160" s="22">
        <v>306335</v>
      </c>
      <c r="BI160" s="22">
        <v>388228</v>
      </c>
      <c r="BJ160" s="22">
        <v>0</v>
      </c>
      <c r="BK160" s="22">
        <v>0</v>
      </c>
      <c r="BL160" s="22">
        <v>0</v>
      </c>
      <c r="BM160" s="22">
        <v>0</v>
      </c>
      <c r="BN160" s="22">
        <v>0</v>
      </c>
      <c r="BO160" s="22">
        <v>483715</v>
      </c>
      <c r="BP160" s="22">
        <v>41189</v>
      </c>
      <c r="BQ160" s="22">
        <v>0</v>
      </c>
      <c r="BR160" s="22">
        <v>0</v>
      </c>
      <c r="BS160" s="22">
        <v>0</v>
      </c>
      <c r="BT160" s="22">
        <v>0</v>
      </c>
      <c r="BU160" s="22">
        <v>0</v>
      </c>
      <c r="BV160" s="22">
        <v>2544967</v>
      </c>
      <c r="BW160" s="22">
        <v>231658</v>
      </c>
      <c r="BX160" s="22">
        <v>0</v>
      </c>
      <c r="BY160" s="22">
        <v>0</v>
      </c>
      <c r="BZ160" s="22">
        <v>0</v>
      </c>
      <c r="CA160" s="22">
        <v>0</v>
      </c>
      <c r="CB160" s="22">
        <v>0</v>
      </c>
      <c r="CC160" s="22">
        <v>9006190</v>
      </c>
      <c r="CD160" s="22">
        <v>1305889</v>
      </c>
    </row>
    <row r="161" spans="1:82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5924012</v>
      </c>
      <c r="F161" s="22">
        <v>0</v>
      </c>
      <c r="G161" s="22">
        <v>775501</v>
      </c>
      <c r="H161" s="22">
        <v>0</v>
      </c>
      <c r="I161" s="22">
        <v>518279</v>
      </c>
      <c r="J161" s="22">
        <v>0</v>
      </c>
      <c r="K161" s="22">
        <v>0</v>
      </c>
      <c r="L161" s="22">
        <v>0</v>
      </c>
      <c r="M161" s="22">
        <v>42426</v>
      </c>
      <c r="N161" s="22">
        <v>18505</v>
      </c>
      <c r="O161" s="22">
        <v>0</v>
      </c>
      <c r="P161" s="22">
        <v>4840</v>
      </c>
      <c r="Q161" s="22">
        <v>0</v>
      </c>
      <c r="R161" s="22">
        <v>0</v>
      </c>
      <c r="S161" s="22">
        <v>0</v>
      </c>
      <c r="T161" s="22">
        <v>0</v>
      </c>
      <c r="U161" s="22">
        <v>2635357</v>
      </c>
      <c r="V161" s="22">
        <v>1593150</v>
      </c>
      <c r="W161" s="22">
        <v>783230</v>
      </c>
      <c r="X161" s="22">
        <v>0</v>
      </c>
      <c r="Y161" s="22">
        <v>146359</v>
      </c>
      <c r="Z161" s="22">
        <v>0</v>
      </c>
      <c r="AA161" s="22">
        <v>44300</v>
      </c>
      <c r="AB161" s="22">
        <v>12311</v>
      </c>
      <c r="AC161" s="22">
        <v>16125</v>
      </c>
      <c r="AD161" s="22">
        <v>0</v>
      </c>
      <c r="AE161" s="22">
        <v>0</v>
      </c>
      <c r="AF161" s="22">
        <v>0</v>
      </c>
      <c r="AG161" s="22">
        <v>50388</v>
      </c>
      <c r="AH161" s="22">
        <v>0</v>
      </c>
      <c r="AI161" s="22">
        <v>0</v>
      </c>
      <c r="AJ161" s="22">
        <v>318272</v>
      </c>
      <c r="AK161" s="22">
        <v>0</v>
      </c>
      <c r="AL161" s="22">
        <v>0</v>
      </c>
      <c r="AM161" s="22">
        <v>22969</v>
      </c>
      <c r="AN161" s="22">
        <v>0</v>
      </c>
      <c r="AO161" s="22">
        <v>0</v>
      </c>
      <c r="AP161" s="22">
        <v>0</v>
      </c>
      <c r="AQ161" s="22">
        <v>12906024</v>
      </c>
      <c r="AR161" s="22">
        <v>134989</v>
      </c>
      <c r="AS161" s="22">
        <v>2565769</v>
      </c>
      <c r="AT161" s="22">
        <v>0</v>
      </c>
      <c r="AU161" s="22">
        <v>1156997</v>
      </c>
      <c r="AV161" s="22">
        <v>0</v>
      </c>
      <c r="AW161" s="22">
        <v>33479</v>
      </c>
      <c r="AX161" s="22">
        <v>0</v>
      </c>
      <c r="AY161" s="22">
        <v>107516</v>
      </c>
      <c r="AZ161" s="22">
        <v>195188</v>
      </c>
      <c r="BA161" s="22">
        <v>0</v>
      </c>
      <c r="BB161" s="22">
        <v>2621516</v>
      </c>
      <c r="BC161" s="22">
        <v>0</v>
      </c>
      <c r="BD161" s="22">
        <v>0</v>
      </c>
      <c r="BE161" s="22">
        <v>360518</v>
      </c>
      <c r="BF161" s="22">
        <v>0</v>
      </c>
      <c r="BG161" s="22">
        <v>2351204</v>
      </c>
      <c r="BH161" s="22">
        <v>1258604</v>
      </c>
      <c r="BI161" s="22">
        <v>588600</v>
      </c>
      <c r="BJ161" s="22">
        <v>0</v>
      </c>
      <c r="BK161" s="22">
        <v>116047</v>
      </c>
      <c r="BL161" s="22">
        <v>0</v>
      </c>
      <c r="BM161" s="22">
        <v>105659</v>
      </c>
      <c r="BN161" s="22">
        <v>136327</v>
      </c>
      <c r="BO161" s="22">
        <v>143771</v>
      </c>
      <c r="BP161" s="22">
        <v>0</v>
      </c>
      <c r="BQ161" s="22">
        <v>0</v>
      </c>
      <c r="BR161" s="22">
        <v>0</v>
      </c>
      <c r="BS161" s="22">
        <v>380480</v>
      </c>
      <c r="BT161" s="22">
        <v>0</v>
      </c>
      <c r="BU161" s="22">
        <v>0</v>
      </c>
      <c r="BV161" s="22">
        <v>1603212</v>
      </c>
      <c r="BW161" s="22">
        <v>0</v>
      </c>
      <c r="BX161" s="22">
        <v>0</v>
      </c>
      <c r="BY161" s="22">
        <v>278042</v>
      </c>
      <c r="BZ161" s="22">
        <v>0</v>
      </c>
      <c r="CA161" s="22">
        <v>0</v>
      </c>
      <c r="CB161" s="22">
        <v>0</v>
      </c>
      <c r="CC161" s="22">
        <v>14137918</v>
      </c>
      <c r="CD161" s="22">
        <v>-1231894</v>
      </c>
    </row>
    <row r="162" spans="1:82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3134607</v>
      </c>
      <c r="F162" s="22">
        <v>0</v>
      </c>
      <c r="G162" s="22">
        <v>325079</v>
      </c>
      <c r="H162" s="22">
        <v>0</v>
      </c>
      <c r="I162" s="22">
        <v>0</v>
      </c>
      <c r="J162" s="22">
        <v>110891</v>
      </c>
      <c r="K162" s="22">
        <v>0</v>
      </c>
      <c r="L162" s="22">
        <v>0</v>
      </c>
      <c r="M162" s="22">
        <v>6926</v>
      </c>
      <c r="N162" s="22">
        <v>0</v>
      </c>
      <c r="O162" s="22">
        <v>0</v>
      </c>
      <c r="P162" s="22">
        <v>409464</v>
      </c>
      <c r="Q162" s="22">
        <v>0</v>
      </c>
      <c r="R162" s="22">
        <v>0</v>
      </c>
      <c r="S162" s="22">
        <v>0</v>
      </c>
      <c r="T162" s="22">
        <v>0</v>
      </c>
      <c r="U162" s="22">
        <v>790931</v>
      </c>
      <c r="V162" s="22">
        <v>549479</v>
      </c>
      <c r="W162" s="22">
        <v>246646</v>
      </c>
      <c r="X162" s="22">
        <v>0</v>
      </c>
      <c r="Y162" s="22">
        <v>78486</v>
      </c>
      <c r="Z162" s="22">
        <v>0</v>
      </c>
      <c r="AA162" s="22">
        <v>0</v>
      </c>
      <c r="AB162" s="22">
        <v>0</v>
      </c>
      <c r="AC162" s="22">
        <v>47861</v>
      </c>
      <c r="AD162" s="22">
        <v>30726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661753</v>
      </c>
      <c r="AK162" s="22">
        <v>0</v>
      </c>
      <c r="AL162" s="22">
        <v>0</v>
      </c>
      <c r="AM162" s="22">
        <v>0</v>
      </c>
      <c r="AN162" s="22">
        <v>2106939</v>
      </c>
      <c r="AO162" s="22">
        <v>0</v>
      </c>
      <c r="AP162" s="22">
        <v>0</v>
      </c>
      <c r="AQ162" s="22">
        <v>8499788</v>
      </c>
      <c r="AR162" s="22">
        <v>0</v>
      </c>
      <c r="AS162" s="22">
        <v>981429</v>
      </c>
      <c r="AT162" s="22">
        <v>0</v>
      </c>
      <c r="AU162" s="22">
        <v>0</v>
      </c>
      <c r="AV162" s="22">
        <v>230065</v>
      </c>
      <c r="AW162" s="22">
        <v>0</v>
      </c>
      <c r="AX162" s="22">
        <v>0</v>
      </c>
      <c r="AY162" s="22">
        <v>114943</v>
      </c>
      <c r="AZ162" s="22">
        <v>0</v>
      </c>
      <c r="BA162" s="22">
        <v>0</v>
      </c>
      <c r="BB162" s="22">
        <v>1381082</v>
      </c>
      <c r="BC162" s="22">
        <v>0</v>
      </c>
      <c r="BD162" s="22">
        <v>0</v>
      </c>
      <c r="BE162" s="22">
        <v>0</v>
      </c>
      <c r="BF162" s="22">
        <v>0</v>
      </c>
      <c r="BG162" s="22">
        <v>796215</v>
      </c>
      <c r="BH162" s="22">
        <v>505679</v>
      </c>
      <c r="BI162" s="22">
        <v>168028</v>
      </c>
      <c r="BJ162" s="22">
        <v>0</v>
      </c>
      <c r="BK162" s="22">
        <v>144280</v>
      </c>
      <c r="BL162" s="22">
        <v>0</v>
      </c>
      <c r="BM162" s="22">
        <v>0</v>
      </c>
      <c r="BN162" s="22">
        <v>0</v>
      </c>
      <c r="BO162" s="22">
        <v>758848</v>
      </c>
      <c r="BP162" s="22">
        <v>197315</v>
      </c>
      <c r="BQ162" s="22">
        <v>0</v>
      </c>
      <c r="BR162" s="22">
        <v>0</v>
      </c>
      <c r="BS162" s="22">
        <v>0</v>
      </c>
      <c r="BT162" s="22">
        <v>0</v>
      </c>
      <c r="BU162" s="22">
        <v>0</v>
      </c>
      <c r="BV162" s="22">
        <v>1670595</v>
      </c>
      <c r="BW162" s="22">
        <v>0</v>
      </c>
      <c r="BX162" s="22">
        <v>0</v>
      </c>
      <c r="BY162" s="22">
        <v>0</v>
      </c>
      <c r="BZ162" s="22">
        <v>1823879</v>
      </c>
      <c r="CA162" s="22">
        <v>0</v>
      </c>
      <c r="CB162" s="22">
        <v>0</v>
      </c>
      <c r="CC162" s="22">
        <v>8772358</v>
      </c>
      <c r="CD162" s="22">
        <v>-272570</v>
      </c>
    </row>
    <row r="163" spans="1:82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2654571</v>
      </c>
      <c r="F163" s="22">
        <v>0</v>
      </c>
      <c r="G163" s="22">
        <v>1163475</v>
      </c>
      <c r="H163" s="22">
        <v>0</v>
      </c>
      <c r="I163" s="22">
        <v>57116</v>
      </c>
      <c r="J163" s="22">
        <v>0</v>
      </c>
      <c r="K163" s="22">
        <v>0</v>
      </c>
      <c r="L163" s="22">
        <v>0</v>
      </c>
      <c r="M163" s="22">
        <v>29113</v>
      </c>
      <c r="N163" s="22">
        <v>0</v>
      </c>
      <c r="O163" s="22">
        <v>0</v>
      </c>
      <c r="P163" s="22">
        <v>20635</v>
      </c>
      <c r="Q163" s="22">
        <v>0</v>
      </c>
      <c r="R163" s="22">
        <v>0</v>
      </c>
      <c r="S163" s="22">
        <v>355516</v>
      </c>
      <c r="T163" s="22">
        <v>0</v>
      </c>
      <c r="U163" s="22">
        <v>1209641</v>
      </c>
      <c r="V163" s="22">
        <v>304822</v>
      </c>
      <c r="W163" s="22">
        <v>260967</v>
      </c>
      <c r="X163" s="22">
        <v>0</v>
      </c>
      <c r="Y163" s="22">
        <v>255415</v>
      </c>
      <c r="Z163" s="22">
        <v>0</v>
      </c>
      <c r="AA163" s="22">
        <v>13563</v>
      </c>
      <c r="AB163" s="22">
        <v>0</v>
      </c>
      <c r="AC163" s="22">
        <v>56834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610726</v>
      </c>
      <c r="AK163" s="22">
        <v>28412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7020806</v>
      </c>
      <c r="AR163" s="22">
        <v>177832</v>
      </c>
      <c r="AS163" s="22">
        <v>829058</v>
      </c>
      <c r="AT163" s="22">
        <v>0</v>
      </c>
      <c r="AU163" s="22">
        <v>196350</v>
      </c>
      <c r="AV163" s="22">
        <v>26331</v>
      </c>
      <c r="AW163" s="22">
        <v>200</v>
      </c>
      <c r="AX163" s="22">
        <v>0</v>
      </c>
      <c r="AY163" s="22">
        <v>156312</v>
      </c>
      <c r="AZ163" s="22">
        <v>0</v>
      </c>
      <c r="BA163" s="22">
        <v>0</v>
      </c>
      <c r="BB163" s="22">
        <v>1476499</v>
      </c>
      <c r="BC163" s="22">
        <v>0</v>
      </c>
      <c r="BD163" s="22">
        <v>0</v>
      </c>
      <c r="BE163" s="22">
        <v>34526</v>
      </c>
      <c r="BF163" s="22">
        <v>0</v>
      </c>
      <c r="BG163" s="22">
        <v>567776</v>
      </c>
      <c r="BH163" s="22">
        <v>479408</v>
      </c>
      <c r="BI163" s="22">
        <v>179302</v>
      </c>
      <c r="BJ163" s="22">
        <v>72852</v>
      </c>
      <c r="BK163" s="22">
        <v>289198</v>
      </c>
      <c r="BL163" s="22">
        <v>0</v>
      </c>
      <c r="BM163" s="22">
        <v>40469</v>
      </c>
      <c r="BN163" s="22">
        <v>0</v>
      </c>
      <c r="BO163" s="22">
        <v>80843</v>
      </c>
      <c r="BP163" s="22">
        <v>130837</v>
      </c>
      <c r="BQ163" s="22">
        <v>0</v>
      </c>
      <c r="BR163" s="22">
        <v>0</v>
      </c>
      <c r="BS163" s="22">
        <v>0</v>
      </c>
      <c r="BT163" s="22">
        <v>18489</v>
      </c>
      <c r="BU163" s="22">
        <v>0</v>
      </c>
      <c r="BV163" s="22">
        <v>806845</v>
      </c>
      <c r="BW163" s="22">
        <v>573996</v>
      </c>
      <c r="BX163" s="22">
        <v>0</v>
      </c>
      <c r="BY163" s="22">
        <v>0</v>
      </c>
      <c r="BZ163" s="22">
        <v>0</v>
      </c>
      <c r="CA163" s="22">
        <v>0</v>
      </c>
      <c r="CB163" s="22">
        <v>0</v>
      </c>
      <c r="CC163" s="22">
        <v>6137123</v>
      </c>
      <c r="CD163" s="22">
        <v>883683</v>
      </c>
    </row>
    <row r="164" spans="1:82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9127290</v>
      </c>
      <c r="F164" s="22">
        <v>0</v>
      </c>
      <c r="G164" s="22">
        <v>2646334</v>
      </c>
      <c r="H164" s="22">
        <v>0</v>
      </c>
      <c r="I164" s="22">
        <v>849760</v>
      </c>
      <c r="J164" s="22">
        <v>243927</v>
      </c>
      <c r="K164" s="22">
        <v>0</v>
      </c>
      <c r="L164" s="22">
        <v>0</v>
      </c>
      <c r="M164" s="22">
        <v>88462</v>
      </c>
      <c r="N164" s="22">
        <v>0</v>
      </c>
      <c r="O164" s="22">
        <v>0</v>
      </c>
      <c r="P164" s="22">
        <v>1425405</v>
      </c>
      <c r="Q164" s="22">
        <v>51634</v>
      </c>
      <c r="R164" s="22">
        <v>0</v>
      </c>
      <c r="S164" s="22">
        <v>0</v>
      </c>
      <c r="T164" s="22">
        <v>0</v>
      </c>
      <c r="U164" s="22">
        <v>3036533</v>
      </c>
      <c r="V164" s="22">
        <v>3251511</v>
      </c>
      <c r="W164" s="22">
        <v>1113589</v>
      </c>
      <c r="X164" s="22">
        <v>0</v>
      </c>
      <c r="Y164" s="22">
        <v>788343</v>
      </c>
      <c r="Z164" s="22">
        <v>0</v>
      </c>
      <c r="AA164" s="22">
        <v>51865</v>
      </c>
      <c r="AB164" s="22">
        <v>0</v>
      </c>
      <c r="AC164" s="22">
        <v>246230</v>
      </c>
      <c r="AD164" s="22">
        <v>53065</v>
      </c>
      <c r="AE164" s="22">
        <v>0</v>
      </c>
      <c r="AF164" s="22">
        <v>0</v>
      </c>
      <c r="AG164" s="22">
        <v>223490</v>
      </c>
      <c r="AH164" s="22">
        <v>0</v>
      </c>
      <c r="AI164" s="22">
        <v>0</v>
      </c>
      <c r="AJ164" s="22">
        <v>1904909</v>
      </c>
      <c r="AK164" s="22">
        <v>173108</v>
      </c>
      <c r="AL164" s="22">
        <v>53935</v>
      </c>
      <c r="AM164" s="22">
        <v>0</v>
      </c>
      <c r="AN164" s="22">
        <v>0</v>
      </c>
      <c r="AO164" s="22">
        <v>0</v>
      </c>
      <c r="AP164" s="22">
        <v>58307</v>
      </c>
      <c r="AQ164" s="22">
        <v>25387697</v>
      </c>
      <c r="AR164" s="22">
        <v>313048</v>
      </c>
      <c r="AS164" s="22">
        <v>1808638</v>
      </c>
      <c r="AT164" s="22">
        <v>0</v>
      </c>
      <c r="AU164" s="22">
        <v>2605896</v>
      </c>
      <c r="AV164" s="22">
        <v>1032907</v>
      </c>
      <c r="AW164" s="22">
        <v>65986</v>
      </c>
      <c r="AX164" s="22">
        <v>0</v>
      </c>
      <c r="AY164" s="22">
        <v>377248</v>
      </c>
      <c r="AZ164" s="22">
        <v>0</v>
      </c>
      <c r="BA164" s="22">
        <v>753623</v>
      </c>
      <c r="BB164" s="22">
        <v>2274350</v>
      </c>
      <c r="BC164" s="22">
        <v>176811</v>
      </c>
      <c r="BD164" s="22">
        <v>0</v>
      </c>
      <c r="BE164" s="22">
        <v>155422</v>
      </c>
      <c r="BF164" s="22">
        <v>0</v>
      </c>
      <c r="BG164" s="22">
        <v>2331452</v>
      </c>
      <c r="BH164" s="22">
        <v>1186238</v>
      </c>
      <c r="BI164" s="22">
        <v>1284512</v>
      </c>
      <c r="BJ164" s="22">
        <v>0</v>
      </c>
      <c r="BK164" s="22">
        <v>851907</v>
      </c>
      <c r="BL164" s="22">
        <v>0</v>
      </c>
      <c r="BM164" s="22">
        <v>46852</v>
      </c>
      <c r="BN164" s="22">
        <v>74272</v>
      </c>
      <c r="BO164" s="22">
        <v>0</v>
      </c>
      <c r="BP164" s="22">
        <v>292302</v>
      </c>
      <c r="BQ164" s="22">
        <v>677020</v>
      </c>
      <c r="BR164" s="22">
        <v>0</v>
      </c>
      <c r="BS164" s="22">
        <v>73706</v>
      </c>
      <c r="BT164" s="22">
        <v>0</v>
      </c>
      <c r="BU164" s="22">
        <v>0</v>
      </c>
      <c r="BV164" s="22">
        <v>4302099</v>
      </c>
      <c r="BW164" s="22">
        <v>404778</v>
      </c>
      <c r="BX164" s="22">
        <v>169287</v>
      </c>
      <c r="BY164" s="22">
        <v>0</v>
      </c>
      <c r="BZ164" s="22">
        <v>0</v>
      </c>
      <c r="CA164" s="22">
        <v>0</v>
      </c>
      <c r="CB164" s="22">
        <v>0</v>
      </c>
      <c r="CC164" s="22">
        <v>21258354</v>
      </c>
      <c r="CD164" s="22">
        <v>4129343</v>
      </c>
    </row>
    <row r="165" spans="1:82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1043500</v>
      </c>
      <c r="F165" s="22">
        <v>0</v>
      </c>
      <c r="G165" s="22">
        <v>3514</v>
      </c>
      <c r="H165" s="22">
        <v>0</v>
      </c>
      <c r="I165" s="22">
        <v>0</v>
      </c>
      <c r="J165" s="22">
        <v>133</v>
      </c>
      <c r="K165" s="22">
        <v>0</v>
      </c>
      <c r="L165" s="22">
        <v>0</v>
      </c>
      <c r="M165" s="22">
        <v>1445</v>
      </c>
      <c r="N165" s="22">
        <v>0</v>
      </c>
      <c r="O165" s="22">
        <v>0</v>
      </c>
      <c r="P165" s="22">
        <v>34398</v>
      </c>
      <c r="Q165" s="22">
        <v>0</v>
      </c>
      <c r="R165" s="22">
        <v>0</v>
      </c>
      <c r="S165" s="22">
        <v>0</v>
      </c>
      <c r="T165" s="22">
        <v>0</v>
      </c>
      <c r="U165" s="22">
        <v>852073</v>
      </c>
      <c r="V165" s="22">
        <v>210458</v>
      </c>
      <c r="W165" s="22">
        <v>159158</v>
      </c>
      <c r="X165" s="22">
        <v>0</v>
      </c>
      <c r="Y165" s="22">
        <v>0</v>
      </c>
      <c r="Z165" s="22">
        <v>0</v>
      </c>
      <c r="AA165" s="22">
        <v>10727</v>
      </c>
      <c r="AB165" s="22">
        <v>0</v>
      </c>
      <c r="AC165" s="22">
        <v>4721</v>
      </c>
      <c r="AD165" s="22">
        <v>101600</v>
      </c>
      <c r="AE165" s="22">
        <v>30000</v>
      </c>
      <c r="AF165" s="22">
        <v>0</v>
      </c>
      <c r="AG165" s="22">
        <v>0</v>
      </c>
      <c r="AH165" s="22">
        <v>0</v>
      </c>
      <c r="AI165" s="22">
        <v>0</v>
      </c>
      <c r="AJ165" s="22">
        <v>174237</v>
      </c>
      <c r="AK165" s="22">
        <v>0</v>
      </c>
      <c r="AL165" s="22">
        <v>0</v>
      </c>
      <c r="AM165" s="22">
        <v>0</v>
      </c>
      <c r="AN165" s="22">
        <v>783435</v>
      </c>
      <c r="AO165" s="22">
        <v>0</v>
      </c>
      <c r="AP165" s="22">
        <v>0</v>
      </c>
      <c r="AQ165" s="22">
        <v>3409399</v>
      </c>
      <c r="AR165" s="22">
        <v>39172</v>
      </c>
      <c r="AS165" s="22">
        <v>320604</v>
      </c>
      <c r="AT165" s="22">
        <v>0</v>
      </c>
      <c r="AU165" s="22">
        <v>22782</v>
      </c>
      <c r="AV165" s="22">
        <v>69015</v>
      </c>
      <c r="AW165" s="22">
        <v>0</v>
      </c>
      <c r="AX165" s="22">
        <v>0</v>
      </c>
      <c r="AY165" s="22">
        <v>6817</v>
      </c>
      <c r="AZ165" s="22">
        <v>0</v>
      </c>
      <c r="BA165" s="22">
        <v>0</v>
      </c>
      <c r="BB165" s="22">
        <v>493455</v>
      </c>
      <c r="BC165" s="22">
        <v>0</v>
      </c>
      <c r="BD165" s="22">
        <v>0</v>
      </c>
      <c r="BE165" s="22">
        <v>6682</v>
      </c>
      <c r="BF165" s="22">
        <v>0</v>
      </c>
      <c r="BG165" s="22">
        <v>384873</v>
      </c>
      <c r="BH165" s="22">
        <v>145243</v>
      </c>
      <c r="BI165" s="22">
        <v>132099</v>
      </c>
      <c r="BJ165" s="22">
        <v>0</v>
      </c>
      <c r="BK165" s="22">
        <v>7056</v>
      </c>
      <c r="BL165" s="22">
        <v>0</v>
      </c>
      <c r="BM165" s="22">
        <v>1348</v>
      </c>
      <c r="BN165" s="22">
        <v>0</v>
      </c>
      <c r="BO165" s="22">
        <v>7184</v>
      </c>
      <c r="BP165" s="22">
        <v>326648</v>
      </c>
      <c r="BQ165" s="22">
        <v>45006</v>
      </c>
      <c r="BR165" s="22">
        <v>0</v>
      </c>
      <c r="BS165" s="22">
        <v>0</v>
      </c>
      <c r="BT165" s="22">
        <v>0</v>
      </c>
      <c r="BU165" s="22">
        <v>0</v>
      </c>
      <c r="BV165" s="22">
        <v>190812</v>
      </c>
      <c r="BW165" s="22">
        <v>23218</v>
      </c>
      <c r="BX165" s="22">
        <v>0</v>
      </c>
      <c r="BY165" s="22">
        <v>0</v>
      </c>
      <c r="BZ165" s="22">
        <v>644500</v>
      </c>
      <c r="CA165" s="22">
        <v>0</v>
      </c>
      <c r="CB165" s="22">
        <v>0</v>
      </c>
      <c r="CC165" s="22">
        <v>2866514</v>
      </c>
      <c r="CD165" s="22">
        <v>542885</v>
      </c>
    </row>
    <row r="166" spans="1:82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3221622</v>
      </c>
      <c r="F166" s="22">
        <v>0</v>
      </c>
      <c r="G166" s="22">
        <v>171725</v>
      </c>
      <c r="H166" s="22">
        <v>0</v>
      </c>
      <c r="I166" s="22">
        <v>0</v>
      </c>
      <c r="J166" s="22">
        <v>191339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2678910</v>
      </c>
      <c r="Q166" s="22">
        <v>0</v>
      </c>
      <c r="R166" s="22">
        <v>0</v>
      </c>
      <c r="S166" s="22">
        <v>0</v>
      </c>
      <c r="T166" s="22">
        <v>0</v>
      </c>
      <c r="U166" s="22">
        <v>1311809</v>
      </c>
      <c r="V166" s="22">
        <v>59687</v>
      </c>
      <c r="W166" s="22">
        <v>347212</v>
      </c>
      <c r="X166" s="22">
        <v>0</v>
      </c>
      <c r="Y166" s="22">
        <v>174538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5596</v>
      </c>
      <c r="AI166" s="22">
        <v>0</v>
      </c>
      <c r="AJ166" s="22">
        <v>86449</v>
      </c>
      <c r="AK166" s="22">
        <v>229726</v>
      </c>
      <c r="AL166" s="22">
        <v>0</v>
      </c>
      <c r="AM166" s="22">
        <v>26179</v>
      </c>
      <c r="AN166" s="22">
        <v>0</v>
      </c>
      <c r="AO166" s="22">
        <v>0</v>
      </c>
      <c r="AP166" s="22">
        <v>0</v>
      </c>
      <c r="AQ166" s="22">
        <v>8504792</v>
      </c>
      <c r="AR166" s="22">
        <v>349389</v>
      </c>
      <c r="AS166" s="22">
        <v>986106</v>
      </c>
      <c r="AT166" s="22">
        <v>411528</v>
      </c>
      <c r="AU166" s="22">
        <v>0</v>
      </c>
      <c r="AV166" s="22">
        <v>548443</v>
      </c>
      <c r="AW166" s="22">
        <v>0</v>
      </c>
      <c r="AX166" s="22">
        <v>0</v>
      </c>
      <c r="AY166" s="22">
        <v>16707</v>
      </c>
      <c r="AZ166" s="22">
        <v>0</v>
      </c>
      <c r="BA166" s="22">
        <v>0</v>
      </c>
      <c r="BB166" s="22">
        <v>2343056</v>
      </c>
      <c r="BC166" s="22">
        <v>0</v>
      </c>
      <c r="BD166" s="22">
        <v>0</v>
      </c>
      <c r="BE166" s="22">
        <v>0</v>
      </c>
      <c r="BF166" s="22">
        <v>0</v>
      </c>
      <c r="BG166" s="22">
        <v>0</v>
      </c>
      <c r="BH166" s="22">
        <v>109471</v>
      </c>
      <c r="BI166" s="22">
        <v>263053</v>
      </c>
      <c r="BJ166" s="22">
        <v>0</v>
      </c>
      <c r="BK166" s="22">
        <v>349088</v>
      </c>
      <c r="BL166" s="22">
        <v>0</v>
      </c>
      <c r="BM166" s="22">
        <v>0</v>
      </c>
      <c r="BN166" s="22">
        <v>0</v>
      </c>
      <c r="BO166" s="22">
        <v>11012</v>
      </c>
      <c r="BP166" s="22">
        <v>0</v>
      </c>
      <c r="BQ166" s="22">
        <v>1041</v>
      </c>
      <c r="BR166" s="22">
        <v>0</v>
      </c>
      <c r="BS166" s="22">
        <v>0</v>
      </c>
      <c r="BT166" s="22">
        <v>4715</v>
      </c>
      <c r="BU166" s="22">
        <v>0</v>
      </c>
      <c r="BV166" s="22">
        <v>383099</v>
      </c>
      <c r="BW166" s="22">
        <v>347081</v>
      </c>
      <c r="BX166" s="22">
        <v>14357</v>
      </c>
      <c r="BY166" s="22">
        <v>0</v>
      </c>
      <c r="BZ166" s="22">
        <v>0</v>
      </c>
      <c r="CA166" s="22">
        <v>0</v>
      </c>
      <c r="CB166" s="22">
        <v>0</v>
      </c>
      <c r="CC166" s="22">
        <v>6138146</v>
      </c>
      <c r="CD166" s="22">
        <v>2366646</v>
      </c>
    </row>
    <row r="167" spans="1:82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11819347</v>
      </c>
      <c r="F167" s="22">
        <v>0</v>
      </c>
      <c r="G167" s="22">
        <v>153915</v>
      </c>
      <c r="H167" s="22">
        <v>0</v>
      </c>
      <c r="I167" s="22">
        <v>332045</v>
      </c>
      <c r="J167" s="22">
        <v>1952094</v>
      </c>
      <c r="K167" s="22">
        <v>0</v>
      </c>
      <c r="L167" s="22">
        <v>0</v>
      </c>
      <c r="M167" s="22">
        <v>329543</v>
      </c>
      <c r="N167" s="22">
        <v>0</v>
      </c>
      <c r="O167" s="22">
        <v>0</v>
      </c>
      <c r="P167" s="22">
        <v>3142828</v>
      </c>
      <c r="Q167" s="22">
        <v>0</v>
      </c>
      <c r="R167" s="22">
        <v>0</v>
      </c>
      <c r="S167" s="22">
        <v>0</v>
      </c>
      <c r="T167" s="22">
        <v>0</v>
      </c>
      <c r="U167" s="22">
        <v>20435938</v>
      </c>
      <c r="V167" s="22">
        <v>1847759</v>
      </c>
      <c r="W167" s="22">
        <v>692097</v>
      </c>
      <c r="X167" s="22">
        <v>0</v>
      </c>
      <c r="Y167" s="22">
        <v>219651</v>
      </c>
      <c r="Z167" s="22">
        <v>0</v>
      </c>
      <c r="AA167" s="22">
        <v>50639</v>
      </c>
      <c r="AB167" s="22">
        <v>0</v>
      </c>
      <c r="AC167" s="22">
        <v>31530</v>
      </c>
      <c r="AD167" s="22">
        <v>0</v>
      </c>
      <c r="AE167" s="22">
        <v>0</v>
      </c>
      <c r="AF167" s="22">
        <v>0</v>
      </c>
      <c r="AG167" s="22">
        <v>2931776</v>
      </c>
      <c r="AH167" s="22">
        <v>0</v>
      </c>
      <c r="AI167" s="22">
        <v>0</v>
      </c>
      <c r="AJ167" s="22">
        <v>777965</v>
      </c>
      <c r="AK167" s="22">
        <v>259241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  <c r="AQ167" s="22">
        <v>44976368</v>
      </c>
      <c r="AR167" s="22">
        <v>305092</v>
      </c>
      <c r="AS167" s="22">
        <v>3365352</v>
      </c>
      <c r="AT167" s="22">
        <v>0</v>
      </c>
      <c r="AU167" s="22">
        <v>2162607</v>
      </c>
      <c r="AV167" s="22">
        <v>1955183</v>
      </c>
      <c r="AW167" s="22">
        <v>0</v>
      </c>
      <c r="AX167" s="22">
        <v>0</v>
      </c>
      <c r="AY167" s="22">
        <v>421472</v>
      </c>
      <c r="AZ167" s="22">
        <v>0</v>
      </c>
      <c r="BA167" s="22">
        <v>0</v>
      </c>
      <c r="BB167" s="22">
        <v>2869989</v>
      </c>
      <c r="BC167" s="22">
        <v>112500</v>
      </c>
      <c r="BD167" s="22">
        <v>0</v>
      </c>
      <c r="BE167" s="22">
        <v>0</v>
      </c>
      <c r="BF167" s="22">
        <v>0</v>
      </c>
      <c r="BG167" s="22">
        <v>3302413</v>
      </c>
      <c r="BH167" s="22">
        <v>1665953</v>
      </c>
      <c r="BI167" s="22">
        <v>666794</v>
      </c>
      <c r="BJ167" s="22">
        <v>0</v>
      </c>
      <c r="BK167" s="22">
        <v>236459</v>
      </c>
      <c r="BL167" s="22">
        <v>0</v>
      </c>
      <c r="BM167" s="22">
        <v>77669</v>
      </c>
      <c r="BN167" s="22">
        <v>0</v>
      </c>
      <c r="BO167" s="22">
        <v>156936</v>
      </c>
      <c r="BP167" s="22">
        <v>271883</v>
      </c>
      <c r="BQ167" s="22">
        <v>0</v>
      </c>
      <c r="BR167" s="22">
        <v>0</v>
      </c>
      <c r="BS167" s="22">
        <v>1593117</v>
      </c>
      <c r="BT167" s="22">
        <v>0</v>
      </c>
      <c r="BU167" s="22">
        <v>0</v>
      </c>
      <c r="BV167" s="22">
        <v>3587603</v>
      </c>
      <c r="BW167" s="22">
        <v>562849</v>
      </c>
      <c r="BX167" s="22">
        <v>0</v>
      </c>
      <c r="BY167" s="22">
        <v>0</v>
      </c>
      <c r="BZ167" s="22">
        <v>0</v>
      </c>
      <c r="CA167" s="22">
        <v>0</v>
      </c>
      <c r="CB167" s="22">
        <v>0</v>
      </c>
      <c r="CC167" s="22">
        <v>23313871</v>
      </c>
      <c r="CD167" s="22">
        <v>21662497</v>
      </c>
    </row>
    <row r="168" spans="1:82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1039408</v>
      </c>
      <c r="F168" s="22">
        <v>0</v>
      </c>
      <c r="G168" s="22">
        <v>335322</v>
      </c>
      <c r="H168" s="22">
        <v>0</v>
      </c>
      <c r="I168" s="22">
        <v>0</v>
      </c>
      <c r="J168" s="22">
        <v>124728</v>
      </c>
      <c r="K168" s="22">
        <v>0</v>
      </c>
      <c r="L168" s="22">
        <v>0</v>
      </c>
      <c r="M168" s="22">
        <v>840</v>
      </c>
      <c r="N168" s="22">
        <v>0</v>
      </c>
      <c r="O168" s="22">
        <v>0</v>
      </c>
      <c r="P168" s="22">
        <v>129944</v>
      </c>
      <c r="Q168" s="22">
        <v>0</v>
      </c>
      <c r="R168" s="22">
        <v>0</v>
      </c>
      <c r="S168" s="22">
        <v>21352</v>
      </c>
      <c r="T168" s="22">
        <v>0</v>
      </c>
      <c r="U168" s="22">
        <v>686487</v>
      </c>
      <c r="V168" s="22">
        <v>162968</v>
      </c>
      <c r="W168" s="22">
        <v>340746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5455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149663</v>
      </c>
      <c r="AK168" s="22">
        <v>0</v>
      </c>
      <c r="AL168" s="22">
        <v>0</v>
      </c>
      <c r="AM168" s="22">
        <v>0</v>
      </c>
      <c r="AN168" s="22">
        <v>1232384</v>
      </c>
      <c r="AO168" s="22">
        <v>3667706</v>
      </c>
      <c r="AP168" s="22">
        <v>0</v>
      </c>
      <c r="AQ168" s="22">
        <v>7897003</v>
      </c>
      <c r="AR168" s="22">
        <v>0</v>
      </c>
      <c r="AS168" s="22">
        <v>816600</v>
      </c>
      <c r="AT168" s="22">
        <v>0</v>
      </c>
      <c r="AU168" s="22">
        <v>50018</v>
      </c>
      <c r="AV168" s="22">
        <v>101242</v>
      </c>
      <c r="AW168" s="22">
        <v>0</v>
      </c>
      <c r="AX168" s="22">
        <v>0</v>
      </c>
      <c r="AY168" s="22">
        <v>0</v>
      </c>
      <c r="AZ168" s="22">
        <v>0</v>
      </c>
      <c r="BA168" s="22">
        <v>0</v>
      </c>
      <c r="BB168" s="22">
        <v>879918</v>
      </c>
      <c r="BC168" s="22">
        <v>0</v>
      </c>
      <c r="BD168" s="22">
        <v>0</v>
      </c>
      <c r="BE168" s="22">
        <v>0</v>
      </c>
      <c r="BF168" s="22">
        <v>0</v>
      </c>
      <c r="BG168" s="22">
        <v>687979</v>
      </c>
      <c r="BH168" s="22">
        <v>119859</v>
      </c>
      <c r="BI168" s="22">
        <v>323533</v>
      </c>
      <c r="BJ168" s="22">
        <v>34250</v>
      </c>
      <c r="BK168" s="22">
        <v>119097</v>
      </c>
      <c r="BL168" s="22">
        <v>0</v>
      </c>
      <c r="BM168" s="22">
        <v>0</v>
      </c>
      <c r="BN168" s="22">
        <v>0</v>
      </c>
      <c r="BO168" s="22">
        <v>38082</v>
      </c>
      <c r="BP168" s="22">
        <v>0</v>
      </c>
      <c r="BQ168" s="22">
        <v>0</v>
      </c>
      <c r="BR168" s="22">
        <v>0</v>
      </c>
      <c r="BS168" s="22">
        <v>0</v>
      </c>
      <c r="BT168" s="22">
        <v>0</v>
      </c>
      <c r="BU168" s="22">
        <v>0</v>
      </c>
      <c r="BV168" s="22">
        <v>142332</v>
      </c>
      <c r="BW168" s="22">
        <v>35005</v>
      </c>
      <c r="BX168" s="22">
        <v>0</v>
      </c>
      <c r="BY168" s="22">
        <v>0</v>
      </c>
      <c r="BZ168" s="22">
        <v>894220</v>
      </c>
      <c r="CA168" s="22">
        <v>3524426</v>
      </c>
      <c r="CB168" s="22">
        <v>0</v>
      </c>
      <c r="CC168" s="22">
        <v>7766561</v>
      </c>
      <c r="CD168" s="22">
        <v>130442</v>
      </c>
    </row>
    <row r="169" spans="1:82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1968345</v>
      </c>
      <c r="F169" s="22">
        <v>0</v>
      </c>
      <c r="G169" s="22">
        <v>25505</v>
      </c>
      <c r="H169" s="22">
        <v>0</v>
      </c>
      <c r="I169" s="22">
        <v>0</v>
      </c>
      <c r="J169" s="22">
        <v>0</v>
      </c>
      <c r="K169" s="22">
        <v>10000</v>
      </c>
      <c r="L169" s="22">
        <v>0</v>
      </c>
      <c r="M169" s="22">
        <v>1123</v>
      </c>
      <c r="N169" s="22">
        <v>0</v>
      </c>
      <c r="O169" s="22">
        <v>0</v>
      </c>
      <c r="P169" s="22">
        <v>125537</v>
      </c>
      <c r="Q169" s="22">
        <v>343414</v>
      </c>
      <c r="R169" s="22">
        <v>0</v>
      </c>
      <c r="S169" s="22">
        <v>147438</v>
      </c>
      <c r="T169" s="22">
        <v>0</v>
      </c>
      <c r="U169" s="22">
        <v>641616</v>
      </c>
      <c r="V169" s="22">
        <v>534375</v>
      </c>
      <c r="W169" s="22">
        <v>150331</v>
      </c>
      <c r="X169" s="22">
        <v>0</v>
      </c>
      <c r="Y169" s="22">
        <v>30315</v>
      </c>
      <c r="Z169" s="22">
        <v>0</v>
      </c>
      <c r="AA169" s="22">
        <v>2000</v>
      </c>
      <c r="AB169" s="22">
        <v>16032</v>
      </c>
      <c r="AC169" s="22">
        <v>10070</v>
      </c>
      <c r="AD169" s="22">
        <v>0</v>
      </c>
      <c r="AE169" s="22">
        <v>21287</v>
      </c>
      <c r="AF169" s="22">
        <v>0</v>
      </c>
      <c r="AG169" s="22">
        <v>0</v>
      </c>
      <c r="AH169" s="22">
        <v>0</v>
      </c>
      <c r="AI169" s="22">
        <v>0</v>
      </c>
      <c r="AJ169" s="22">
        <v>183746</v>
      </c>
      <c r="AK169" s="22">
        <v>17281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  <c r="AQ169" s="22">
        <v>4228415</v>
      </c>
      <c r="AR169" s="22">
        <v>102220</v>
      </c>
      <c r="AS169" s="22">
        <v>528738</v>
      </c>
      <c r="AT169" s="22">
        <v>0</v>
      </c>
      <c r="AU169" s="22">
        <v>0</v>
      </c>
      <c r="AV169" s="22">
        <v>193051</v>
      </c>
      <c r="AW169" s="22">
        <v>13760</v>
      </c>
      <c r="AX169" s="22">
        <v>0</v>
      </c>
      <c r="AY169" s="22">
        <v>12640</v>
      </c>
      <c r="AZ169" s="22">
        <v>0</v>
      </c>
      <c r="BA169" s="22">
        <v>0</v>
      </c>
      <c r="BB169" s="22">
        <v>937698</v>
      </c>
      <c r="BC169" s="22">
        <v>28278</v>
      </c>
      <c r="BD169" s="22">
        <v>0</v>
      </c>
      <c r="BE169" s="22">
        <v>0</v>
      </c>
      <c r="BF169" s="22">
        <v>0</v>
      </c>
      <c r="BG169" s="22">
        <v>534510</v>
      </c>
      <c r="BH169" s="22">
        <v>105522</v>
      </c>
      <c r="BI169" s="22">
        <v>143680</v>
      </c>
      <c r="BJ169" s="22">
        <v>0</v>
      </c>
      <c r="BK169" s="22">
        <v>36539</v>
      </c>
      <c r="BL169" s="22">
        <v>0</v>
      </c>
      <c r="BM169" s="22">
        <v>9632</v>
      </c>
      <c r="BN169" s="22">
        <v>38450</v>
      </c>
      <c r="BO169" s="22">
        <v>1936</v>
      </c>
      <c r="BP169" s="22">
        <v>0</v>
      </c>
      <c r="BQ169" s="22">
        <v>28543</v>
      </c>
      <c r="BR169" s="22">
        <v>0</v>
      </c>
      <c r="BS169" s="22">
        <v>0</v>
      </c>
      <c r="BT169" s="22">
        <v>0</v>
      </c>
      <c r="BU169" s="22">
        <v>0</v>
      </c>
      <c r="BV169" s="22">
        <v>375063</v>
      </c>
      <c r="BW169" s="22">
        <v>139070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3229330</v>
      </c>
      <c r="CD169" s="22">
        <v>999085</v>
      </c>
    </row>
    <row r="170" spans="1:82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8811783</v>
      </c>
      <c r="F170" s="22">
        <v>0</v>
      </c>
      <c r="G170" s="22">
        <v>266989</v>
      </c>
      <c r="H170" s="22">
        <v>0</v>
      </c>
      <c r="I170" s="22">
        <v>486012</v>
      </c>
      <c r="J170" s="22">
        <v>326365</v>
      </c>
      <c r="K170" s="22">
        <v>0</v>
      </c>
      <c r="L170" s="22">
        <v>0</v>
      </c>
      <c r="M170" s="22">
        <v>6025</v>
      </c>
      <c r="N170" s="22">
        <v>10842</v>
      </c>
      <c r="O170" s="22">
        <v>0</v>
      </c>
      <c r="P170" s="22">
        <v>1300673</v>
      </c>
      <c r="Q170" s="22">
        <v>52021</v>
      </c>
      <c r="R170" s="22">
        <v>31778</v>
      </c>
      <c r="S170" s="22">
        <v>83973</v>
      </c>
      <c r="T170" s="22">
        <v>0</v>
      </c>
      <c r="U170" s="22">
        <v>1836514</v>
      </c>
      <c r="V170" s="22">
        <v>866989</v>
      </c>
      <c r="W170" s="22">
        <v>472521</v>
      </c>
      <c r="X170" s="22">
        <v>0</v>
      </c>
      <c r="Y170" s="22">
        <v>401481</v>
      </c>
      <c r="Z170" s="22">
        <v>0</v>
      </c>
      <c r="AA170" s="22">
        <v>0</v>
      </c>
      <c r="AB170" s="22">
        <v>252865</v>
      </c>
      <c r="AC170" s="22">
        <v>1108949</v>
      </c>
      <c r="AD170" s="22">
        <v>19022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2465719</v>
      </c>
      <c r="AK170" s="22">
        <v>284327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  <c r="AQ170" s="22">
        <v>19084848</v>
      </c>
      <c r="AR170" s="22">
        <v>379700</v>
      </c>
      <c r="AS170" s="22">
        <v>1633808</v>
      </c>
      <c r="AT170" s="22">
        <v>0</v>
      </c>
      <c r="AU170" s="22">
        <v>2325820</v>
      </c>
      <c r="AV170" s="22">
        <v>565354</v>
      </c>
      <c r="AW170" s="22">
        <v>0</v>
      </c>
      <c r="AX170" s="22">
        <v>0</v>
      </c>
      <c r="AY170" s="22">
        <v>216046</v>
      </c>
      <c r="AZ170" s="22">
        <v>131018</v>
      </c>
      <c r="BA170" s="22">
        <v>0</v>
      </c>
      <c r="BB170" s="22">
        <v>4088402</v>
      </c>
      <c r="BC170" s="22">
        <v>42689</v>
      </c>
      <c r="BD170" s="22">
        <v>101044</v>
      </c>
      <c r="BE170" s="22">
        <v>77182</v>
      </c>
      <c r="BF170" s="22">
        <v>0</v>
      </c>
      <c r="BG170" s="22">
        <v>1416749</v>
      </c>
      <c r="BH170" s="22">
        <v>1779771</v>
      </c>
      <c r="BI170" s="22">
        <v>711472</v>
      </c>
      <c r="BJ170" s="22">
        <v>0</v>
      </c>
      <c r="BK170" s="22">
        <v>468698</v>
      </c>
      <c r="BL170" s="22">
        <v>0</v>
      </c>
      <c r="BM170" s="22">
        <v>0</v>
      </c>
      <c r="BN170" s="22">
        <v>360543</v>
      </c>
      <c r="BO170" s="22">
        <v>486013</v>
      </c>
      <c r="BP170" s="22">
        <v>173312</v>
      </c>
      <c r="BQ170" s="22">
        <v>0</v>
      </c>
      <c r="BR170" s="22">
        <v>0</v>
      </c>
      <c r="BS170" s="22">
        <v>0</v>
      </c>
      <c r="BT170" s="22">
        <v>0</v>
      </c>
      <c r="BU170" s="22">
        <v>0</v>
      </c>
      <c r="BV170" s="22">
        <v>4063851</v>
      </c>
      <c r="BW170" s="22">
        <v>361937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19383409</v>
      </c>
      <c r="CD170" s="22">
        <v>-298561</v>
      </c>
    </row>
    <row r="171" spans="1:82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447581</v>
      </c>
      <c r="F171" s="22">
        <v>0</v>
      </c>
      <c r="G171" s="22">
        <v>271851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6067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155698</v>
      </c>
      <c r="V171" s="22">
        <v>49242</v>
      </c>
      <c r="W171" s="22">
        <v>92109</v>
      </c>
      <c r="X171" s="22">
        <v>0</v>
      </c>
      <c r="Y171" s="22">
        <v>72341</v>
      </c>
      <c r="Z171" s="22">
        <v>0</v>
      </c>
      <c r="AA171" s="22">
        <v>0</v>
      </c>
      <c r="AB171" s="22">
        <v>0</v>
      </c>
      <c r="AC171" s="22">
        <v>1633</v>
      </c>
      <c r="AD171" s="22">
        <v>0</v>
      </c>
      <c r="AE171" s="22">
        <v>0</v>
      </c>
      <c r="AF171" s="22">
        <v>0</v>
      </c>
      <c r="AG171" s="22">
        <v>10448</v>
      </c>
      <c r="AH171" s="22">
        <v>0</v>
      </c>
      <c r="AI171" s="22">
        <v>0</v>
      </c>
      <c r="AJ171" s="22">
        <v>17052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  <c r="AQ171" s="22">
        <v>1124022</v>
      </c>
      <c r="AR171" s="22">
        <v>16160</v>
      </c>
      <c r="AS171" s="22">
        <v>214524</v>
      </c>
      <c r="AT171" s="22">
        <v>0</v>
      </c>
      <c r="AU171" s="22">
        <v>0</v>
      </c>
      <c r="AV171" s="22">
        <v>49796</v>
      </c>
      <c r="AW171" s="22">
        <v>5315</v>
      </c>
      <c r="AX171" s="22">
        <v>0</v>
      </c>
      <c r="AY171" s="22">
        <v>24345</v>
      </c>
      <c r="AZ171" s="22">
        <v>0</v>
      </c>
      <c r="BA171" s="22">
        <v>133115</v>
      </c>
      <c r="BB171" s="22">
        <v>211360</v>
      </c>
      <c r="BC171" s="22">
        <v>0</v>
      </c>
      <c r="BD171" s="22">
        <v>0</v>
      </c>
      <c r="BE171" s="22">
        <v>0</v>
      </c>
      <c r="BF171" s="22">
        <v>0</v>
      </c>
      <c r="BG171" s="22">
        <v>181489</v>
      </c>
      <c r="BH171" s="22">
        <v>40303</v>
      </c>
      <c r="BI171" s="22">
        <v>95325</v>
      </c>
      <c r="BJ171" s="22">
        <v>0</v>
      </c>
      <c r="BK171" s="22">
        <v>60540</v>
      </c>
      <c r="BL171" s="22">
        <v>0</v>
      </c>
      <c r="BM171" s="22">
        <v>750</v>
      </c>
      <c r="BN171" s="22">
        <v>0</v>
      </c>
      <c r="BO171" s="22">
        <v>13913</v>
      </c>
      <c r="BP171" s="22">
        <v>0</v>
      </c>
      <c r="BQ171" s="22">
        <v>12005</v>
      </c>
      <c r="BR171" s="22">
        <v>0</v>
      </c>
      <c r="BS171" s="22">
        <v>0</v>
      </c>
      <c r="BT171" s="22">
        <v>0</v>
      </c>
      <c r="BU171" s="22">
        <v>0</v>
      </c>
      <c r="BV171" s="22">
        <v>66945</v>
      </c>
      <c r="BW171" s="22">
        <v>13007</v>
      </c>
      <c r="BX171" s="22">
        <v>0</v>
      </c>
      <c r="BY171" s="22">
        <v>0</v>
      </c>
      <c r="BZ171" s="22">
        <v>0</v>
      </c>
      <c r="CA171" s="22">
        <v>0</v>
      </c>
      <c r="CB171" s="22">
        <v>0</v>
      </c>
      <c r="CC171" s="22">
        <v>1138892</v>
      </c>
      <c r="CD171" s="22">
        <v>-14870</v>
      </c>
    </row>
    <row r="172" spans="1:82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8173723</v>
      </c>
      <c r="F172" s="22">
        <v>0</v>
      </c>
      <c r="G172" s="22">
        <v>419912</v>
      </c>
      <c r="H172" s="22">
        <v>0</v>
      </c>
      <c r="I172" s="22">
        <v>551515</v>
      </c>
      <c r="J172" s="22">
        <v>501152</v>
      </c>
      <c r="K172" s="22">
        <v>0</v>
      </c>
      <c r="L172" s="22">
        <v>0</v>
      </c>
      <c r="M172" s="22">
        <v>117412</v>
      </c>
      <c r="N172" s="22">
        <v>0</v>
      </c>
      <c r="O172" s="22">
        <v>0</v>
      </c>
      <c r="P172" s="22">
        <v>740622</v>
      </c>
      <c r="Q172" s="22">
        <v>10531</v>
      </c>
      <c r="R172" s="22">
        <v>0</v>
      </c>
      <c r="S172" s="22">
        <v>0</v>
      </c>
      <c r="T172" s="22">
        <v>0</v>
      </c>
      <c r="U172" s="22">
        <v>3979270</v>
      </c>
      <c r="V172" s="22">
        <v>994544</v>
      </c>
      <c r="W172" s="22">
        <v>828381</v>
      </c>
      <c r="X172" s="22">
        <v>0</v>
      </c>
      <c r="Y172" s="22">
        <v>157148</v>
      </c>
      <c r="Z172" s="22">
        <v>0</v>
      </c>
      <c r="AA172" s="22">
        <v>29550</v>
      </c>
      <c r="AB172" s="22">
        <v>0</v>
      </c>
      <c r="AC172" s="22">
        <v>101707</v>
      </c>
      <c r="AD172" s="22">
        <v>140486</v>
      </c>
      <c r="AE172" s="22">
        <v>0</v>
      </c>
      <c r="AF172" s="22">
        <v>0</v>
      </c>
      <c r="AG172" s="22">
        <v>287481</v>
      </c>
      <c r="AH172" s="22">
        <v>0</v>
      </c>
      <c r="AI172" s="22">
        <v>0</v>
      </c>
      <c r="AJ172" s="22">
        <v>1193456</v>
      </c>
      <c r="AK172" s="22">
        <v>54647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18281537</v>
      </c>
      <c r="AR172" s="22">
        <v>202355</v>
      </c>
      <c r="AS172" s="22">
        <v>1087180</v>
      </c>
      <c r="AT172" s="22">
        <v>0</v>
      </c>
      <c r="AU172" s="22">
        <v>1134059</v>
      </c>
      <c r="AV172" s="22">
        <v>893903</v>
      </c>
      <c r="AW172" s="22">
        <v>39258</v>
      </c>
      <c r="AX172" s="22">
        <v>0</v>
      </c>
      <c r="AY172" s="22">
        <v>198031</v>
      </c>
      <c r="AZ172" s="22">
        <v>0</v>
      </c>
      <c r="BA172" s="22">
        <v>532868</v>
      </c>
      <c r="BB172" s="22">
        <v>4719870</v>
      </c>
      <c r="BC172" s="22">
        <v>51868</v>
      </c>
      <c r="BD172" s="22">
        <v>0</v>
      </c>
      <c r="BE172" s="22">
        <v>112429</v>
      </c>
      <c r="BF172" s="22">
        <v>0</v>
      </c>
      <c r="BG172" s="22">
        <v>3328238</v>
      </c>
      <c r="BH172" s="22">
        <v>863062</v>
      </c>
      <c r="BI172" s="22">
        <v>703491</v>
      </c>
      <c r="BJ172" s="22">
        <v>0</v>
      </c>
      <c r="BK172" s="22">
        <v>196435</v>
      </c>
      <c r="BL172" s="22">
        <v>0</v>
      </c>
      <c r="BM172" s="22">
        <v>48101</v>
      </c>
      <c r="BN172" s="22">
        <v>0</v>
      </c>
      <c r="BO172" s="22">
        <v>510172</v>
      </c>
      <c r="BP172" s="22">
        <v>567489</v>
      </c>
      <c r="BQ172" s="22">
        <v>56133</v>
      </c>
      <c r="BR172" s="22">
        <v>85967</v>
      </c>
      <c r="BS172" s="22">
        <v>67369</v>
      </c>
      <c r="BT172" s="22">
        <v>0</v>
      </c>
      <c r="BU172" s="22">
        <v>0</v>
      </c>
      <c r="BV172" s="22">
        <v>3587305</v>
      </c>
      <c r="BW172" s="22">
        <v>518453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19504036</v>
      </c>
      <c r="CD172" s="22">
        <v>-1222499</v>
      </c>
    </row>
    <row r="173" spans="1:82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23544082</v>
      </c>
      <c r="F173" s="22">
        <v>0</v>
      </c>
      <c r="G173" s="22">
        <v>511568</v>
      </c>
      <c r="H173" s="22">
        <v>0</v>
      </c>
      <c r="I173" s="22">
        <v>1296389</v>
      </c>
      <c r="J173" s="22">
        <v>702788</v>
      </c>
      <c r="K173" s="22">
        <v>0</v>
      </c>
      <c r="L173" s="22">
        <v>0</v>
      </c>
      <c r="M173" s="22">
        <v>277250</v>
      </c>
      <c r="N173" s="22">
        <v>0</v>
      </c>
      <c r="O173" s="22">
        <v>0</v>
      </c>
      <c r="P173" s="22">
        <v>6586038</v>
      </c>
      <c r="Q173" s="22">
        <v>0</v>
      </c>
      <c r="R173" s="22">
        <v>0</v>
      </c>
      <c r="S173" s="22">
        <v>1968878</v>
      </c>
      <c r="T173" s="22">
        <v>605636</v>
      </c>
      <c r="U173" s="22">
        <v>5135356</v>
      </c>
      <c r="V173" s="22">
        <v>4399711</v>
      </c>
      <c r="W173" s="22">
        <v>2011443</v>
      </c>
      <c r="X173" s="22">
        <v>0</v>
      </c>
      <c r="Y173" s="22">
        <v>781191</v>
      </c>
      <c r="Z173" s="22">
        <v>0</v>
      </c>
      <c r="AA173" s="22">
        <v>4500</v>
      </c>
      <c r="AB173" s="22">
        <v>0</v>
      </c>
      <c r="AC173" s="22">
        <v>476818</v>
      </c>
      <c r="AD173" s="22">
        <v>0</v>
      </c>
      <c r="AE173" s="22">
        <v>0</v>
      </c>
      <c r="AF173" s="22">
        <v>0</v>
      </c>
      <c r="AG173" s="22">
        <v>0</v>
      </c>
      <c r="AH173" s="22">
        <v>23096</v>
      </c>
      <c r="AI173" s="22">
        <v>0</v>
      </c>
      <c r="AJ173" s="22">
        <v>4323825</v>
      </c>
      <c r="AK173" s="22">
        <v>725046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53373615</v>
      </c>
      <c r="AR173" s="22">
        <v>583780</v>
      </c>
      <c r="AS173" s="22">
        <v>6543280</v>
      </c>
      <c r="AT173" s="22">
        <v>0</v>
      </c>
      <c r="AU173" s="22">
        <v>5220023</v>
      </c>
      <c r="AV173" s="22">
        <v>2043194</v>
      </c>
      <c r="AW173" s="22">
        <v>622</v>
      </c>
      <c r="AX173" s="22">
        <v>24269</v>
      </c>
      <c r="AY173" s="22">
        <v>861740</v>
      </c>
      <c r="AZ173" s="22">
        <v>0</v>
      </c>
      <c r="BA173" s="22">
        <v>529675</v>
      </c>
      <c r="BB173" s="22">
        <v>5368607</v>
      </c>
      <c r="BC173" s="22">
        <v>0</v>
      </c>
      <c r="BD173" s="22">
        <v>0</v>
      </c>
      <c r="BE173" s="22">
        <v>1472857</v>
      </c>
      <c r="BF173" s="22">
        <v>959808</v>
      </c>
      <c r="BG173" s="22">
        <v>4874653</v>
      </c>
      <c r="BH173" s="22">
        <v>3606975</v>
      </c>
      <c r="BI173" s="22">
        <v>1854921</v>
      </c>
      <c r="BJ173" s="22">
        <v>0</v>
      </c>
      <c r="BK173" s="22">
        <v>1077914</v>
      </c>
      <c r="BL173" s="22">
        <v>0</v>
      </c>
      <c r="BM173" s="22">
        <v>0</v>
      </c>
      <c r="BN173" s="22">
        <v>0</v>
      </c>
      <c r="BO173" s="22">
        <v>1967934</v>
      </c>
      <c r="BP173" s="22">
        <v>546560</v>
      </c>
      <c r="BQ173" s="22">
        <v>0</v>
      </c>
      <c r="BR173" s="22">
        <v>0</v>
      </c>
      <c r="BS173" s="22">
        <v>0</v>
      </c>
      <c r="BT173" s="22">
        <v>0</v>
      </c>
      <c r="BU173" s="22">
        <v>0</v>
      </c>
      <c r="BV173" s="22">
        <v>9699892</v>
      </c>
      <c r="BW173" s="22">
        <v>2626654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49863358</v>
      </c>
      <c r="CD173" s="22">
        <v>3510257</v>
      </c>
    </row>
    <row r="174" spans="1:82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14013612</v>
      </c>
      <c r="F174" s="22">
        <v>0</v>
      </c>
      <c r="G174" s="22">
        <v>4312597</v>
      </c>
      <c r="H174" s="22">
        <v>0</v>
      </c>
      <c r="I174" s="22">
        <v>676065</v>
      </c>
      <c r="J174" s="22">
        <v>68229</v>
      </c>
      <c r="K174" s="22">
        <v>0</v>
      </c>
      <c r="L174" s="22">
        <v>0</v>
      </c>
      <c r="M174" s="22">
        <v>394206</v>
      </c>
      <c r="N174" s="22">
        <v>0</v>
      </c>
      <c r="O174" s="22">
        <v>219113</v>
      </c>
      <c r="P174" s="22">
        <v>1667344</v>
      </c>
      <c r="Q174" s="22">
        <v>0</v>
      </c>
      <c r="R174" s="22">
        <v>0</v>
      </c>
      <c r="S174" s="22">
        <v>1580605</v>
      </c>
      <c r="T174" s="22">
        <v>0</v>
      </c>
      <c r="U174" s="22">
        <v>6022275</v>
      </c>
      <c r="V174" s="22">
        <v>5586675</v>
      </c>
      <c r="W174" s="22">
        <v>1348091</v>
      </c>
      <c r="X174" s="22">
        <v>0</v>
      </c>
      <c r="Y174" s="22">
        <v>451493</v>
      </c>
      <c r="Z174" s="22">
        <v>0</v>
      </c>
      <c r="AA174" s="22">
        <v>98649</v>
      </c>
      <c r="AB174" s="22">
        <v>0</v>
      </c>
      <c r="AC174" s="22">
        <v>120154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2339584</v>
      </c>
      <c r="AK174" s="22">
        <v>97727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38996419</v>
      </c>
      <c r="AR174" s="22">
        <v>407648</v>
      </c>
      <c r="AS174" s="22">
        <v>6394287</v>
      </c>
      <c r="AT174" s="22">
        <v>0</v>
      </c>
      <c r="AU174" s="22">
        <v>3296454</v>
      </c>
      <c r="AV174" s="22">
        <v>2250670</v>
      </c>
      <c r="AW174" s="22">
        <v>142322</v>
      </c>
      <c r="AX174" s="22">
        <v>0</v>
      </c>
      <c r="AY174" s="22">
        <v>688059</v>
      </c>
      <c r="AZ174" s="22">
        <v>0</v>
      </c>
      <c r="BA174" s="22">
        <v>1205528</v>
      </c>
      <c r="BB174" s="22">
        <v>3652174</v>
      </c>
      <c r="BC174" s="22">
        <v>0</v>
      </c>
      <c r="BD174" s="22">
        <v>0</v>
      </c>
      <c r="BE174" s="22">
        <v>358851</v>
      </c>
      <c r="BF174" s="22">
        <v>0</v>
      </c>
      <c r="BG174" s="22">
        <v>4047473</v>
      </c>
      <c r="BH174" s="22">
        <v>3818688</v>
      </c>
      <c r="BI174" s="22">
        <v>1066622</v>
      </c>
      <c r="BJ174" s="22">
        <v>0</v>
      </c>
      <c r="BK174" s="22">
        <v>0</v>
      </c>
      <c r="BL174" s="22">
        <v>0</v>
      </c>
      <c r="BM174" s="22">
        <v>28803</v>
      </c>
      <c r="BN174" s="22">
        <v>946921</v>
      </c>
      <c r="BO174" s="22">
        <v>633161</v>
      </c>
      <c r="BP174" s="22">
        <v>0</v>
      </c>
      <c r="BQ174" s="22">
        <v>0</v>
      </c>
      <c r="BR174" s="22">
        <v>0</v>
      </c>
      <c r="BS174" s="22">
        <v>0</v>
      </c>
      <c r="BT174" s="22">
        <v>0</v>
      </c>
      <c r="BU174" s="22">
        <v>0</v>
      </c>
      <c r="BV174" s="22">
        <v>5545867</v>
      </c>
      <c r="BW174" s="22">
        <v>826308</v>
      </c>
      <c r="BX174" s="22">
        <v>0</v>
      </c>
      <c r="BY174" s="22">
        <v>0</v>
      </c>
      <c r="BZ174" s="22">
        <v>0</v>
      </c>
      <c r="CA174" s="22">
        <v>0</v>
      </c>
      <c r="CB174" s="22">
        <v>0</v>
      </c>
      <c r="CC174" s="22">
        <v>35309836</v>
      </c>
      <c r="CD174" s="22">
        <v>3686583</v>
      </c>
    </row>
    <row r="175" spans="1:82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3435942</v>
      </c>
      <c r="F175" s="22">
        <v>0</v>
      </c>
      <c r="G175" s="22">
        <v>685815</v>
      </c>
      <c r="H175" s="22">
        <v>0</v>
      </c>
      <c r="I175" s="22">
        <v>0</v>
      </c>
      <c r="J175" s="22">
        <v>345751</v>
      </c>
      <c r="K175" s="22">
        <v>0</v>
      </c>
      <c r="L175" s="22">
        <v>0</v>
      </c>
      <c r="M175" s="22">
        <v>6110</v>
      </c>
      <c r="N175" s="22">
        <v>4931</v>
      </c>
      <c r="O175" s="22">
        <v>0</v>
      </c>
      <c r="P175" s="22">
        <v>97577</v>
      </c>
      <c r="Q175" s="22">
        <v>0</v>
      </c>
      <c r="R175" s="22">
        <v>0</v>
      </c>
      <c r="S175" s="22">
        <v>0</v>
      </c>
      <c r="T175" s="22">
        <v>0</v>
      </c>
      <c r="U175" s="22">
        <v>918450</v>
      </c>
      <c r="V175" s="22">
        <v>842391</v>
      </c>
      <c r="W175" s="22">
        <v>323606</v>
      </c>
      <c r="X175" s="22">
        <v>0</v>
      </c>
      <c r="Y175" s="22">
        <v>133348</v>
      </c>
      <c r="Z175" s="22">
        <v>0</v>
      </c>
      <c r="AA175" s="22">
        <v>0</v>
      </c>
      <c r="AB175" s="22">
        <v>0</v>
      </c>
      <c r="AC175" s="22">
        <v>41678</v>
      </c>
      <c r="AD175" s="22">
        <v>117610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973932</v>
      </c>
      <c r="AK175" s="22">
        <v>204031</v>
      </c>
      <c r="AL175" s="22">
        <v>0</v>
      </c>
      <c r="AM175" s="22">
        <v>0</v>
      </c>
      <c r="AN175" s="22">
        <v>2104630</v>
      </c>
      <c r="AO175" s="22">
        <v>0</v>
      </c>
      <c r="AP175" s="22">
        <v>0</v>
      </c>
      <c r="AQ175" s="22">
        <v>10235802</v>
      </c>
      <c r="AR175" s="22">
        <v>420496</v>
      </c>
      <c r="AS175" s="22">
        <v>749576</v>
      </c>
      <c r="AT175" s="22">
        <v>0</v>
      </c>
      <c r="AU175" s="22">
        <v>85311</v>
      </c>
      <c r="AV175" s="22">
        <v>605875</v>
      </c>
      <c r="AW175" s="22">
        <v>36848</v>
      </c>
      <c r="AX175" s="22">
        <v>0</v>
      </c>
      <c r="AY175" s="22">
        <v>128227</v>
      </c>
      <c r="AZ175" s="22">
        <v>29199</v>
      </c>
      <c r="BA175" s="22">
        <v>0</v>
      </c>
      <c r="BB175" s="22">
        <v>1475230</v>
      </c>
      <c r="BC175" s="22">
        <v>0</v>
      </c>
      <c r="BD175" s="22">
        <v>0</v>
      </c>
      <c r="BE175" s="22">
        <v>0</v>
      </c>
      <c r="BF175" s="22">
        <v>0</v>
      </c>
      <c r="BG175" s="22">
        <v>1240369</v>
      </c>
      <c r="BH175" s="22">
        <v>938097</v>
      </c>
      <c r="BI175" s="22">
        <v>272886</v>
      </c>
      <c r="BJ175" s="22">
        <v>0</v>
      </c>
      <c r="BK175" s="22">
        <v>166118</v>
      </c>
      <c r="BL175" s="22">
        <v>0</v>
      </c>
      <c r="BM175" s="22">
        <v>0</v>
      </c>
      <c r="BN175" s="22">
        <v>0</v>
      </c>
      <c r="BO175" s="22">
        <v>246680</v>
      </c>
      <c r="BP175" s="22">
        <v>335051</v>
      </c>
      <c r="BQ175" s="22">
        <v>0</v>
      </c>
      <c r="BR175" s="22">
        <v>0</v>
      </c>
      <c r="BS175" s="22">
        <v>0</v>
      </c>
      <c r="BT175" s="22">
        <v>0</v>
      </c>
      <c r="BU175" s="22">
        <v>0</v>
      </c>
      <c r="BV175" s="22">
        <v>1805615</v>
      </c>
      <c r="BW175" s="22">
        <v>337289</v>
      </c>
      <c r="BX175" s="22">
        <v>0</v>
      </c>
      <c r="BY175" s="22">
        <v>0</v>
      </c>
      <c r="BZ175" s="22">
        <v>1930679</v>
      </c>
      <c r="CA175" s="22">
        <v>0</v>
      </c>
      <c r="CB175" s="22">
        <v>0</v>
      </c>
      <c r="CC175" s="22">
        <v>10803546</v>
      </c>
      <c r="CD175" s="22">
        <v>-567744</v>
      </c>
    </row>
    <row r="176" spans="1:82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2943664</v>
      </c>
      <c r="F176" s="22">
        <v>0</v>
      </c>
      <c r="G176" s="22">
        <v>435097</v>
      </c>
      <c r="H176" s="22">
        <v>0</v>
      </c>
      <c r="I176" s="22">
        <v>0</v>
      </c>
      <c r="J176" s="22">
        <v>222193</v>
      </c>
      <c r="K176" s="22">
        <v>0</v>
      </c>
      <c r="L176" s="22">
        <v>0</v>
      </c>
      <c r="M176" s="22">
        <v>1276</v>
      </c>
      <c r="N176" s="22">
        <v>0</v>
      </c>
      <c r="O176" s="22">
        <v>540001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530900</v>
      </c>
      <c r="V176" s="22">
        <v>135049</v>
      </c>
      <c r="W176" s="22">
        <v>177585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4625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206216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5525</v>
      </c>
      <c r="AQ176" s="22">
        <v>5202131</v>
      </c>
      <c r="AR176" s="22">
        <v>155545</v>
      </c>
      <c r="AS176" s="22">
        <v>889235</v>
      </c>
      <c r="AT176" s="22">
        <v>0</v>
      </c>
      <c r="AU176" s="22">
        <v>0</v>
      </c>
      <c r="AV176" s="22">
        <v>238431</v>
      </c>
      <c r="AW176" s="22">
        <v>0</v>
      </c>
      <c r="AX176" s="22">
        <v>0</v>
      </c>
      <c r="AY176" s="22">
        <v>142578</v>
      </c>
      <c r="AZ176" s="22">
        <v>0</v>
      </c>
      <c r="BA176" s="22">
        <v>1007365</v>
      </c>
      <c r="BB176" s="22">
        <v>227756</v>
      </c>
      <c r="BC176" s="22">
        <v>10000</v>
      </c>
      <c r="BD176" s="22">
        <v>0</v>
      </c>
      <c r="BE176" s="22">
        <v>50286</v>
      </c>
      <c r="BF176" s="22">
        <v>0</v>
      </c>
      <c r="BG176" s="22">
        <v>832722</v>
      </c>
      <c r="BH176" s="22">
        <v>125617</v>
      </c>
      <c r="BI176" s="22">
        <v>143048</v>
      </c>
      <c r="BJ176" s="22">
        <v>0</v>
      </c>
      <c r="BK176" s="22">
        <v>56227</v>
      </c>
      <c r="BL176" s="22">
        <v>0</v>
      </c>
      <c r="BM176" s="22">
        <v>3000</v>
      </c>
      <c r="BN176" s="22">
        <v>0</v>
      </c>
      <c r="BO176" s="22">
        <v>4147</v>
      </c>
      <c r="BP176" s="22">
        <v>31404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753594</v>
      </c>
      <c r="BW176" s="22">
        <v>213404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4884359</v>
      </c>
      <c r="CD176" s="22">
        <v>317772</v>
      </c>
    </row>
    <row r="177" spans="1:82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0</v>
      </c>
      <c r="F177" s="22">
        <v>5104</v>
      </c>
      <c r="G177" s="22">
        <v>21340976</v>
      </c>
      <c r="H177" s="22">
        <v>0</v>
      </c>
      <c r="I177" s="22">
        <v>556939</v>
      </c>
      <c r="J177" s="22">
        <v>212557</v>
      </c>
      <c r="K177" s="22">
        <v>0</v>
      </c>
      <c r="L177" s="22">
        <v>0</v>
      </c>
      <c r="M177" s="22">
        <v>383236</v>
      </c>
      <c r="N177" s="22">
        <v>496013</v>
      </c>
      <c r="O177" s="22">
        <v>0</v>
      </c>
      <c r="P177" s="22">
        <v>3588318</v>
      </c>
      <c r="Q177" s="22">
        <v>0</v>
      </c>
      <c r="R177" s="22">
        <v>0</v>
      </c>
      <c r="S177" s="22">
        <v>51929</v>
      </c>
      <c r="T177" s="22">
        <v>0</v>
      </c>
      <c r="U177" s="22">
        <v>4891364</v>
      </c>
      <c r="V177" s="22">
        <v>5642466</v>
      </c>
      <c r="W177" s="22">
        <v>2065621</v>
      </c>
      <c r="X177" s="22">
        <v>0</v>
      </c>
      <c r="Y177" s="22">
        <v>1030231</v>
      </c>
      <c r="Z177" s="22">
        <v>0</v>
      </c>
      <c r="AA177" s="22">
        <v>26111</v>
      </c>
      <c r="AB177" s="22">
        <v>0</v>
      </c>
      <c r="AC177" s="22">
        <v>757609</v>
      </c>
      <c r="AD177" s="22">
        <v>5000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3064255</v>
      </c>
      <c r="AK177" s="22">
        <v>265799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Q177" s="22">
        <v>44383528</v>
      </c>
      <c r="AR177" s="22">
        <v>439298</v>
      </c>
      <c r="AS177" s="22">
        <v>4022097</v>
      </c>
      <c r="AT177" s="22">
        <v>0</v>
      </c>
      <c r="AU177" s="22">
        <v>3211764</v>
      </c>
      <c r="AV177" s="22">
        <v>1765767</v>
      </c>
      <c r="AW177" s="22">
        <v>6387</v>
      </c>
      <c r="AX177" s="22">
        <v>0</v>
      </c>
      <c r="AY177" s="22">
        <v>988281</v>
      </c>
      <c r="AZ177" s="22">
        <v>188143</v>
      </c>
      <c r="BA177" s="22">
        <v>0</v>
      </c>
      <c r="BB177" s="22">
        <v>11582106</v>
      </c>
      <c r="BC177" s="22">
        <v>0</v>
      </c>
      <c r="BD177" s="22">
        <v>0</v>
      </c>
      <c r="BE177" s="22">
        <v>842830</v>
      </c>
      <c r="BF177" s="22">
        <v>0</v>
      </c>
      <c r="BG177" s="22">
        <v>3027365</v>
      </c>
      <c r="BH177" s="22">
        <v>4483416</v>
      </c>
      <c r="BI177" s="22">
        <v>1608996</v>
      </c>
      <c r="BJ177" s="22">
        <v>0</v>
      </c>
      <c r="BK177" s="22">
        <v>1680390</v>
      </c>
      <c r="BL177" s="22">
        <v>0</v>
      </c>
      <c r="BM177" s="22">
        <v>11389</v>
      </c>
      <c r="BN177" s="22">
        <v>0</v>
      </c>
      <c r="BO177" s="22">
        <v>1161408</v>
      </c>
      <c r="BP177" s="22">
        <v>202145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11000582</v>
      </c>
      <c r="BW177" s="22">
        <v>671493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46893857</v>
      </c>
      <c r="CD177" s="22">
        <v>-2510329</v>
      </c>
    </row>
    <row r="178" spans="1:82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13290601</v>
      </c>
      <c r="F178" s="22">
        <v>80832</v>
      </c>
      <c r="G178" s="22">
        <v>188407</v>
      </c>
      <c r="H178" s="22">
        <v>0</v>
      </c>
      <c r="I178" s="22">
        <v>1563479</v>
      </c>
      <c r="J178" s="22">
        <v>529343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1324731</v>
      </c>
      <c r="Q178" s="22">
        <v>0</v>
      </c>
      <c r="R178" s="22">
        <v>0</v>
      </c>
      <c r="S178" s="22">
        <v>3920302</v>
      </c>
      <c r="T178" s="22">
        <v>0</v>
      </c>
      <c r="U178" s="22">
        <v>3695099</v>
      </c>
      <c r="V178" s="22">
        <v>2929148</v>
      </c>
      <c r="W178" s="22">
        <v>3434941</v>
      </c>
      <c r="X178" s="22">
        <v>0</v>
      </c>
      <c r="Y178" s="22">
        <v>0</v>
      </c>
      <c r="Z178" s="22">
        <v>0</v>
      </c>
      <c r="AA178" s="22">
        <v>118431</v>
      </c>
      <c r="AB178" s="22">
        <v>0</v>
      </c>
      <c r="AC178" s="22">
        <v>287690</v>
      </c>
      <c r="AD178" s="22">
        <v>0</v>
      </c>
      <c r="AE178" s="22">
        <v>1508621</v>
      </c>
      <c r="AF178" s="22">
        <v>0</v>
      </c>
      <c r="AG178" s="22">
        <v>283877</v>
      </c>
      <c r="AH178" s="22">
        <v>0</v>
      </c>
      <c r="AI178" s="22">
        <v>0</v>
      </c>
      <c r="AJ178" s="22">
        <v>876389</v>
      </c>
      <c r="AK178" s="22">
        <v>177293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  <c r="AQ178" s="22">
        <v>34209184</v>
      </c>
      <c r="AR178" s="22">
        <v>479027</v>
      </c>
      <c r="AS178" s="22">
        <v>2850875</v>
      </c>
      <c r="AT178" s="22">
        <v>0</v>
      </c>
      <c r="AU178" s="22">
        <v>4236968</v>
      </c>
      <c r="AV178" s="22">
        <v>1061964</v>
      </c>
      <c r="AW178" s="22">
        <v>12479</v>
      </c>
      <c r="AX178" s="22">
        <v>0</v>
      </c>
      <c r="AY178" s="22">
        <v>0</v>
      </c>
      <c r="AZ178" s="22">
        <v>0</v>
      </c>
      <c r="BA178" s="22">
        <v>0</v>
      </c>
      <c r="BB178" s="22">
        <v>4613747</v>
      </c>
      <c r="BC178" s="22">
        <v>0</v>
      </c>
      <c r="BD178" s="22">
        <v>0</v>
      </c>
      <c r="BE178" s="22">
        <v>518577</v>
      </c>
      <c r="BF178" s="22">
        <v>131712</v>
      </c>
      <c r="BG178" s="22">
        <v>2571691</v>
      </c>
      <c r="BH178" s="22">
        <v>3184812</v>
      </c>
      <c r="BI178" s="22">
        <v>2508714</v>
      </c>
      <c r="BJ178" s="22">
        <v>0</v>
      </c>
      <c r="BK178" s="22">
        <v>68294</v>
      </c>
      <c r="BL178" s="22">
        <v>0</v>
      </c>
      <c r="BM178" s="22">
        <v>125114</v>
      </c>
      <c r="BN178" s="22">
        <v>0</v>
      </c>
      <c r="BO178" s="22">
        <v>593009</v>
      </c>
      <c r="BP178" s="22">
        <v>0</v>
      </c>
      <c r="BQ178" s="22">
        <v>42013</v>
      </c>
      <c r="BR178" s="22">
        <v>0</v>
      </c>
      <c r="BS178" s="22">
        <v>930451</v>
      </c>
      <c r="BT178" s="22">
        <v>0</v>
      </c>
      <c r="BU178" s="22">
        <v>0</v>
      </c>
      <c r="BV178" s="22">
        <v>3453617</v>
      </c>
      <c r="BW178" s="22">
        <v>810501</v>
      </c>
      <c r="BX178" s="22">
        <v>0</v>
      </c>
      <c r="BY178" s="22">
        <v>0</v>
      </c>
      <c r="BZ178" s="22">
        <v>0</v>
      </c>
      <c r="CA178" s="22">
        <v>0</v>
      </c>
      <c r="CB178" s="22">
        <v>0</v>
      </c>
      <c r="CC178" s="22">
        <v>28193565</v>
      </c>
      <c r="CD178" s="22">
        <v>6015619</v>
      </c>
    </row>
    <row r="179" spans="1:82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1823094</v>
      </c>
      <c r="F179" s="22">
        <v>0</v>
      </c>
      <c r="G179" s="22">
        <v>20621</v>
      </c>
      <c r="H179" s="22">
        <v>48063</v>
      </c>
      <c r="I179" s="22">
        <v>0</v>
      </c>
      <c r="J179" s="22">
        <v>0</v>
      </c>
      <c r="K179" s="22">
        <v>0</v>
      </c>
      <c r="L179" s="22">
        <v>0</v>
      </c>
      <c r="M179" s="22">
        <v>2539</v>
      </c>
      <c r="N179" s="22">
        <v>0</v>
      </c>
      <c r="O179" s="22">
        <v>9686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501090</v>
      </c>
      <c r="V179" s="22">
        <v>161533</v>
      </c>
      <c r="W179" s="22">
        <v>110850</v>
      </c>
      <c r="X179" s="22">
        <v>0</v>
      </c>
      <c r="Y179" s="22">
        <v>12246</v>
      </c>
      <c r="Z179" s="22">
        <v>0</v>
      </c>
      <c r="AA179" s="22">
        <v>4850</v>
      </c>
      <c r="AB179" s="22">
        <v>0</v>
      </c>
      <c r="AC179" s="22">
        <v>7664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575365</v>
      </c>
      <c r="AK179" s="22">
        <v>31594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  <c r="AQ179" s="22">
        <v>3309195</v>
      </c>
      <c r="AR179" s="22">
        <v>70565</v>
      </c>
      <c r="AS179" s="22">
        <v>572283</v>
      </c>
      <c r="AT179" s="22">
        <v>0</v>
      </c>
      <c r="AU179" s="22">
        <v>33788</v>
      </c>
      <c r="AV179" s="22">
        <v>63533</v>
      </c>
      <c r="AW179" s="22">
        <v>0</v>
      </c>
      <c r="AX179" s="22">
        <v>0</v>
      </c>
      <c r="AY179" s="22">
        <v>63711</v>
      </c>
      <c r="AZ179" s="22">
        <v>0</v>
      </c>
      <c r="BA179" s="22">
        <v>506014</v>
      </c>
      <c r="BB179" s="22">
        <v>381147</v>
      </c>
      <c r="BC179" s="22">
        <v>0</v>
      </c>
      <c r="BD179" s="22">
        <v>0</v>
      </c>
      <c r="BE179" s="22">
        <v>0</v>
      </c>
      <c r="BF179" s="22">
        <v>0</v>
      </c>
      <c r="BG179" s="22">
        <v>767311</v>
      </c>
      <c r="BH179" s="22">
        <v>119113</v>
      </c>
      <c r="BI179" s="22">
        <v>70068</v>
      </c>
      <c r="BJ179" s="22">
        <v>0</v>
      </c>
      <c r="BK179" s="22">
        <v>26019</v>
      </c>
      <c r="BL179" s="22">
        <v>0</v>
      </c>
      <c r="BM179" s="22">
        <v>0</v>
      </c>
      <c r="BN179" s="22">
        <v>0</v>
      </c>
      <c r="BO179" s="22">
        <v>20867</v>
      </c>
      <c r="BP179" s="22">
        <v>0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740759</v>
      </c>
      <c r="BW179" s="22">
        <v>77429</v>
      </c>
      <c r="BX179" s="22">
        <v>0</v>
      </c>
      <c r="BY179" s="22">
        <v>0</v>
      </c>
      <c r="BZ179" s="22">
        <v>0</v>
      </c>
      <c r="CA179" s="22">
        <v>0</v>
      </c>
      <c r="CB179" s="22">
        <v>177352</v>
      </c>
      <c r="CC179" s="22">
        <v>3689959</v>
      </c>
      <c r="CD179" s="22">
        <v>-380764</v>
      </c>
    </row>
    <row r="180" spans="1:82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4675597</v>
      </c>
      <c r="F180" s="22">
        <v>0</v>
      </c>
      <c r="G180" s="22">
        <v>0</v>
      </c>
      <c r="H180" s="22">
        <v>0</v>
      </c>
      <c r="I180" s="22">
        <v>5694</v>
      </c>
      <c r="J180" s="22">
        <v>61820</v>
      </c>
      <c r="K180" s="22">
        <v>0</v>
      </c>
      <c r="L180" s="22">
        <v>0</v>
      </c>
      <c r="M180" s="22">
        <v>6449</v>
      </c>
      <c r="N180" s="22">
        <v>0</v>
      </c>
      <c r="O180" s="22">
        <v>0</v>
      </c>
      <c r="P180" s="22">
        <v>683204</v>
      </c>
      <c r="Q180" s="22">
        <v>219883</v>
      </c>
      <c r="R180" s="22">
        <v>0</v>
      </c>
      <c r="S180" s="22">
        <v>0</v>
      </c>
      <c r="T180" s="22">
        <v>0</v>
      </c>
      <c r="U180" s="22">
        <v>4594932</v>
      </c>
      <c r="V180" s="22">
        <v>904236</v>
      </c>
      <c r="W180" s="22">
        <v>779318</v>
      </c>
      <c r="X180" s="22">
        <v>0</v>
      </c>
      <c r="Y180" s="22">
        <v>0</v>
      </c>
      <c r="Z180" s="22">
        <v>0</v>
      </c>
      <c r="AA180" s="22">
        <v>23430</v>
      </c>
      <c r="AB180" s="22">
        <v>0</v>
      </c>
      <c r="AC180" s="22">
        <v>52494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550171</v>
      </c>
      <c r="AK180" s="22">
        <v>0</v>
      </c>
      <c r="AL180" s="22">
        <v>16833</v>
      </c>
      <c r="AM180" s="22">
        <v>0</v>
      </c>
      <c r="AN180" s="22">
        <v>0</v>
      </c>
      <c r="AO180" s="22">
        <v>0</v>
      </c>
      <c r="AP180" s="22">
        <v>0</v>
      </c>
      <c r="AQ180" s="22">
        <v>12574061</v>
      </c>
      <c r="AR180" s="22">
        <v>180936</v>
      </c>
      <c r="AS180" s="22">
        <v>987003</v>
      </c>
      <c r="AT180" s="22">
        <v>0</v>
      </c>
      <c r="AU180" s="22">
        <v>115820</v>
      </c>
      <c r="AV180" s="22">
        <v>264486</v>
      </c>
      <c r="AW180" s="22">
        <v>28104</v>
      </c>
      <c r="AX180" s="22">
        <v>0</v>
      </c>
      <c r="AY180" s="22">
        <v>36381</v>
      </c>
      <c r="AZ180" s="22">
        <v>0</v>
      </c>
      <c r="BA180" s="22">
        <v>117100</v>
      </c>
      <c r="BB180" s="22">
        <v>1504717</v>
      </c>
      <c r="BC180" s="22">
        <v>263631</v>
      </c>
      <c r="BD180" s="22">
        <v>0</v>
      </c>
      <c r="BE180" s="22">
        <v>41633</v>
      </c>
      <c r="BF180" s="22">
        <v>0</v>
      </c>
      <c r="BG180" s="22">
        <v>4659111</v>
      </c>
      <c r="BH180" s="22">
        <v>524369</v>
      </c>
      <c r="BI180" s="22">
        <v>487139</v>
      </c>
      <c r="BJ180" s="22">
        <v>0</v>
      </c>
      <c r="BK180" s="22">
        <v>40770</v>
      </c>
      <c r="BL180" s="22">
        <v>0</v>
      </c>
      <c r="BM180" s="22">
        <v>7387</v>
      </c>
      <c r="BN180" s="22">
        <v>0</v>
      </c>
      <c r="BO180" s="22">
        <v>107334</v>
      </c>
      <c r="BP180" s="22">
        <v>0</v>
      </c>
      <c r="BQ180" s="22">
        <v>0</v>
      </c>
      <c r="BR180" s="22">
        <v>0</v>
      </c>
      <c r="BS180" s="22">
        <v>0</v>
      </c>
      <c r="BT180" s="22">
        <v>0</v>
      </c>
      <c r="BU180" s="22">
        <v>0</v>
      </c>
      <c r="BV180" s="22">
        <v>2175352</v>
      </c>
      <c r="BW180" s="22">
        <v>185837</v>
      </c>
      <c r="BX180" s="22">
        <v>0</v>
      </c>
      <c r="BY180" s="22">
        <v>0</v>
      </c>
      <c r="BZ180" s="22">
        <v>0</v>
      </c>
      <c r="CA180" s="22">
        <v>0</v>
      </c>
      <c r="CB180" s="22">
        <v>0</v>
      </c>
      <c r="CC180" s="22">
        <v>11727110</v>
      </c>
      <c r="CD180" s="22">
        <v>846951</v>
      </c>
    </row>
    <row r="181" spans="1:82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2883580</v>
      </c>
      <c r="F181" s="22">
        <v>0</v>
      </c>
      <c r="G181" s="22">
        <v>108390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2630</v>
      </c>
      <c r="N181" s="22">
        <v>0</v>
      </c>
      <c r="O181" s="22">
        <v>0</v>
      </c>
      <c r="P181" s="22">
        <v>947225</v>
      </c>
      <c r="Q181" s="22">
        <v>27278</v>
      </c>
      <c r="R181" s="22">
        <v>0</v>
      </c>
      <c r="S181" s="22">
        <v>0</v>
      </c>
      <c r="T181" s="22">
        <v>0</v>
      </c>
      <c r="U181" s="22">
        <v>1149557</v>
      </c>
      <c r="V181" s="22">
        <v>218971</v>
      </c>
      <c r="W181" s="22">
        <v>125398</v>
      </c>
      <c r="X181" s="22">
        <v>0</v>
      </c>
      <c r="Y181" s="22">
        <v>299875</v>
      </c>
      <c r="Z181" s="22">
        <v>0</v>
      </c>
      <c r="AA181" s="22">
        <v>19567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406621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1188890</v>
      </c>
      <c r="AQ181" s="22">
        <v>7377982</v>
      </c>
      <c r="AR181" s="22">
        <v>95626</v>
      </c>
      <c r="AS181" s="22">
        <v>1515910</v>
      </c>
      <c r="AT181" s="22">
        <v>0</v>
      </c>
      <c r="AU181" s="22">
        <v>0</v>
      </c>
      <c r="AV181" s="22">
        <v>251953</v>
      </c>
      <c r="AW181" s="22">
        <v>0</v>
      </c>
      <c r="AX181" s="22">
        <v>0</v>
      </c>
      <c r="AY181" s="22">
        <v>100321</v>
      </c>
      <c r="AZ181" s="22">
        <v>0</v>
      </c>
      <c r="BA181" s="22">
        <v>0</v>
      </c>
      <c r="BB181" s="22">
        <v>822865</v>
      </c>
      <c r="BC181" s="22">
        <v>45021</v>
      </c>
      <c r="BD181" s="22">
        <v>0</v>
      </c>
      <c r="BE181" s="22">
        <v>0</v>
      </c>
      <c r="BF181" s="22">
        <v>0</v>
      </c>
      <c r="BG181" s="22">
        <v>1025703</v>
      </c>
      <c r="BH181" s="22">
        <v>108543</v>
      </c>
      <c r="BI181" s="22">
        <v>93754</v>
      </c>
      <c r="BJ181" s="22">
        <v>0</v>
      </c>
      <c r="BK181" s="22">
        <v>300396</v>
      </c>
      <c r="BL181" s="22">
        <v>0</v>
      </c>
      <c r="BM181" s="22">
        <v>29754</v>
      </c>
      <c r="BN181" s="22">
        <v>0</v>
      </c>
      <c r="BO181" s="22">
        <v>0</v>
      </c>
      <c r="BP181" s="22">
        <v>0</v>
      </c>
      <c r="BQ181" s="22">
        <v>0</v>
      </c>
      <c r="BR181" s="22">
        <v>0</v>
      </c>
      <c r="BS181" s="22">
        <v>0</v>
      </c>
      <c r="BT181" s="22">
        <v>0</v>
      </c>
      <c r="BU181" s="22">
        <v>0</v>
      </c>
      <c r="BV181" s="22">
        <v>785644</v>
      </c>
      <c r="BW181" s="22">
        <v>0</v>
      </c>
      <c r="BX181" s="22">
        <v>0</v>
      </c>
      <c r="BY181" s="22">
        <v>0</v>
      </c>
      <c r="BZ181" s="22">
        <v>0</v>
      </c>
      <c r="CA181" s="22">
        <v>0</v>
      </c>
      <c r="CB181" s="22">
        <v>1393047</v>
      </c>
      <c r="CC181" s="22">
        <v>6568537</v>
      </c>
      <c r="CD181" s="22">
        <v>809445</v>
      </c>
    </row>
    <row r="182" spans="1:82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1407432</v>
      </c>
      <c r="F182" s="22">
        <v>0</v>
      </c>
      <c r="G182" s="22">
        <v>124540</v>
      </c>
      <c r="H182" s="22">
        <v>0</v>
      </c>
      <c r="I182" s="22">
        <v>1808</v>
      </c>
      <c r="J182" s="22">
        <v>107857</v>
      </c>
      <c r="K182" s="22">
        <v>0</v>
      </c>
      <c r="L182" s="22">
        <v>0</v>
      </c>
      <c r="M182" s="22">
        <v>875</v>
      </c>
      <c r="N182" s="22">
        <v>0</v>
      </c>
      <c r="O182" s="22">
        <v>0</v>
      </c>
      <c r="P182" s="22">
        <v>735157</v>
      </c>
      <c r="Q182" s="22">
        <v>0</v>
      </c>
      <c r="R182" s="22">
        <v>0</v>
      </c>
      <c r="S182" s="22">
        <v>88254</v>
      </c>
      <c r="T182" s="22">
        <v>0</v>
      </c>
      <c r="U182" s="22">
        <v>773558</v>
      </c>
      <c r="V182" s="22">
        <v>155195</v>
      </c>
      <c r="W182" s="22">
        <v>265572</v>
      </c>
      <c r="X182" s="22">
        <v>0</v>
      </c>
      <c r="Y182" s="22">
        <v>0</v>
      </c>
      <c r="Z182" s="22">
        <v>0</v>
      </c>
      <c r="AA182" s="22">
        <v>8815</v>
      </c>
      <c r="AB182" s="22">
        <v>0</v>
      </c>
      <c r="AC182" s="22">
        <v>0</v>
      </c>
      <c r="AD182" s="22">
        <v>0</v>
      </c>
      <c r="AE182" s="22">
        <v>293037</v>
      </c>
      <c r="AF182" s="22">
        <v>0</v>
      </c>
      <c r="AG182" s="22">
        <v>0</v>
      </c>
      <c r="AH182" s="22">
        <v>0</v>
      </c>
      <c r="AI182" s="22">
        <v>0</v>
      </c>
      <c r="AJ182" s="22">
        <v>294153</v>
      </c>
      <c r="AK182" s="22">
        <v>119591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4375844</v>
      </c>
      <c r="AR182" s="22">
        <v>137443</v>
      </c>
      <c r="AS182" s="22">
        <v>573344</v>
      </c>
      <c r="AT182" s="22">
        <v>0</v>
      </c>
      <c r="AU182" s="22">
        <v>35100</v>
      </c>
      <c r="AV182" s="22">
        <v>140005</v>
      </c>
      <c r="AW182" s="22">
        <v>7309</v>
      </c>
      <c r="AX182" s="22">
        <v>101</v>
      </c>
      <c r="AY182" s="22">
        <v>0</v>
      </c>
      <c r="AZ182" s="22">
        <v>0</v>
      </c>
      <c r="BA182" s="22">
        <v>0</v>
      </c>
      <c r="BB182" s="22">
        <v>895439</v>
      </c>
      <c r="BC182" s="22">
        <v>0</v>
      </c>
      <c r="BD182" s="22">
        <v>0</v>
      </c>
      <c r="BE182" s="22">
        <v>98611</v>
      </c>
      <c r="BF182" s="22">
        <v>0</v>
      </c>
      <c r="BG182" s="22">
        <v>819972</v>
      </c>
      <c r="BH182" s="22">
        <v>125240</v>
      </c>
      <c r="BI182" s="22">
        <v>223070</v>
      </c>
      <c r="BJ182" s="22">
        <v>0</v>
      </c>
      <c r="BK182" s="22">
        <v>13423</v>
      </c>
      <c r="BL182" s="22">
        <v>0</v>
      </c>
      <c r="BM182" s="22">
        <v>84</v>
      </c>
      <c r="BN182" s="22">
        <v>0</v>
      </c>
      <c r="BO182" s="22">
        <v>0</v>
      </c>
      <c r="BP182" s="22">
        <v>89106</v>
      </c>
      <c r="BQ182" s="22">
        <v>138130</v>
      </c>
      <c r="BR182" s="22">
        <v>0</v>
      </c>
      <c r="BS182" s="22">
        <v>0</v>
      </c>
      <c r="BT182" s="22">
        <v>0</v>
      </c>
      <c r="BU182" s="22">
        <v>0</v>
      </c>
      <c r="BV182" s="22">
        <v>476810</v>
      </c>
      <c r="BW182" s="22">
        <v>258674</v>
      </c>
      <c r="BX182" s="22">
        <v>0</v>
      </c>
      <c r="BY182" s="22">
        <v>0</v>
      </c>
      <c r="BZ182" s="22">
        <v>0</v>
      </c>
      <c r="CA182" s="22">
        <v>0</v>
      </c>
      <c r="CB182" s="22">
        <v>0</v>
      </c>
      <c r="CC182" s="22">
        <v>4031861</v>
      </c>
      <c r="CD182" s="22">
        <v>343983</v>
      </c>
    </row>
    <row r="183" spans="1:82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1946934</v>
      </c>
      <c r="F183" s="22">
        <v>0</v>
      </c>
      <c r="G183" s="22">
        <v>225262</v>
      </c>
      <c r="H183" s="22">
        <v>0</v>
      </c>
      <c r="I183" s="22">
        <v>0</v>
      </c>
      <c r="J183" s="22">
        <v>34973</v>
      </c>
      <c r="K183" s="22">
        <v>0</v>
      </c>
      <c r="L183" s="22">
        <v>0</v>
      </c>
      <c r="M183" s="22">
        <v>10065</v>
      </c>
      <c r="N183" s="22">
        <v>0</v>
      </c>
      <c r="O183" s="22">
        <v>0</v>
      </c>
      <c r="P183" s="22">
        <v>658656</v>
      </c>
      <c r="Q183" s="22">
        <v>0</v>
      </c>
      <c r="R183" s="22">
        <v>0</v>
      </c>
      <c r="S183" s="22">
        <v>0</v>
      </c>
      <c r="T183" s="22">
        <v>0</v>
      </c>
      <c r="U183" s="22">
        <v>631537</v>
      </c>
      <c r="V183" s="22">
        <v>119264</v>
      </c>
      <c r="W183" s="22">
        <v>168130</v>
      </c>
      <c r="X183" s="22">
        <v>0</v>
      </c>
      <c r="Y183" s="22">
        <v>116649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11976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3923446</v>
      </c>
      <c r="AR183" s="22">
        <v>111942</v>
      </c>
      <c r="AS183" s="22">
        <v>691485</v>
      </c>
      <c r="AT183" s="22">
        <v>0</v>
      </c>
      <c r="AU183" s="22">
        <v>63492</v>
      </c>
      <c r="AV183" s="22">
        <v>50652</v>
      </c>
      <c r="AW183" s="22">
        <v>0</v>
      </c>
      <c r="AX183" s="22">
        <v>0</v>
      </c>
      <c r="AY183" s="22">
        <v>0</v>
      </c>
      <c r="AZ183" s="22">
        <v>0</v>
      </c>
      <c r="BA183" s="22">
        <v>0</v>
      </c>
      <c r="BB183" s="22">
        <v>1087604</v>
      </c>
      <c r="BC183" s="22">
        <v>0</v>
      </c>
      <c r="BD183" s="22">
        <v>0</v>
      </c>
      <c r="BE183" s="22">
        <v>20873</v>
      </c>
      <c r="BF183" s="22">
        <v>0</v>
      </c>
      <c r="BG183" s="22">
        <v>806183</v>
      </c>
      <c r="BH183" s="22">
        <v>100212</v>
      </c>
      <c r="BI183" s="22">
        <v>139451</v>
      </c>
      <c r="BJ183" s="22">
        <v>0</v>
      </c>
      <c r="BK183" s="22">
        <v>139270</v>
      </c>
      <c r="BL183" s="22">
        <v>0</v>
      </c>
      <c r="BM183" s="22">
        <v>0</v>
      </c>
      <c r="BN183" s="22">
        <v>0</v>
      </c>
      <c r="BO183" s="22">
        <v>0</v>
      </c>
      <c r="BP183" s="22">
        <v>7134</v>
      </c>
      <c r="BQ183" s="22">
        <v>0</v>
      </c>
      <c r="BR183" s="22">
        <v>0</v>
      </c>
      <c r="BS183" s="22">
        <v>0</v>
      </c>
      <c r="BT183" s="22">
        <v>51419</v>
      </c>
      <c r="BU183" s="22">
        <v>0</v>
      </c>
      <c r="BV183" s="22">
        <v>464256</v>
      </c>
      <c r="BW183" s="22">
        <v>29348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3763321</v>
      </c>
      <c r="CD183" s="22">
        <v>160125</v>
      </c>
    </row>
    <row r="184" spans="1:82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3100190</v>
      </c>
      <c r="F184" s="22">
        <v>0</v>
      </c>
      <c r="G184" s="22">
        <v>822557</v>
      </c>
      <c r="H184" s="22">
        <v>0</v>
      </c>
      <c r="I184" s="22">
        <v>0</v>
      </c>
      <c r="J184" s="22">
        <v>269358</v>
      </c>
      <c r="K184" s="22">
        <v>0</v>
      </c>
      <c r="L184" s="22">
        <v>0</v>
      </c>
      <c r="M184" s="22">
        <v>41081</v>
      </c>
      <c r="N184" s="22">
        <v>0</v>
      </c>
      <c r="O184" s="22">
        <v>0</v>
      </c>
      <c r="P184" s="22">
        <v>41470</v>
      </c>
      <c r="Q184" s="22">
        <v>0</v>
      </c>
      <c r="R184" s="22">
        <v>0</v>
      </c>
      <c r="S184" s="22">
        <v>693232</v>
      </c>
      <c r="T184" s="22">
        <v>0</v>
      </c>
      <c r="U184" s="22">
        <v>788609</v>
      </c>
      <c r="V184" s="22">
        <v>0</v>
      </c>
      <c r="W184" s="22">
        <v>378849</v>
      </c>
      <c r="X184" s="22">
        <v>0</v>
      </c>
      <c r="Y184" s="22">
        <v>56171</v>
      </c>
      <c r="Z184" s="22">
        <v>0</v>
      </c>
      <c r="AA184" s="22">
        <v>0</v>
      </c>
      <c r="AB184" s="22">
        <v>0</v>
      </c>
      <c r="AC184" s="22">
        <v>38688</v>
      </c>
      <c r="AD184" s="22">
        <v>24276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147608</v>
      </c>
      <c r="AK184" s="22">
        <v>61011</v>
      </c>
      <c r="AL184" s="22">
        <v>0</v>
      </c>
      <c r="AM184" s="22">
        <v>16950</v>
      </c>
      <c r="AN184" s="22">
        <v>0</v>
      </c>
      <c r="AO184" s="22">
        <v>0</v>
      </c>
      <c r="AP184" s="22">
        <v>0</v>
      </c>
      <c r="AQ184" s="22">
        <v>6480050</v>
      </c>
      <c r="AR184" s="22">
        <v>385535</v>
      </c>
      <c r="AS184" s="22">
        <v>1578879</v>
      </c>
      <c r="AT184" s="22">
        <v>0</v>
      </c>
      <c r="AU184" s="22">
        <v>0</v>
      </c>
      <c r="AV184" s="22">
        <v>377256</v>
      </c>
      <c r="AW184" s="22">
        <v>61927</v>
      </c>
      <c r="AX184" s="22">
        <v>0</v>
      </c>
      <c r="AY184" s="22">
        <v>325611</v>
      </c>
      <c r="AZ184" s="22">
        <v>0</v>
      </c>
      <c r="BA184" s="22">
        <v>0</v>
      </c>
      <c r="BB184" s="22">
        <v>1569243</v>
      </c>
      <c r="BC184" s="22">
        <v>0</v>
      </c>
      <c r="BD184" s="22">
        <v>0</v>
      </c>
      <c r="BE184" s="22">
        <v>220071</v>
      </c>
      <c r="BF184" s="22">
        <v>0</v>
      </c>
      <c r="BG184" s="22">
        <v>1092145</v>
      </c>
      <c r="BH184" s="22">
        <v>591481</v>
      </c>
      <c r="BI184" s="22">
        <v>390707</v>
      </c>
      <c r="BJ184" s="22">
        <v>0</v>
      </c>
      <c r="BK184" s="22">
        <v>100210</v>
      </c>
      <c r="BL184" s="22">
        <v>0</v>
      </c>
      <c r="BM184" s="22">
        <v>0</v>
      </c>
      <c r="BN184" s="22">
        <v>0</v>
      </c>
      <c r="BO184" s="22">
        <v>239164</v>
      </c>
      <c r="BP184" s="22">
        <v>44138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440338</v>
      </c>
      <c r="BW184" s="22">
        <v>206307</v>
      </c>
      <c r="BX184" s="22">
        <v>0</v>
      </c>
      <c r="BY184" s="22">
        <v>470155</v>
      </c>
      <c r="BZ184" s="22">
        <v>0</v>
      </c>
      <c r="CA184" s="22">
        <v>0</v>
      </c>
      <c r="CB184" s="22">
        <v>0</v>
      </c>
      <c r="CC184" s="22">
        <v>8093167</v>
      </c>
      <c r="CD184" s="22">
        <v>-1613117</v>
      </c>
    </row>
    <row r="185" spans="1:82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5593077</v>
      </c>
      <c r="F185" s="22">
        <v>0</v>
      </c>
      <c r="G185" s="22">
        <v>37235</v>
      </c>
      <c r="H185" s="22">
        <v>0</v>
      </c>
      <c r="I185" s="22">
        <v>17533</v>
      </c>
      <c r="J185" s="22">
        <v>187856</v>
      </c>
      <c r="K185" s="22">
        <v>0</v>
      </c>
      <c r="L185" s="22">
        <v>0</v>
      </c>
      <c r="M185" s="22">
        <v>36789</v>
      </c>
      <c r="N185" s="22">
        <v>0</v>
      </c>
      <c r="O185" s="22">
        <v>0</v>
      </c>
      <c r="P185" s="22">
        <v>783874</v>
      </c>
      <c r="Q185" s="22">
        <v>3616</v>
      </c>
      <c r="R185" s="22">
        <v>0</v>
      </c>
      <c r="S185" s="22">
        <v>0</v>
      </c>
      <c r="T185" s="22">
        <v>0</v>
      </c>
      <c r="U185" s="22">
        <v>1076046</v>
      </c>
      <c r="V185" s="22">
        <v>504126</v>
      </c>
      <c r="W185" s="22">
        <v>317326</v>
      </c>
      <c r="X185" s="22">
        <v>0</v>
      </c>
      <c r="Y185" s="22">
        <v>0</v>
      </c>
      <c r="Z185" s="22">
        <v>0</v>
      </c>
      <c r="AA185" s="22">
        <v>6166</v>
      </c>
      <c r="AB185" s="22">
        <v>0</v>
      </c>
      <c r="AC185" s="22">
        <v>129959</v>
      </c>
      <c r="AD185" s="22">
        <v>0</v>
      </c>
      <c r="AE185" s="22">
        <v>0</v>
      </c>
      <c r="AF185" s="22">
        <v>86400</v>
      </c>
      <c r="AG185" s="22">
        <v>0</v>
      </c>
      <c r="AH185" s="22">
        <v>0</v>
      </c>
      <c r="AI185" s="22">
        <v>255950</v>
      </c>
      <c r="AJ185" s="22">
        <v>0</v>
      </c>
      <c r="AK185" s="22">
        <v>55383</v>
      </c>
      <c r="AL185" s="22">
        <v>0</v>
      </c>
      <c r="AM185" s="22">
        <v>0</v>
      </c>
      <c r="AN185" s="22">
        <v>1992085</v>
      </c>
      <c r="AO185" s="22">
        <v>0</v>
      </c>
      <c r="AP185" s="22">
        <v>0</v>
      </c>
      <c r="AQ185" s="22">
        <v>11083421</v>
      </c>
      <c r="AR185" s="22">
        <v>115402</v>
      </c>
      <c r="AS185" s="22">
        <v>844055</v>
      </c>
      <c r="AT185" s="22">
        <v>0</v>
      </c>
      <c r="AU185" s="22">
        <v>0</v>
      </c>
      <c r="AV185" s="22">
        <v>338721</v>
      </c>
      <c r="AW185" s="22">
        <v>0</v>
      </c>
      <c r="AX185" s="22">
        <v>0</v>
      </c>
      <c r="AY185" s="22">
        <v>182288</v>
      </c>
      <c r="AZ185" s="22">
        <v>0</v>
      </c>
      <c r="BA185" s="22">
        <v>0</v>
      </c>
      <c r="BB185" s="22">
        <v>2690665</v>
      </c>
      <c r="BC185" s="22">
        <v>70603</v>
      </c>
      <c r="BD185" s="22">
        <v>0</v>
      </c>
      <c r="BE185" s="22">
        <v>21540</v>
      </c>
      <c r="BF185" s="22">
        <v>0</v>
      </c>
      <c r="BG185" s="22">
        <v>1111903</v>
      </c>
      <c r="BH185" s="22">
        <v>492347</v>
      </c>
      <c r="BI185" s="22">
        <v>730973</v>
      </c>
      <c r="BJ185" s="22">
        <v>0</v>
      </c>
      <c r="BK185" s="22">
        <v>193240</v>
      </c>
      <c r="BL185" s="22">
        <v>0</v>
      </c>
      <c r="BM185" s="22">
        <v>64673</v>
      </c>
      <c r="BN185" s="22">
        <v>54191</v>
      </c>
      <c r="BO185" s="22">
        <v>179321</v>
      </c>
      <c r="BP185" s="22">
        <v>23691</v>
      </c>
      <c r="BQ185" s="22">
        <v>0</v>
      </c>
      <c r="BR185" s="22">
        <v>99226</v>
      </c>
      <c r="BS185" s="22">
        <v>0</v>
      </c>
      <c r="BT185" s="22">
        <v>0</v>
      </c>
      <c r="BU185" s="22">
        <v>371915</v>
      </c>
      <c r="BV185" s="22">
        <v>854956</v>
      </c>
      <c r="BW185" s="22">
        <v>333313</v>
      </c>
      <c r="BX185" s="22">
        <v>0</v>
      </c>
      <c r="BY185" s="22">
        <v>0</v>
      </c>
      <c r="BZ185" s="22">
        <v>2027267</v>
      </c>
      <c r="CA185" s="22">
        <v>0</v>
      </c>
      <c r="CB185" s="22">
        <v>0</v>
      </c>
      <c r="CC185" s="22">
        <v>10800290</v>
      </c>
      <c r="CD185" s="22">
        <v>283131</v>
      </c>
    </row>
    <row r="186" spans="1:82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901217</v>
      </c>
      <c r="F186" s="22">
        <v>0</v>
      </c>
      <c r="G186" s="22">
        <v>132795</v>
      </c>
      <c r="H186" s="22">
        <v>639687</v>
      </c>
      <c r="I186" s="22">
        <v>0</v>
      </c>
      <c r="J186" s="22">
        <v>0</v>
      </c>
      <c r="K186" s="22">
        <v>0</v>
      </c>
      <c r="L186" s="22">
        <v>0</v>
      </c>
      <c r="M186" s="22">
        <v>17490</v>
      </c>
      <c r="N186" s="22">
        <v>0</v>
      </c>
      <c r="O186" s="22">
        <v>0</v>
      </c>
      <c r="P186" s="22">
        <v>375456</v>
      </c>
      <c r="Q186" s="22">
        <v>0</v>
      </c>
      <c r="R186" s="22">
        <v>0</v>
      </c>
      <c r="S186" s="22">
        <v>0</v>
      </c>
      <c r="T186" s="22">
        <v>0</v>
      </c>
      <c r="U186" s="22">
        <v>454766</v>
      </c>
      <c r="V186" s="22">
        <v>117323</v>
      </c>
      <c r="W186" s="22">
        <v>299244</v>
      </c>
      <c r="X186" s="22">
        <v>0</v>
      </c>
      <c r="Y186" s="22">
        <v>0</v>
      </c>
      <c r="Z186" s="22">
        <v>0</v>
      </c>
      <c r="AA186" s="22">
        <v>8700</v>
      </c>
      <c r="AB186" s="22">
        <v>0</v>
      </c>
      <c r="AC186" s="22">
        <v>29350</v>
      </c>
      <c r="AD186" s="22">
        <v>206</v>
      </c>
      <c r="AE186" s="22">
        <v>507635</v>
      </c>
      <c r="AF186" s="22">
        <v>0</v>
      </c>
      <c r="AG186" s="22">
        <v>0</v>
      </c>
      <c r="AH186" s="22">
        <v>0</v>
      </c>
      <c r="AI186" s="22">
        <v>0</v>
      </c>
      <c r="AJ186" s="22">
        <v>275807</v>
      </c>
      <c r="AK186" s="22">
        <v>60707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  <c r="AQ186" s="22">
        <v>3820383</v>
      </c>
      <c r="AR186" s="22">
        <v>126331</v>
      </c>
      <c r="AS186" s="22">
        <v>413669</v>
      </c>
      <c r="AT186" s="22">
        <v>0</v>
      </c>
      <c r="AU186" s="22">
        <v>0</v>
      </c>
      <c r="AV186" s="22">
        <v>100935</v>
      </c>
      <c r="AW186" s="22">
        <v>0</v>
      </c>
      <c r="AX186" s="22">
        <v>0</v>
      </c>
      <c r="AY186" s="22">
        <v>8638</v>
      </c>
      <c r="AZ186" s="22">
        <v>0</v>
      </c>
      <c r="BA186" s="22">
        <v>0</v>
      </c>
      <c r="BB186" s="22">
        <v>489942</v>
      </c>
      <c r="BC186" s="22">
        <v>0</v>
      </c>
      <c r="BD186" s="22">
        <v>0</v>
      </c>
      <c r="BE186" s="22">
        <v>0</v>
      </c>
      <c r="BF186" s="22">
        <v>0</v>
      </c>
      <c r="BG186" s="22">
        <v>554341</v>
      </c>
      <c r="BH186" s="22">
        <v>144919</v>
      </c>
      <c r="BI186" s="22">
        <v>279905</v>
      </c>
      <c r="BJ186" s="22">
        <v>0</v>
      </c>
      <c r="BK186" s="22">
        <v>9580</v>
      </c>
      <c r="BL186" s="22">
        <v>0</v>
      </c>
      <c r="BM186" s="22">
        <v>16554</v>
      </c>
      <c r="BN186" s="22">
        <v>0</v>
      </c>
      <c r="BO186" s="22">
        <v>36872</v>
      </c>
      <c r="BP186" s="22">
        <v>8167</v>
      </c>
      <c r="BQ186" s="22">
        <v>193128</v>
      </c>
      <c r="BR186" s="22">
        <v>0</v>
      </c>
      <c r="BS186" s="22">
        <v>0</v>
      </c>
      <c r="BT186" s="22">
        <v>0</v>
      </c>
      <c r="BU186" s="22">
        <v>0</v>
      </c>
      <c r="BV186" s="22">
        <v>679705</v>
      </c>
      <c r="BW186" s="22">
        <v>70562</v>
      </c>
      <c r="BX186" s="22">
        <v>0</v>
      </c>
      <c r="BY186" s="22">
        <v>0</v>
      </c>
      <c r="BZ186" s="22">
        <v>0</v>
      </c>
      <c r="CA186" s="22">
        <v>0</v>
      </c>
      <c r="CB186" s="22">
        <v>0</v>
      </c>
      <c r="CC186" s="22">
        <v>3133248</v>
      </c>
      <c r="CD186" s="22">
        <v>687135</v>
      </c>
    </row>
    <row r="187" spans="1:82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11057081</v>
      </c>
      <c r="F187" s="22">
        <v>300</v>
      </c>
      <c r="G187" s="22">
        <v>86900</v>
      </c>
      <c r="H187" s="22">
        <v>298</v>
      </c>
      <c r="I187" s="22">
        <v>386875</v>
      </c>
      <c r="J187" s="22">
        <v>228556</v>
      </c>
      <c r="K187" s="22">
        <v>0</v>
      </c>
      <c r="L187" s="22">
        <v>0</v>
      </c>
      <c r="M187" s="22">
        <v>85589</v>
      </c>
      <c r="N187" s="22">
        <v>0</v>
      </c>
      <c r="O187" s="22">
        <v>0</v>
      </c>
      <c r="P187" s="22">
        <v>682609</v>
      </c>
      <c r="Q187" s="22">
        <v>0</v>
      </c>
      <c r="R187" s="22">
        <v>0</v>
      </c>
      <c r="S187" s="22">
        <v>0</v>
      </c>
      <c r="T187" s="22">
        <v>0</v>
      </c>
      <c r="U187" s="22">
        <v>2060082</v>
      </c>
      <c r="V187" s="22">
        <v>273902</v>
      </c>
      <c r="W187" s="22">
        <v>969021</v>
      </c>
      <c r="X187" s="22">
        <v>0</v>
      </c>
      <c r="Y187" s="22">
        <v>530869</v>
      </c>
      <c r="Z187" s="22">
        <v>0</v>
      </c>
      <c r="AA187" s="22">
        <v>83321</v>
      </c>
      <c r="AB187" s="22">
        <v>0</v>
      </c>
      <c r="AC187" s="22">
        <v>5729314</v>
      </c>
      <c r="AD187" s="22">
        <v>0</v>
      </c>
      <c r="AE187" s="22">
        <v>175400</v>
      </c>
      <c r="AF187" s="22">
        <v>0</v>
      </c>
      <c r="AG187" s="22">
        <v>0</v>
      </c>
      <c r="AH187" s="22">
        <v>0</v>
      </c>
      <c r="AI187" s="22">
        <v>0</v>
      </c>
      <c r="AJ187" s="22">
        <v>1158581</v>
      </c>
      <c r="AK187" s="22">
        <v>121251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23629949</v>
      </c>
      <c r="AR187" s="22">
        <v>355784</v>
      </c>
      <c r="AS187" s="22">
        <v>1101688</v>
      </c>
      <c r="AT187" s="22">
        <v>642452</v>
      </c>
      <c r="AU187" s="22">
        <v>1410052</v>
      </c>
      <c r="AV187" s="22">
        <v>673801</v>
      </c>
      <c r="AW187" s="22">
        <v>73131</v>
      </c>
      <c r="AX187" s="22">
        <v>0</v>
      </c>
      <c r="AY187" s="22">
        <v>293321</v>
      </c>
      <c r="AZ187" s="22">
        <v>0</v>
      </c>
      <c r="BA187" s="22">
        <v>361755</v>
      </c>
      <c r="BB187" s="22">
        <v>4198659</v>
      </c>
      <c r="BC187" s="22">
        <v>0</v>
      </c>
      <c r="BD187" s="22">
        <v>0</v>
      </c>
      <c r="BE187" s="22">
        <v>0</v>
      </c>
      <c r="BF187" s="22">
        <v>0</v>
      </c>
      <c r="BG187" s="22">
        <v>1955054</v>
      </c>
      <c r="BH187" s="22">
        <v>761158</v>
      </c>
      <c r="BI187" s="22">
        <v>1456004</v>
      </c>
      <c r="BJ187" s="22">
        <v>0</v>
      </c>
      <c r="BK187" s="22">
        <v>672581</v>
      </c>
      <c r="BL187" s="22">
        <v>0</v>
      </c>
      <c r="BM187" s="22">
        <v>130683</v>
      </c>
      <c r="BN187" s="22">
        <v>371300</v>
      </c>
      <c r="BO187" s="22">
        <v>147035</v>
      </c>
      <c r="BP187" s="22">
        <v>124583</v>
      </c>
      <c r="BQ187" s="22">
        <v>212878</v>
      </c>
      <c r="BR187" s="22">
        <v>0</v>
      </c>
      <c r="BS187" s="22">
        <v>0</v>
      </c>
      <c r="BT187" s="22">
        <v>0</v>
      </c>
      <c r="BU187" s="22">
        <v>0</v>
      </c>
      <c r="BV187" s="22">
        <v>4979920</v>
      </c>
      <c r="BW187" s="22">
        <v>329942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20251781</v>
      </c>
      <c r="CD187" s="22">
        <v>3378168</v>
      </c>
    </row>
    <row r="188" spans="1:82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5419231</v>
      </c>
      <c r="F188" s="22">
        <v>1297502</v>
      </c>
      <c r="G188" s="22">
        <v>144994</v>
      </c>
      <c r="H188" s="22">
        <v>13910</v>
      </c>
      <c r="I188" s="22">
        <v>38063</v>
      </c>
      <c r="J188" s="22">
        <v>148790</v>
      </c>
      <c r="K188" s="22">
        <v>0</v>
      </c>
      <c r="L188" s="22">
        <v>0</v>
      </c>
      <c r="M188" s="22">
        <v>13079</v>
      </c>
      <c r="N188" s="22">
        <v>0</v>
      </c>
      <c r="O188" s="22">
        <v>66265</v>
      </c>
      <c r="P188" s="22">
        <v>23257</v>
      </c>
      <c r="Q188" s="22">
        <v>18235</v>
      </c>
      <c r="R188" s="22">
        <v>0</v>
      </c>
      <c r="S188" s="22">
        <v>0</v>
      </c>
      <c r="T188" s="22">
        <v>0</v>
      </c>
      <c r="U188" s="22">
        <v>2755015</v>
      </c>
      <c r="V188" s="22">
        <v>979174</v>
      </c>
      <c r="W188" s="22">
        <v>752224</v>
      </c>
      <c r="X188" s="22">
        <v>916</v>
      </c>
      <c r="Y188" s="22">
        <v>156745</v>
      </c>
      <c r="Z188" s="22">
        <v>0</v>
      </c>
      <c r="AA188" s="22">
        <v>53336</v>
      </c>
      <c r="AB188" s="22">
        <v>91850</v>
      </c>
      <c r="AC188" s="22">
        <v>8887</v>
      </c>
      <c r="AD188" s="22">
        <v>57496</v>
      </c>
      <c r="AE188" s="22">
        <v>71786</v>
      </c>
      <c r="AF188" s="22">
        <v>0</v>
      </c>
      <c r="AG188" s="22">
        <v>0</v>
      </c>
      <c r="AH188" s="22">
        <v>0</v>
      </c>
      <c r="AI188" s="22">
        <v>294086</v>
      </c>
      <c r="AJ188" s="22">
        <v>329945</v>
      </c>
      <c r="AK188" s="22">
        <v>98489</v>
      </c>
      <c r="AL188" s="22">
        <v>64118</v>
      </c>
      <c r="AM188" s="22">
        <v>0</v>
      </c>
      <c r="AN188" s="22">
        <v>0</v>
      </c>
      <c r="AO188" s="22">
        <v>0</v>
      </c>
      <c r="AP188" s="22">
        <v>0</v>
      </c>
      <c r="AQ188" s="22">
        <v>12897393</v>
      </c>
      <c r="AR188" s="22">
        <v>237810</v>
      </c>
      <c r="AS188" s="22">
        <v>1034835</v>
      </c>
      <c r="AT188" s="22">
        <v>352718</v>
      </c>
      <c r="AU188" s="22">
        <v>181595</v>
      </c>
      <c r="AV188" s="22">
        <v>424794</v>
      </c>
      <c r="AW188" s="22">
        <v>22518</v>
      </c>
      <c r="AX188" s="22">
        <v>0</v>
      </c>
      <c r="AY188" s="22">
        <v>122112</v>
      </c>
      <c r="AZ188" s="22">
        <v>0</v>
      </c>
      <c r="BA188" s="22">
        <v>394212</v>
      </c>
      <c r="BB188" s="22">
        <v>2077346</v>
      </c>
      <c r="BC188" s="22">
        <v>67838</v>
      </c>
      <c r="BD188" s="22">
        <v>0</v>
      </c>
      <c r="BE188" s="22">
        <v>61643</v>
      </c>
      <c r="BF188" s="22">
        <v>0</v>
      </c>
      <c r="BG188" s="22">
        <v>3248296</v>
      </c>
      <c r="BH188" s="22">
        <v>1314665</v>
      </c>
      <c r="BI188" s="22">
        <v>803538</v>
      </c>
      <c r="BJ188" s="22">
        <v>996</v>
      </c>
      <c r="BK188" s="22">
        <v>192541</v>
      </c>
      <c r="BL188" s="22">
        <v>0</v>
      </c>
      <c r="BM188" s="22">
        <v>36134</v>
      </c>
      <c r="BN188" s="22">
        <v>60502</v>
      </c>
      <c r="BO188" s="22">
        <v>109325</v>
      </c>
      <c r="BP188" s="22">
        <v>397372</v>
      </c>
      <c r="BQ188" s="22">
        <v>81878</v>
      </c>
      <c r="BR188" s="22">
        <v>0</v>
      </c>
      <c r="BS188" s="22">
        <v>0</v>
      </c>
      <c r="BT188" s="22">
        <v>0</v>
      </c>
      <c r="BU188" s="22">
        <v>164203</v>
      </c>
      <c r="BV188" s="22">
        <v>1491119</v>
      </c>
      <c r="BW188" s="22">
        <v>378692</v>
      </c>
      <c r="BX188" s="22">
        <v>348471</v>
      </c>
      <c r="BY188" s="22">
        <v>0</v>
      </c>
      <c r="BZ188" s="22">
        <v>0</v>
      </c>
      <c r="CA188" s="22">
        <v>0</v>
      </c>
      <c r="CB188" s="22">
        <v>0</v>
      </c>
      <c r="CC188" s="22">
        <v>13605153</v>
      </c>
      <c r="CD188" s="22">
        <v>-707760</v>
      </c>
    </row>
    <row r="189" spans="1:82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3033001</v>
      </c>
      <c r="F189" s="22">
        <v>0</v>
      </c>
      <c r="G189" s="22">
        <v>156763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19792</v>
      </c>
      <c r="N189" s="22">
        <v>0</v>
      </c>
      <c r="O189" s="22">
        <v>0</v>
      </c>
      <c r="P189" s="22">
        <v>822</v>
      </c>
      <c r="Q189" s="22">
        <v>0</v>
      </c>
      <c r="R189" s="22">
        <v>0</v>
      </c>
      <c r="S189" s="22">
        <v>0</v>
      </c>
      <c r="T189" s="22">
        <v>0</v>
      </c>
      <c r="U189" s="22">
        <v>630832</v>
      </c>
      <c r="V189" s="22">
        <v>206947</v>
      </c>
      <c r="W189" s="22">
        <v>99271</v>
      </c>
      <c r="X189" s="22">
        <v>0</v>
      </c>
      <c r="Y189" s="22">
        <v>172836</v>
      </c>
      <c r="Z189" s="22">
        <v>0</v>
      </c>
      <c r="AA189" s="22">
        <v>4498</v>
      </c>
      <c r="AB189" s="22">
        <v>0</v>
      </c>
      <c r="AC189" s="22">
        <v>0</v>
      </c>
      <c r="AD189" s="22">
        <v>0</v>
      </c>
      <c r="AE189" s="22">
        <v>27866</v>
      </c>
      <c r="AF189" s="22">
        <v>0</v>
      </c>
      <c r="AG189" s="22">
        <v>0</v>
      </c>
      <c r="AH189" s="22">
        <v>0</v>
      </c>
      <c r="AI189" s="22">
        <v>0</v>
      </c>
      <c r="AJ189" s="22">
        <v>458661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  <c r="AQ189" s="22">
        <v>4811289</v>
      </c>
      <c r="AR189" s="22">
        <v>53954</v>
      </c>
      <c r="AS189" s="22">
        <v>670393</v>
      </c>
      <c r="AT189" s="22">
        <v>0</v>
      </c>
      <c r="AU189" s="22">
        <v>0</v>
      </c>
      <c r="AV189" s="22">
        <v>121455</v>
      </c>
      <c r="AW189" s="22">
        <v>0</v>
      </c>
      <c r="AX189" s="22">
        <v>0</v>
      </c>
      <c r="AY189" s="22">
        <v>61831</v>
      </c>
      <c r="AZ189" s="22">
        <v>0</v>
      </c>
      <c r="BA189" s="22">
        <v>0</v>
      </c>
      <c r="BB189" s="22">
        <v>957384</v>
      </c>
      <c r="BC189" s="22">
        <v>12843</v>
      </c>
      <c r="BD189" s="22">
        <v>0</v>
      </c>
      <c r="BE189" s="22">
        <v>6087</v>
      </c>
      <c r="BF189" s="22">
        <v>0</v>
      </c>
      <c r="BG189" s="22">
        <v>747814</v>
      </c>
      <c r="BH189" s="22">
        <v>276100</v>
      </c>
      <c r="BI189" s="22">
        <v>54861</v>
      </c>
      <c r="BJ189" s="22">
        <v>0</v>
      </c>
      <c r="BK189" s="22">
        <v>181322</v>
      </c>
      <c r="BL189" s="22">
        <v>0</v>
      </c>
      <c r="BM189" s="22">
        <v>1978</v>
      </c>
      <c r="BN189" s="22">
        <v>0</v>
      </c>
      <c r="BO189" s="22">
        <v>0</v>
      </c>
      <c r="BP189" s="22">
        <v>10120</v>
      </c>
      <c r="BQ189" s="22">
        <v>311</v>
      </c>
      <c r="BR189" s="22">
        <v>0</v>
      </c>
      <c r="BS189" s="22">
        <v>0</v>
      </c>
      <c r="BT189" s="22">
        <v>0</v>
      </c>
      <c r="BU189" s="22">
        <v>0</v>
      </c>
      <c r="BV189" s="22">
        <v>1109593</v>
      </c>
      <c r="BW189" s="22">
        <v>0</v>
      </c>
      <c r="BX189" s="22">
        <v>0</v>
      </c>
      <c r="BY189" s="22">
        <v>0</v>
      </c>
      <c r="BZ189" s="22">
        <v>0</v>
      </c>
      <c r="CA189" s="22">
        <v>86486</v>
      </c>
      <c r="CB189" s="22">
        <v>0</v>
      </c>
      <c r="CC189" s="22">
        <v>4352532</v>
      </c>
      <c r="CD189" s="22">
        <v>458757</v>
      </c>
    </row>
    <row r="190" spans="1:82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2493604</v>
      </c>
      <c r="F190" s="22">
        <v>0</v>
      </c>
      <c r="G190" s="22">
        <v>807404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10440</v>
      </c>
      <c r="N190" s="22">
        <v>0</v>
      </c>
      <c r="O190" s="22">
        <v>49114</v>
      </c>
      <c r="P190" s="22">
        <v>18857</v>
      </c>
      <c r="Q190" s="22">
        <v>0</v>
      </c>
      <c r="R190" s="22">
        <v>0</v>
      </c>
      <c r="S190" s="22">
        <v>0</v>
      </c>
      <c r="T190" s="22">
        <v>0</v>
      </c>
      <c r="U190" s="22">
        <v>927218</v>
      </c>
      <c r="V190" s="22">
        <v>221906</v>
      </c>
      <c r="W190" s="22">
        <v>484105</v>
      </c>
      <c r="X190" s="22">
        <v>0</v>
      </c>
      <c r="Y190" s="22">
        <v>194855</v>
      </c>
      <c r="Z190" s="22">
        <v>0</v>
      </c>
      <c r="AA190" s="22">
        <v>7500</v>
      </c>
      <c r="AB190" s="22">
        <v>0</v>
      </c>
      <c r="AC190" s="22">
        <v>11646</v>
      </c>
      <c r="AD190" s="22">
        <v>0</v>
      </c>
      <c r="AE190" s="22">
        <v>1818449</v>
      </c>
      <c r="AF190" s="22">
        <v>0</v>
      </c>
      <c r="AG190" s="22">
        <v>98132</v>
      </c>
      <c r="AH190" s="22">
        <v>0</v>
      </c>
      <c r="AI190" s="22">
        <v>0</v>
      </c>
      <c r="AJ190" s="22">
        <v>556928</v>
      </c>
      <c r="AK190" s="22">
        <v>30150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7730308</v>
      </c>
      <c r="AR190" s="22">
        <v>106620</v>
      </c>
      <c r="AS190" s="22">
        <v>1051718</v>
      </c>
      <c r="AT190" s="22">
        <v>0</v>
      </c>
      <c r="AU190" s="22">
        <v>0</v>
      </c>
      <c r="AV190" s="22">
        <v>75099</v>
      </c>
      <c r="AW190" s="22">
        <v>15298</v>
      </c>
      <c r="AX190" s="22">
        <v>0</v>
      </c>
      <c r="AY190" s="22">
        <v>149864</v>
      </c>
      <c r="AZ190" s="22">
        <v>0</v>
      </c>
      <c r="BA190" s="22">
        <v>332563</v>
      </c>
      <c r="BB190" s="22">
        <v>677812</v>
      </c>
      <c r="BC190" s="22">
        <v>8000</v>
      </c>
      <c r="BD190" s="22">
        <v>0</v>
      </c>
      <c r="BE190" s="22">
        <v>48256</v>
      </c>
      <c r="BF190" s="22">
        <v>0</v>
      </c>
      <c r="BG190" s="22">
        <v>1004673</v>
      </c>
      <c r="BH190" s="22">
        <v>400364</v>
      </c>
      <c r="BI190" s="22">
        <v>518702</v>
      </c>
      <c r="BJ190" s="22">
        <v>0</v>
      </c>
      <c r="BK190" s="22">
        <v>208014</v>
      </c>
      <c r="BL190" s="22">
        <v>0</v>
      </c>
      <c r="BM190" s="22">
        <v>10387</v>
      </c>
      <c r="BN190" s="22">
        <v>0</v>
      </c>
      <c r="BO190" s="22">
        <v>88073</v>
      </c>
      <c r="BP190" s="22">
        <v>0</v>
      </c>
      <c r="BQ190" s="22">
        <v>8249</v>
      </c>
      <c r="BR190" s="22">
        <v>0</v>
      </c>
      <c r="BS190" s="22">
        <v>0</v>
      </c>
      <c r="BT190" s="22">
        <v>0</v>
      </c>
      <c r="BU190" s="22">
        <v>0</v>
      </c>
      <c r="BV190" s="22">
        <v>1069318</v>
      </c>
      <c r="BW190" s="22">
        <v>149369</v>
      </c>
      <c r="BX190" s="22">
        <v>0</v>
      </c>
      <c r="BY190" s="22">
        <v>0</v>
      </c>
      <c r="BZ190" s="22">
        <v>0</v>
      </c>
      <c r="CA190" s="22">
        <v>0</v>
      </c>
      <c r="CB190" s="22">
        <v>0</v>
      </c>
      <c r="CC190" s="22">
        <v>5922379</v>
      </c>
      <c r="CD190" s="22">
        <v>1807929</v>
      </c>
    </row>
    <row r="191" spans="1:82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6591325</v>
      </c>
      <c r="F191" s="22">
        <v>874252</v>
      </c>
      <c r="G191" s="22">
        <v>150101</v>
      </c>
      <c r="H191" s="22">
        <v>0</v>
      </c>
      <c r="I191" s="22">
        <v>689461</v>
      </c>
      <c r="J191" s="22">
        <v>209918</v>
      </c>
      <c r="K191" s="22">
        <v>0</v>
      </c>
      <c r="L191" s="22">
        <v>0</v>
      </c>
      <c r="M191" s="22">
        <v>8360</v>
      </c>
      <c r="N191" s="22">
        <v>0</v>
      </c>
      <c r="O191" s="22">
        <v>0</v>
      </c>
      <c r="P191" s="22">
        <v>1358706</v>
      </c>
      <c r="Q191" s="22">
        <v>21292</v>
      </c>
      <c r="R191" s="22">
        <v>0</v>
      </c>
      <c r="S191" s="22">
        <v>238048</v>
      </c>
      <c r="T191" s="22">
        <v>0</v>
      </c>
      <c r="U191" s="22">
        <v>3471360</v>
      </c>
      <c r="V191" s="22">
        <v>2836300</v>
      </c>
      <c r="W191" s="22">
        <v>576999</v>
      </c>
      <c r="X191" s="22">
        <v>0</v>
      </c>
      <c r="Y191" s="22">
        <v>305319</v>
      </c>
      <c r="Z191" s="22">
        <v>0</v>
      </c>
      <c r="AA191" s="22">
        <v>39619</v>
      </c>
      <c r="AB191" s="22">
        <v>0</v>
      </c>
      <c r="AC191" s="22">
        <v>121560</v>
      </c>
      <c r="AD191" s="22">
        <v>0</v>
      </c>
      <c r="AE191" s="22">
        <v>543573</v>
      </c>
      <c r="AF191" s="22">
        <v>0</v>
      </c>
      <c r="AG191" s="22">
        <v>0</v>
      </c>
      <c r="AH191" s="22">
        <v>0</v>
      </c>
      <c r="AI191" s="22">
        <v>0</v>
      </c>
      <c r="AJ191" s="22">
        <v>1270250</v>
      </c>
      <c r="AK191" s="22">
        <v>0</v>
      </c>
      <c r="AL191" s="22">
        <v>0</v>
      </c>
      <c r="AM191" s="22">
        <v>0</v>
      </c>
      <c r="AN191" s="22">
        <v>5630788</v>
      </c>
      <c r="AO191" s="22">
        <v>0</v>
      </c>
      <c r="AP191" s="22">
        <v>0</v>
      </c>
      <c r="AQ191" s="22">
        <v>24937231</v>
      </c>
      <c r="AR191" s="22">
        <v>257499</v>
      </c>
      <c r="AS191" s="22">
        <v>1164073</v>
      </c>
      <c r="AT191" s="22">
        <v>0</v>
      </c>
      <c r="AU191" s="22">
        <v>1582345</v>
      </c>
      <c r="AV191" s="22">
        <v>493661</v>
      </c>
      <c r="AW191" s="22">
        <v>8314</v>
      </c>
      <c r="AX191" s="22">
        <v>31350</v>
      </c>
      <c r="AY191" s="22">
        <v>87716</v>
      </c>
      <c r="AZ191" s="22">
        <v>57412</v>
      </c>
      <c r="BA191" s="22">
        <v>795606</v>
      </c>
      <c r="BB191" s="22">
        <v>2104934</v>
      </c>
      <c r="BC191" s="22">
        <v>81413</v>
      </c>
      <c r="BD191" s="22">
        <v>0</v>
      </c>
      <c r="BE191" s="22">
        <v>589570</v>
      </c>
      <c r="BF191" s="22">
        <v>0</v>
      </c>
      <c r="BG191" s="22">
        <v>3339796</v>
      </c>
      <c r="BH191" s="22">
        <v>591592</v>
      </c>
      <c r="BI191" s="22">
        <v>444013</v>
      </c>
      <c r="BJ191" s="22">
        <v>0</v>
      </c>
      <c r="BK191" s="22">
        <v>350001</v>
      </c>
      <c r="BL191" s="22">
        <v>0</v>
      </c>
      <c r="BM191" s="22">
        <v>78515</v>
      </c>
      <c r="BN191" s="22">
        <v>0</v>
      </c>
      <c r="BO191" s="22">
        <v>535647</v>
      </c>
      <c r="BP191" s="22">
        <v>0</v>
      </c>
      <c r="BQ191" s="22">
        <v>304813</v>
      </c>
      <c r="BR191" s="22">
        <v>0</v>
      </c>
      <c r="BS191" s="22">
        <v>0</v>
      </c>
      <c r="BT191" s="22">
        <v>0</v>
      </c>
      <c r="BU191" s="22">
        <v>86945</v>
      </c>
      <c r="BV191" s="22">
        <v>3527081</v>
      </c>
      <c r="BW191" s="22">
        <v>267481</v>
      </c>
      <c r="BX191" s="22">
        <v>0</v>
      </c>
      <c r="BY191" s="22">
        <v>0</v>
      </c>
      <c r="BZ191" s="22">
        <v>4944149</v>
      </c>
      <c r="CA191" s="22">
        <v>0</v>
      </c>
      <c r="CB191" s="22">
        <v>0</v>
      </c>
      <c r="CC191" s="22">
        <v>21723926</v>
      </c>
      <c r="CD191" s="22">
        <v>3213305</v>
      </c>
    </row>
    <row r="192" spans="1:82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2414449</v>
      </c>
      <c r="F192" s="22">
        <v>0</v>
      </c>
      <c r="G192" s="22">
        <v>0</v>
      </c>
      <c r="H192" s="22">
        <v>9039</v>
      </c>
      <c r="I192" s="22">
        <v>0</v>
      </c>
      <c r="J192" s="22">
        <v>200048</v>
      </c>
      <c r="K192" s="22">
        <v>0</v>
      </c>
      <c r="L192" s="22">
        <v>0</v>
      </c>
      <c r="M192" s="22">
        <v>14332</v>
      </c>
      <c r="N192" s="22">
        <v>0</v>
      </c>
      <c r="O192" s="22">
        <v>408819</v>
      </c>
      <c r="P192" s="22">
        <v>190767</v>
      </c>
      <c r="Q192" s="22">
        <v>0</v>
      </c>
      <c r="R192" s="22">
        <v>0</v>
      </c>
      <c r="S192" s="22">
        <v>0</v>
      </c>
      <c r="T192" s="22">
        <v>0</v>
      </c>
      <c r="U192" s="22">
        <v>108208</v>
      </c>
      <c r="V192" s="22">
        <v>0</v>
      </c>
      <c r="W192" s="22">
        <v>266842</v>
      </c>
      <c r="X192" s="22">
        <v>0</v>
      </c>
      <c r="Y192" s="22">
        <v>99350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221538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Q192" s="22">
        <v>3933392</v>
      </c>
      <c r="AR192" s="22">
        <v>107419</v>
      </c>
      <c r="AS192" s="22">
        <v>629844</v>
      </c>
      <c r="AT192" s="22">
        <v>0</v>
      </c>
      <c r="AU192" s="22">
        <v>0</v>
      </c>
      <c r="AV192" s="22">
        <v>500512</v>
      </c>
      <c r="AW192" s="22">
        <v>0</v>
      </c>
      <c r="AX192" s="22">
        <v>0</v>
      </c>
      <c r="AY192" s="22">
        <v>112356</v>
      </c>
      <c r="AZ192" s="22">
        <v>0</v>
      </c>
      <c r="BA192" s="22">
        <v>547354</v>
      </c>
      <c r="BB192" s="22">
        <v>669226</v>
      </c>
      <c r="BC192" s="22">
        <v>0</v>
      </c>
      <c r="BD192" s="22">
        <v>0</v>
      </c>
      <c r="BE192" s="22">
        <v>6338</v>
      </c>
      <c r="BF192" s="22">
        <v>0</v>
      </c>
      <c r="BG192" s="22">
        <v>368561</v>
      </c>
      <c r="BH192" s="22">
        <v>2889</v>
      </c>
      <c r="BI192" s="22">
        <v>223948</v>
      </c>
      <c r="BJ192" s="22">
        <v>0</v>
      </c>
      <c r="BK192" s="22">
        <v>108088</v>
      </c>
      <c r="BL192" s="22">
        <v>0</v>
      </c>
      <c r="BM192" s="22">
        <v>0</v>
      </c>
      <c r="BN192" s="22">
        <v>0</v>
      </c>
      <c r="BO192" s="22">
        <v>0</v>
      </c>
      <c r="BP192" s="22">
        <v>0</v>
      </c>
      <c r="BQ192" s="22">
        <v>22664</v>
      </c>
      <c r="BR192" s="22">
        <v>0</v>
      </c>
      <c r="BS192" s="22">
        <v>0</v>
      </c>
      <c r="BT192" s="22">
        <v>0</v>
      </c>
      <c r="BU192" s="22">
        <v>0</v>
      </c>
      <c r="BV192" s="22">
        <v>234161</v>
      </c>
      <c r="BW192" s="22">
        <v>0</v>
      </c>
      <c r="BX192" s="22">
        <v>0</v>
      </c>
      <c r="BY192" s="22">
        <v>10127</v>
      </c>
      <c r="BZ192" s="22">
        <v>0</v>
      </c>
      <c r="CA192" s="22">
        <v>0</v>
      </c>
      <c r="CB192" s="22">
        <v>0</v>
      </c>
      <c r="CC192" s="22">
        <v>3543487</v>
      </c>
      <c r="CD192" s="22">
        <v>389905</v>
      </c>
    </row>
    <row r="193" spans="1:82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13218972</v>
      </c>
      <c r="F193" s="22">
        <v>0</v>
      </c>
      <c r="G193" s="22">
        <v>255080</v>
      </c>
      <c r="H193" s="22">
        <v>0</v>
      </c>
      <c r="I193" s="22">
        <v>258600</v>
      </c>
      <c r="J193" s="22">
        <v>34838</v>
      </c>
      <c r="K193" s="22">
        <v>6595</v>
      </c>
      <c r="L193" s="22">
        <v>0</v>
      </c>
      <c r="M193" s="22">
        <v>40609</v>
      </c>
      <c r="N193" s="22">
        <v>0</v>
      </c>
      <c r="O193" s="22">
        <v>1355975</v>
      </c>
      <c r="P193" s="22">
        <v>358974</v>
      </c>
      <c r="Q193" s="22">
        <v>0</v>
      </c>
      <c r="R193" s="22">
        <v>18283</v>
      </c>
      <c r="S193" s="22">
        <v>103534</v>
      </c>
      <c r="T193" s="22">
        <v>0</v>
      </c>
      <c r="U193" s="22">
        <v>2853160</v>
      </c>
      <c r="V193" s="22">
        <v>568706</v>
      </c>
      <c r="W193" s="22">
        <v>714835</v>
      </c>
      <c r="X193" s="22">
        <v>0</v>
      </c>
      <c r="Y193" s="22">
        <v>616396</v>
      </c>
      <c r="Z193" s="22">
        <v>0</v>
      </c>
      <c r="AA193" s="22">
        <v>36124</v>
      </c>
      <c r="AB193" s="22">
        <v>0</v>
      </c>
      <c r="AC193" s="22">
        <v>80233</v>
      </c>
      <c r="AD193" s="22">
        <v>75689</v>
      </c>
      <c r="AE193" s="22">
        <v>0</v>
      </c>
      <c r="AF193" s="22">
        <v>3289</v>
      </c>
      <c r="AG193" s="22">
        <v>259677</v>
      </c>
      <c r="AH193" s="22">
        <v>0</v>
      </c>
      <c r="AI193" s="22">
        <v>0</v>
      </c>
      <c r="AJ193" s="22">
        <v>1509597</v>
      </c>
      <c r="AK193" s="22">
        <v>116246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22485412</v>
      </c>
      <c r="AR193" s="22">
        <v>335002</v>
      </c>
      <c r="AS193" s="22">
        <v>6212316</v>
      </c>
      <c r="AT193" s="22">
        <v>0</v>
      </c>
      <c r="AU193" s="22">
        <v>737038</v>
      </c>
      <c r="AV193" s="22">
        <v>510974</v>
      </c>
      <c r="AW193" s="22">
        <v>11626</v>
      </c>
      <c r="AX193" s="22">
        <v>0</v>
      </c>
      <c r="AY193" s="22">
        <v>181422</v>
      </c>
      <c r="AZ193" s="22">
        <v>0</v>
      </c>
      <c r="BA193" s="22">
        <v>611529</v>
      </c>
      <c r="BB193" s="22">
        <v>2379399</v>
      </c>
      <c r="BC193" s="22">
        <v>56056</v>
      </c>
      <c r="BD193" s="22">
        <v>86671</v>
      </c>
      <c r="BE193" s="22">
        <v>160358</v>
      </c>
      <c r="BF193" s="22">
        <v>0</v>
      </c>
      <c r="BG193" s="22">
        <v>2704176</v>
      </c>
      <c r="BH193" s="22">
        <v>484022</v>
      </c>
      <c r="BI193" s="22">
        <v>501880</v>
      </c>
      <c r="BJ193" s="22">
        <v>16298</v>
      </c>
      <c r="BK193" s="22">
        <v>653943</v>
      </c>
      <c r="BL193" s="22">
        <v>0</v>
      </c>
      <c r="BM193" s="22">
        <v>31730</v>
      </c>
      <c r="BN193" s="22">
        <v>0</v>
      </c>
      <c r="BO193" s="22">
        <v>420241</v>
      </c>
      <c r="BP193" s="22">
        <v>167543</v>
      </c>
      <c r="BQ193" s="22">
        <v>0</v>
      </c>
      <c r="BR193" s="22">
        <v>2633563</v>
      </c>
      <c r="BS193" s="22">
        <v>46599</v>
      </c>
      <c r="BT193" s="22">
        <v>0</v>
      </c>
      <c r="BU193" s="22">
        <v>0</v>
      </c>
      <c r="BV193" s="22">
        <v>3950213</v>
      </c>
      <c r="BW193" s="22">
        <v>305230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23197829</v>
      </c>
      <c r="CD193" s="22">
        <v>-712417</v>
      </c>
    </row>
    <row r="194" spans="1:82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14934768</v>
      </c>
      <c r="F194" s="22">
        <v>780</v>
      </c>
      <c r="G194" s="22">
        <v>3027412</v>
      </c>
      <c r="H194" s="22">
        <v>102448</v>
      </c>
      <c r="I194" s="22">
        <v>1334994</v>
      </c>
      <c r="J194" s="22">
        <v>650941</v>
      </c>
      <c r="K194" s="22">
        <v>152</v>
      </c>
      <c r="L194" s="22">
        <v>0</v>
      </c>
      <c r="M194" s="22">
        <v>15929</v>
      </c>
      <c r="N194" s="22">
        <v>0</v>
      </c>
      <c r="O194" s="22">
        <v>338859</v>
      </c>
      <c r="P194" s="22">
        <v>3030628</v>
      </c>
      <c r="Q194" s="22">
        <v>40000</v>
      </c>
      <c r="R194" s="22">
        <v>151498</v>
      </c>
      <c r="S194" s="22">
        <v>66929</v>
      </c>
      <c r="T194" s="22">
        <v>0</v>
      </c>
      <c r="U194" s="22">
        <v>3641950</v>
      </c>
      <c r="V194" s="22">
        <v>2093015</v>
      </c>
      <c r="W194" s="22">
        <v>1941753</v>
      </c>
      <c r="X194" s="22">
        <v>0</v>
      </c>
      <c r="Y194" s="22">
        <v>933615</v>
      </c>
      <c r="Z194" s="22">
        <v>0</v>
      </c>
      <c r="AA194" s="22">
        <v>30388</v>
      </c>
      <c r="AB194" s="22">
        <v>0</v>
      </c>
      <c r="AC194" s="22">
        <v>34914</v>
      </c>
      <c r="AD194" s="22">
        <v>43333</v>
      </c>
      <c r="AE194" s="22">
        <v>25306</v>
      </c>
      <c r="AF194" s="22">
        <v>0</v>
      </c>
      <c r="AG194" s="22">
        <v>18483</v>
      </c>
      <c r="AH194" s="22">
        <v>0</v>
      </c>
      <c r="AI194" s="22">
        <v>1841</v>
      </c>
      <c r="AJ194" s="22">
        <v>3215151</v>
      </c>
      <c r="AK194" s="22">
        <v>719880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  <c r="AQ194" s="22">
        <v>36394967</v>
      </c>
      <c r="AR194" s="22">
        <v>446166</v>
      </c>
      <c r="AS194" s="22">
        <v>2718465</v>
      </c>
      <c r="AT194" s="22">
        <v>582683</v>
      </c>
      <c r="AU194" s="22">
        <v>3197408</v>
      </c>
      <c r="AV194" s="22">
        <v>1642993</v>
      </c>
      <c r="AW194" s="22">
        <v>123668</v>
      </c>
      <c r="AX194" s="22">
        <v>0</v>
      </c>
      <c r="AY194" s="22">
        <v>308836</v>
      </c>
      <c r="AZ194" s="22">
        <v>0</v>
      </c>
      <c r="BA194" s="22">
        <v>1349596</v>
      </c>
      <c r="BB194" s="22">
        <v>5614883</v>
      </c>
      <c r="BC194" s="22">
        <v>42416</v>
      </c>
      <c r="BD194" s="22">
        <v>619419</v>
      </c>
      <c r="BE194" s="22">
        <v>290348</v>
      </c>
      <c r="BF194" s="22">
        <v>0</v>
      </c>
      <c r="BG194" s="22">
        <v>2552899</v>
      </c>
      <c r="BH194" s="22">
        <v>1883512</v>
      </c>
      <c r="BI194" s="22">
        <v>1821647</v>
      </c>
      <c r="BJ194" s="22">
        <v>0</v>
      </c>
      <c r="BK194" s="22">
        <v>1065561</v>
      </c>
      <c r="BL194" s="22">
        <v>0</v>
      </c>
      <c r="BM194" s="22">
        <v>83794</v>
      </c>
      <c r="BN194" s="22">
        <v>0</v>
      </c>
      <c r="BO194" s="22">
        <v>582105</v>
      </c>
      <c r="BP194" s="22">
        <v>572787</v>
      </c>
      <c r="BQ194" s="22">
        <v>305369</v>
      </c>
      <c r="BR194" s="22">
        <v>0</v>
      </c>
      <c r="BS194" s="22">
        <v>0</v>
      </c>
      <c r="BT194" s="22">
        <v>0</v>
      </c>
      <c r="BU194" s="22">
        <v>8990</v>
      </c>
      <c r="BV194" s="22">
        <v>7594922</v>
      </c>
      <c r="BW194" s="22">
        <v>1368454</v>
      </c>
      <c r="BX194" s="22">
        <v>0</v>
      </c>
      <c r="BY194" s="22">
        <v>0</v>
      </c>
      <c r="BZ194" s="22">
        <v>0</v>
      </c>
      <c r="CA194" s="22">
        <v>0</v>
      </c>
      <c r="CB194" s="22">
        <v>0</v>
      </c>
      <c r="CC194" s="22">
        <v>34776921</v>
      </c>
      <c r="CD194" s="22">
        <v>1618046</v>
      </c>
    </row>
    <row r="195" spans="1:82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0</v>
      </c>
      <c r="G195" s="22">
        <v>1265820</v>
      </c>
      <c r="H195" s="22">
        <v>129649</v>
      </c>
      <c r="I195" s="22">
        <v>0</v>
      </c>
      <c r="J195" s="22">
        <v>45379</v>
      </c>
      <c r="K195" s="22">
        <v>0</v>
      </c>
      <c r="L195" s="22">
        <v>0</v>
      </c>
      <c r="M195" s="22">
        <v>4745</v>
      </c>
      <c r="N195" s="22">
        <v>0</v>
      </c>
      <c r="O195" s="22">
        <v>0</v>
      </c>
      <c r="P195" s="22">
        <v>0</v>
      </c>
      <c r="Q195" s="22">
        <v>0</v>
      </c>
      <c r="R195" s="22">
        <v>133243</v>
      </c>
      <c r="S195" s="22">
        <v>0</v>
      </c>
      <c r="T195" s="22">
        <v>0</v>
      </c>
      <c r="U195" s="22">
        <v>251185</v>
      </c>
      <c r="V195" s="22">
        <v>0</v>
      </c>
      <c r="W195" s="22">
        <v>0</v>
      </c>
      <c r="X195" s="22">
        <v>141731</v>
      </c>
      <c r="Y195" s="22">
        <v>0</v>
      </c>
      <c r="Z195" s="22">
        <v>0</v>
      </c>
      <c r="AA195" s="22">
        <v>5581</v>
      </c>
      <c r="AB195" s="22">
        <v>250</v>
      </c>
      <c r="AC195" s="22">
        <v>10000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146607</v>
      </c>
      <c r="AK195" s="22">
        <v>0</v>
      </c>
      <c r="AL195" s="22">
        <v>0</v>
      </c>
      <c r="AM195" s="22">
        <v>200</v>
      </c>
      <c r="AN195" s="22">
        <v>0</v>
      </c>
      <c r="AO195" s="22">
        <v>0</v>
      </c>
      <c r="AP195" s="22">
        <v>0</v>
      </c>
      <c r="AQ195" s="22">
        <v>2134390</v>
      </c>
      <c r="AR195" s="22">
        <v>56839</v>
      </c>
      <c r="AS195" s="22">
        <v>600863</v>
      </c>
      <c r="AT195" s="22">
        <v>79064</v>
      </c>
      <c r="AU195" s="22">
        <v>0</v>
      </c>
      <c r="AV195" s="22">
        <v>82028</v>
      </c>
      <c r="AW195" s="22">
        <v>3471</v>
      </c>
      <c r="AX195" s="22">
        <v>0</v>
      </c>
      <c r="AY195" s="22">
        <v>40131</v>
      </c>
      <c r="AZ195" s="22">
        <v>0</v>
      </c>
      <c r="BA195" s="22">
        <v>0</v>
      </c>
      <c r="BB195" s="22">
        <v>475860</v>
      </c>
      <c r="BC195" s="22">
        <v>0</v>
      </c>
      <c r="BD195" s="22">
        <v>0</v>
      </c>
      <c r="BE195" s="22">
        <v>0</v>
      </c>
      <c r="BF195" s="22">
        <v>0</v>
      </c>
      <c r="BG195" s="22">
        <v>375802</v>
      </c>
      <c r="BH195" s="22">
        <v>64729</v>
      </c>
      <c r="BI195" s="22">
        <v>92034</v>
      </c>
      <c r="BJ195" s="22">
        <v>0</v>
      </c>
      <c r="BK195" s="22">
        <v>8282</v>
      </c>
      <c r="BL195" s="22">
        <v>0</v>
      </c>
      <c r="BM195" s="22">
        <v>87266</v>
      </c>
      <c r="BN195" s="22">
        <v>0</v>
      </c>
      <c r="BO195" s="22">
        <v>11157</v>
      </c>
      <c r="BP195" s="22">
        <v>0</v>
      </c>
      <c r="BQ195" s="22">
        <v>14252</v>
      </c>
      <c r="BR195" s="22">
        <v>0</v>
      </c>
      <c r="BS195" s="22">
        <v>0</v>
      </c>
      <c r="BT195" s="22">
        <v>0</v>
      </c>
      <c r="BU195" s="22">
        <v>0</v>
      </c>
      <c r="BV195" s="22">
        <v>153473</v>
      </c>
      <c r="BW195" s="22">
        <v>48404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2193655</v>
      </c>
      <c r="CD195" s="22">
        <v>-59265</v>
      </c>
    </row>
    <row r="196" spans="1:82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1655280</v>
      </c>
      <c r="F196" s="22">
        <v>0</v>
      </c>
      <c r="G196" s="22">
        <v>274098</v>
      </c>
      <c r="H196" s="22">
        <v>0</v>
      </c>
      <c r="I196" s="22">
        <v>3652</v>
      </c>
      <c r="J196" s="22">
        <v>42617</v>
      </c>
      <c r="K196" s="22">
        <v>0</v>
      </c>
      <c r="L196" s="22">
        <v>10200</v>
      </c>
      <c r="M196" s="22">
        <v>2176</v>
      </c>
      <c r="N196" s="22">
        <v>28779</v>
      </c>
      <c r="O196" s="22">
        <v>0</v>
      </c>
      <c r="P196" s="22">
        <v>214969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252100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35863</v>
      </c>
      <c r="AF196" s="22">
        <v>0</v>
      </c>
      <c r="AG196" s="22">
        <v>0</v>
      </c>
      <c r="AH196" s="22">
        <v>0</v>
      </c>
      <c r="AI196" s="22">
        <v>0</v>
      </c>
      <c r="AJ196" s="22">
        <v>439605</v>
      </c>
      <c r="AK196" s="22">
        <v>0</v>
      </c>
      <c r="AL196" s="22">
        <v>0</v>
      </c>
      <c r="AM196" s="22">
        <v>10000</v>
      </c>
      <c r="AN196" s="22">
        <v>0</v>
      </c>
      <c r="AO196" s="22">
        <v>0</v>
      </c>
      <c r="AP196" s="22">
        <v>0</v>
      </c>
      <c r="AQ196" s="22">
        <v>2969339</v>
      </c>
      <c r="AR196" s="22">
        <v>91389</v>
      </c>
      <c r="AS196" s="22">
        <v>523349</v>
      </c>
      <c r="AT196" s="22">
        <v>0</v>
      </c>
      <c r="AU196" s="22">
        <v>0</v>
      </c>
      <c r="AV196" s="22">
        <v>124365</v>
      </c>
      <c r="AW196" s="22">
        <v>0</v>
      </c>
      <c r="AX196" s="22">
        <v>10253</v>
      </c>
      <c r="AY196" s="22">
        <v>148895</v>
      </c>
      <c r="AZ196" s="22">
        <v>0</v>
      </c>
      <c r="BA196" s="22">
        <v>490419</v>
      </c>
      <c r="BB196" s="22">
        <v>384505</v>
      </c>
      <c r="BC196" s="22">
        <v>0</v>
      </c>
      <c r="BD196" s="22">
        <v>0</v>
      </c>
      <c r="BE196" s="22">
        <v>0</v>
      </c>
      <c r="BF196" s="22">
        <v>0</v>
      </c>
      <c r="BG196" s="22">
        <v>64335</v>
      </c>
      <c r="BH196" s="22">
        <v>579554</v>
      </c>
      <c r="BI196" s="22">
        <v>122499</v>
      </c>
      <c r="BJ196" s="22">
        <v>0</v>
      </c>
      <c r="BK196" s="22">
        <v>0</v>
      </c>
      <c r="BL196" s="22">
        <v>0</v>
      </c>
      <c r="BM196" s="22">
        <v>0</v>
      </c>
      <c r="BN196" s="22">
        <v>0</v>
      </c>
      <c r="BO196" s="22">
        <v>0</v>
      </c>
      <c r="BP196" s="22">
        <v>0</v>
      </c>
      <c r="BQ196" s="22">
        <v>54385</v>
      </c>
      <c r="BR196" s="22">
        <v>0</v>
      </c>
      <c r="BS196" s="22">
        <v>0</v>
      </c>
      <c r="BT196" s="22">
        <v>0</v>
      </c>
      <c r="BU196" s="22">
        <v>0</v>
      </c>
      <c r="BV196" s="22">
        <v>255878</v>
      </c>
      <c r="BW196" s="22">
        <v>0</v>
      </c>
      <c r="BX196" s="22">
        <v>0</v>
      </c>
      <c r="BY196" s="22">
        <v>6183</v>
      </c>
      <c r="BZ196" s="22">
        <v>0</v>
      </c>
      <c r="CA196" s="22">
        <v>0</v>
      </c>
      <c r="CB196" s="22">
        <v>0</v>
      </c>
      <c r="CC196" s="22">
        <v>2856009</v>
      </c>
      <c r="CD196" s="22">
        <v>113330</v>
      </c>
    </row>
    <row r="197" spans="1:82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1679315</v>
      </c>
      <c r="F197" s="22">
        <v>0</v>
      </c>
      <c r="G197" s="22">
        <v>6794</v>
      </c>
      <c r="H197" s="22">
        <v>0</v>
      </c>
      <c r="I197" s="22">
        <v>0</v>
      </c>
      <c r="J197" s="22">
        <v>41425</v>
      </c>
      <c r="K197" s="22">
        <v>0</v>
      </c>
      <c r="L197" s="22">
        <v>0</v>
      </c>
      <c r="M197" s="22">
        <v>13385</v>
      </c>
      <c r="N197" s="22">
        <v>0</v>
      </c>
      <c r="O197" s="22">
        <v>86500</v>
      </c>
      <c r="P197" s="22">
        <v>290749</v>
      </c>
      <c r="Q197" s="22">
        <v>0</v>
      </c>
      <c r="R197" s="22">
        <v>0</v>
      </c>
      <c r="S197" s="22">
        <v>0</v>
      </c>
      <c r="T197" s="22">
        <v>0</v>
      </c>
      <c r="U197" s="22">
        <v>334840</v>
      </c>
      <c r="V197" s="22">
        <v>232361</v>
      </c>
      <c r="W197" s="22">
        <v>155353</v>
      </c>
      <c r="X197" s="22">
        <v>0</v>
      </c>
      <c r="Y197" s="22">
        <v>23677</v>
      </c>
      <c r="Z197" s="22">
        <v>0</v>
      </c>
      <c r="AA197" s="22">
        <v>9503</v>
      </c>
      <c r="AB197" s="22">
        <v>0</v>
      </c>
      <c r="AC197" s="22">
        <v>2849</v>
      </c>
      <c r="AD197" s="22">
        <v>0</v>
      </c>
      <c r="AE197" s="22">
        <v>0</v>
      </c>
      <c r="AF197" s="22">
        <v>0</v>
      </c>
      <c r="AG197" s="22">
        <v>0</v>
      </c>
      <c r="AH197" s="22">
        <v>34037</v>
      </c>
      <c r="AI197" s="22">
        <v>0</v>
      </c>
      <c r="AJ197" s="22">
        <v>129887</v>
      </c>
      <c r="AK197" s="22">
        <v>9427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3050102</v>
      </c>
      <c r="AR197" s="22">
        <v>38954</v>
      </c>
      <c r="AS197" s="22">
        <v>439107</v>
      </c>
      <c r="AT197" s="22">
        <v>0</v>
      </c>
      <c r="AU197" s="22">
        <v>0</v>
      </c>
      <c r="AV197" s="22">
        <v>68721</v>
      </c>
      <c r="AW197" s="22">
        <v>20379</v>
      </c>
      <c r="AX197" s="22">
        <v>0</v>
      </c>
      <c r="AY197" s="22">
        <v>112762</v>
      </c>
      <c r="AZ197" s="22">
        <v>0</v>
      </c>
      <c r="BA197" s="22">
        <v>258805</v>
      </c>
      <c r="BB197" s="22">
        <v>416579</v>
      </c>
      <c r="BC197" s="22">
        <v>0</v>
      </c>
      <c r="BD197" s="22">
        <v>0</v>
      </c>
      <c r="BE197" s="22">
        <v>0</v>
      </c>
      <c r="BF197" s="22">
        <v>0</v>
      </c>
      <c r="BG197" s="22">
        <v>358179</v>
      </c>
      <c r="BH197" s="22">
        <v>387889</v>
      </c>
      <c r="BI197" s="22">
        <v>137826</v>
      </c>
      <c r="BJ197" s="22">
        <v>0</v>
      </c>
      <c r="BK197" s="22">
        <v>29830</v>
      </c>
      <c r="BL197" s="22">
        <v>0</v>
      </c>
      <c r="BM197" s="22">
        <v>11368</v>
      </c>
      <c r="BN197" s="22">
        <v>0</v>
      </c>
      <c r="BO197" s="22">
        <v>6031</v>
      </c>
      <c r="BP197" s="22">
        <v>0</v>
      </c>
      <c r="BQ197" s="22">
        <v>0</v>
      </c>
      <c r="BR197" s="22">
        <v>0</v>
      </c>
      <c r="BS197" s="22">
        <v>0</v>
      </c>
      <c r="BT197" s="22">
        <v>88498</v>
      </c>
      <c r="BU197" s="22">
        <v>0</v>
      </c>
      <c r="BV197" s="22">
        <v>213433</v>
      </c>
      <c r="BW197" s="22">
        <v>46741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2635102</v>
      </c>
      <c r="CD197" s="22">
        <v>415000</v>
      </c>
    </row>
    <row r="198" spans="1:82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273610</v>
      </c>
      <c r="F198" s="22">
        <v>0</v>
      </c>
      <c r="G198" s="22">
        <v>5842</v>
      </c>
      <c r="H198" s="22">
        <v>0</v>
      </c>
      <c r="I198" s="22">
        <v>0</v>
      </c>
      <c r="J198" s="22">
        <v>22544</v>
      </c>
      <c r="K198" s="22">
        <v>0</v>
      </c>
      <c r="L198" s="22">
        <v>0</v>
      </c>
      <c r="M198" s="22">
        <v>705</v>
      </c>
      <c r="N198" s="22">
        <v>0</v>
      </c>
      <c r="O198" s="22">
        <v>0</v>
      </c>
      <c r="P198" s="22">
        <v>34092</v>
      </c>
      <c r="Q198" s="22">
        <v>0</v>
      </c>
      <c r="R198" s="22">
        <v>0</v>
      </c>
      <c r="S198" s="22">
        <v>0</v>
      </c>
      <c r="T198" s="22">
        <v>0</v>
      </c>
      <c r="U198" s="22">
        <v>281358</v>
      </c>
      <c r="V198" s="22">
        <v>53269</v>
      </c>
      <c r="W198" s="22">
        <v>37406</v>
      </c>
      <c r="X198" s="22">
        <v>0</v>
      </c>
      <c r="Y198" s="22">
        <v>0</v>
      </c>
      <c r="Z198" s="22">
        <v>0</v>
      </c>
      <c r="AA198" s="22">
        <v>2775</v>
      </c>
      <c r="AB198" s="22">
        <v>0</v>
      </c>
      <c r="AC198" s="22">
        <v>3370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10000</v>
      </c>
      <c r="AJ198" s="22">
        <v>11223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736194</v>
      </c>
      <c r="AR198" s="22">
        <v>21978</v>
      </c>
      <c r="AS198" s="22">
        <v>127380</v>
      </c>
      <c r="AT198" s="22">
        <v>0</v>
      </c>
      <c r="AU198" s="22">
        <v>3816</v>
      </c>
      <c r="AV198" s="22">
        <v>22056</v>
      </c>
      <c r="AW198" s="22">
        <v>800</v>
      </c>
      <c r="AX198" s="22">
        <v>0</v>
      </c>
      <c r="AY198" s="22">
        <v>0</v>
      </c>
      <c r="AZ198" s="22">
        <v>0</v>
      </c>
      <c r="BA198" s="22">
        <v>0</v>
      </c>
      <c r="BB198" s="22">
        <v>252790</v>
      </c>
      <c r="BC198" s="22">
        <v>0</v>
      </c>
      <c r="BD198" s="22">
        <v>0</v>
      </c>
      <c r="BE198" s="22">
        <v>0</v>
      </c>
      <c r="BF198" s="22">
        <v>0</v>
      </c>
      <c r="BG198" s="22">
        <v>145422</v>
      </c>
      <c r="BH198" s="22">
        <v>46960</v>
      </c>
      <c r="BI198" s="22">
        <v>26342</v>
      </c>
      <c r="BJ198" s="22">
        <v>0</v>
      </c>
      <c r="BK198" s="22">
        <v>1340</v>
      </c>
      <c r="BL198" s="22">
        <v>0</v>
      </c>
      <c r="BM198" s="22">
        <v>1735</v>
      </c>
      <c r="BN198" s="22">
        <v>0</v>
      </c>
      <c r="BO198" s="22">
        <v>6076</v>
      </c>
      <c r="BP198" s="22">
        <v>0</v>
      </c>
      <c r="BQ198" s="22">
        <v>0</v>
      </c>
      <c r="BR198" s="22">
        <v>0</v>
      </c>
      <c r="BS198" s="22">
        <v>0</v>
      </c>
      <c r="BT198" s="22">
        <v>45483</v>
      </c>
      <c r="BU198" s="22">
        <v>0</v>
      </c>
      <c r="BV198" s="22">
        <v>46222</v>
      </c>
      <c r="BW198" s="22">
        <v>4925</v>
      </c>
      <c r="BX198" s="22">
        <v>0</v>
      </c>
      <c r="BY198" s="22">
        <v>451</v>
      </c>
      <c r="BZ198" s="22">
        <v>0</v>
      </c>
      <c r="CA198" s="22">
        <v>0</v>
      </c>
      <c r="CB198" s="22">
        <v>0</v>
      </c>
      <c r="CC198" s="22">
        <v>753776</v>
      </c>
      <c r="CD198" s="22">
        <v>-17582</v>
      </c>
    </row>
    <row r="199" spans="1:82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268080</v>
      </c>
      <c r="F199" s="22">
        <v>0</v>
      </c>
      <c r="G199" s="22">
        <v>715</v>
      </c>
      <c r="H199" s="22">
        <v>0</v>
      </c>
      <c r="I199" s="22">
        <v>0</v>
      </c>
      <c r="J199" s="22">
        <v>5000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18245</v>
      </c>
      <c r="Q199" s="22">
        <v>0</v>
      </c>
      <c r="R199" s="22">
        <v>0</v>
      </c>
      <c r="S199" s="22">
        <v>0</v>
      </c>
      <c r="T199" s="22">
        <v>0</v>
      </c>
      <c r="U199" s="22">
        <v>281871</v>
      </c>
      <c r="V199" s="22">
        <v>25585</v>
      </c>
      <c r="W199" s="22">
        <v>25766</v>
      </c>
      <c r="X199" s="22">
        <v>0</v>
      </c>
      <c r="Y199" s="22">
        <v>6524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48502</v>
      </c>
      <c r="AK199" s="22">
        <v>8400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  <c r="AQ199" s="22">
        <v>688688</v>
      </c>
      <c r="AR199" s="22">
        <v>16079</v>
      </c>
      <c r="AS199" s="22">
        <v>105717</v>
      </c>
      <c r="AT199" s="22">
        <v>0</v>
      </c>
      <c r="AU199" s="22">
        <v>5202</v>
      </c>
      <c r="AV199" s="22">
        <v>29642</v>
      </c>
      <c r="AW199" s="22">
        <v>0</v>
      </c>
      <c r="AX199" s="22">
        <v>1020</v>
      </c>
      <c r="AY199" s="22">
        <v>0</v>
      </c>
      <c r="AZ199" s="22">
        <v>0</v>
      </c>
      <c r="BA199" s="22">
        <v>0</v>
      </c>
      <c r="BB199" s="22">
        <v>140296</v>
      </c>
      <c r="BC199" s="22">
        <v>0</v>
      </c>
      <c r="BD199" s="22">
        <v>0</v>
      </c>
      <c r="BE199" s="22">
        <v>0</v>
      </c>
      <c r="BF199" s="22">
        <v>0</v>
      </c>
      <c r="BG199" s="22">
        <v>99828</v>
      </c>
      <c r="BH199" s="22">
        <v>47661</v>
      </c>
      <c r="BI199" s="22">
        <v>31570</v>
      </c>
      <c r="BJ199" s="22">
        <v>0</v>
      </c>
      <c r="BK199" s="22">
        <v>8067</v>
      </c>
      <c r="BL199" s="22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0</v>
      </c>
      <c r="BU199" s="22">
        <v>0</v>
      </c>
      <c r="BV199" s="22">
        <v>25994</v>
      </c>
      <c r="BW199" s="22">
        <v>14365</v>
      </c>
      <c r="BX199" s="22">
        <v>0</v>
      </c>
      <c r="BY199" s="22">
        <v>0</v>
      </c>
      <c r="BZ199" s="22">
        <v>0</v>
      </c>
      <c r="CA199" s="22">
        <v>0</v>
      </c>
      <c r="CB199" s="22">
        <v>0</v>
      </c>
      <c r="CC199" s="22">
        <v>525441</v>
      </c>
      <c r="CD199" s="22">
        <v>163247</v>
      </c>
    </row>
    <row r="200" spans="1:82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627319</v>
      </c>
      <c r="F200" s="22">
        <v>0</v>
      </c>
      <c r="G200" s="22">
        <v>73429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2666</v>
      </c>
      <c r="N200" s="22">
        <v>0</v>
      </c>
      <c r="O200" s="22">
        <v>16316</v>
      </c>
      <c r="P200" s="22">
        <v>49102</v>
      </c>
      <c r="Q200" s="22">
        <v>0</v>
      </c>
      <c r="R200" s="22">
        <v>0</v>
      </c>
      <c r="S200" s="22">
        <v>0</v>
      </c>
      <c r="T200" s="22">
        <v>0</v>
      </c>
      <c r="U200" s="22">
        <v>378692</v>
      </c>
      <c r="V200" s="22">
        <v>87479</v>
      </c>
      <c r="W200" s="22">
        <v>88368</v>
      </c>
      <c r="X200" s="22">
        <v>0</v>
      </c>
      <c r="Y200" s="22">
        <v>0</v>
      </c>
      <c r="Z200" s="22">
        <v>0</v>
      </c>
      <c r="AA200" s="22">
        <v>7880</v>
      </c>
      <c r="AB200" s="22">
        <v>0</v>
      </c>
      <c r="AC200" s="22">
        <v>20823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41640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Q200" s="22">
        <v>1393714</v>
      </c>
      <c r="AR200" s="22">
        <v>35368</v>
      </c>
      <c r="AS200" s="22">
        <v>148527</v>
      </c>
      <c r="AT200" s="22">
        <v>0</v>
      </c>
      <c r="AU200" s="22">
        <v>25674</v>
      </c>
      <c r="AV200" s="22">
        <v>64204</v>
      </c>
      <c r="AW200" s="22">
        <v>0</v>
      </c>
      <c r="AX200" s="22">
        <v>0</v>
      </c>
      <c r="AY200" s="22">
        <v>3648</v>
      </c>
      <c r="AZ200" s="22">
        <v>0</v>
      </c>
      <c r="BA200" s="22">
        <v>53881</v>
      </c>
      <c r="BB200" s="22">
        <v>177857</v>
      </c>
      <c r="BC200" s="22">
        <v>0</v>
      </c>
      <c r="BD200" s="22">
        <v>0</v>
      </c>
      <c r="BE200" s="22">
        <v>0</v>
      </c>
      <c r="BF200" s="22">
        <v>0</v>
      </c>
      <c r="BG200" s="22">
        <v>503855</v>
      </c>
      <c r="BH200" s="22">
        <v>137999</v>
      </c>
      <c r="BI200" s="22">
        <v>102665</v>
      </c>
      <c r="BJ200" s="22">
        <v>0</v>
      </c>
      <c r="BK200" s="22">
        <v>0</v>
      </c>
      <c r="BL200" s="22">
        <v>0</v>
      </c>
      <c r="BM200" s="22">
        <v>19028</v>
      </c>
      <c r="BN200" s="22">
        <v>0</v>
      </c>
      <c r="BO200" s="22">
        <v>27190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117603</v>
      </c>
      <c r="BW200" s="22">
        <v>20980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1438479</v>
      </c>
      <c r="CD200" s="22">
        <v>-44765</v>
      </c>
    </row>
    <row r="201" spans="1:82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217526</v>
      </c>
      <c r="F201" s="22">
        <v>0</v>
      </c>
      <c r="G201" s="22">
        <v>57077</v>
      </c>
      <c r="H201" s="22">
        <v>0</v>
      </c>
      <c r="I201" s="22">
        <v>0</v>
      </c>
      <c r="J201" s="22">
        <v>39403</v>
      </c>
      <c r="K201" s="22">
        <v>0</v>
      </c>
      <c r="L201" s="22">
        <v>0</v>
      </c>
      <c r="M201" s="22">
        <v>0</v>
      </c>
      <c r="N201" s="22">
        <v>0</v>
      </c>
      <c r="O201" s="22">
        <v>16204</v>
      </c>
      <c r="P201" s="22">
        <v>2338</v>
      </c>
      <c r="Q201" s="22">
        <v>0</v>
      </c>
      <c r="R201" s="22">
        <v>0</v>
      </c>
      <c r="S201" s="22">
        <v>0</v>
      </c>
      <c r="T201" s="22">
        <v>0</v>
      </c>
      <c r="U201" s="22">
        <v>96708</v>
      </c>
      <c r="V201" s="22">
        <v>36234</v>
      </c>
      <c r="W201" s="22">
        <v>75545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250</v>
      </c>
      <c r="AD201" s="22">
        <v>0</v>
      </c>
      <c r="AE201" s="22">
        <v>4320</v>
      </c>
      <c r="AF201" s="22">
        <v>0</v>
      </c>
      <c r="AG201" s="22">
        <v>0</v>
      </c>
      <c r="AH201" s="22">
        <v>0</v>
      </c>
      <c r="AI201" s="22">
        <v>3543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549148</v>
      </c>
      <c r="AR201" s="22">
        <v>27083</v>
      </c>
      <c r="AS201" s="22">
        <v>295869</v>
      </c>
      <c r="AT201" s="22">
        <v>0</v>
      </c>
      <c r="AU201" s="22">
        <v>0</v>
      </c>
      <c r="AV201" s="22">
        <v>30721</v>
      </c>
      <c r="AW201" s="22">
        <v>0</v>
      </c>
      <c r="AX201" s="22">
        <v>0</v>
      </c>
      <c r="AY201" s="22">
        <v>5090</v>
      </c>
      <c r="AZ201" s="22">
        <v>0</v>
      </c>
      <c r="BA201" s="22">
        <v>63187</v>
      </c>
      <c r="BB201" s="22">
        <v>64766</v>
      </c>
      <c r="BC201" s="22">
        <v>0</v>
      </c>
      <c r="BD201" s="22">
        <v>0</v>
      </c>
      <c r="BE201" s="22">
        <v>0</v>
      </c>
      <c r="BF201" s="22">
        <v>0</v>
      </c>
      <c r="BG201" s="22">
        <v>134485</v>
      </c>
      <c r="BH201" s="22">
        <v>40107</v>
      </c>
      <c r="BI201" s="22">
        <v>72548</v>
      </c>
      <c r="BJ201" s="22">
        <v>0</v>
      </c>
      <c r="BK201" s="22">
        <v>2674</v>
      </c>
      <c r="BL201" s="22">
        <v>0</v>
      </c>
      <c r="BM201" s="22">
        <v>0</v>
      </c>
      <c r="BN201" s="22">
        <v>0</v>
      </c>
      <c r="BO201" s="22">
        <v>2973</v>
      </c>
      <c r="BP201" s="22">
        <v>0</v>
      </c>
      <c r="BQ201" s="22">
        <v>3309</v>
      </c>
      <c r="BR201" s="22">
        <v>0</v>
      </c>
      <c r="BS201" s="22">
        <v>0</v>
      </c>
      <c r="BT201" s="22">
        <v>0</v>
      </c>
      <c r="BU201" s="22">
        <v>0</v>
      </c>
      <c r="BV201" s="22">
        <v>40840</v>
      </c>
      <c r="BW201" s="22">
        <v>3542</v>
      </c>
      <c r="BX201" s="22">
        <v>0</v>
      </c>
      <c r="BY201" s="22">
        <v>0</v>
      </c>
      <c r="BZ201" s="22">
        <v>0</v>
      </c>
      <c r="CA201" s="22">
        <v>0</v>
      </c>
      <c r="CB201" s="22">
        <v>0</v>
      </c>
      <c r="CC201" s="22">
        <v>787194</v>
      </c>
      <c r="CD201" s="22">
        <v>-238046</v>
      </c>
    </row>
    <row r="202" spans="1:82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354042</v>
      </c>
      <c r="F202" s="22">
        <v>0</v>
      </c>
      <c r="G202" s="22">
        <v>61653</v>
      </c>
      <c r="H202" s="22">
        <v>0</v>
      </c>
      <c r="I202" s="22">
        <v>0</v>
      </c>
      <c r="J202" s="22">
        <v>153536</v>
      </c>
      <c r="K202" s="22">
        <v>0</v>
      </c>
      <c r="L202" s="22">
        <v>0</v>
      </c>
      <c r="M202" s="22">
        <v>7170</v>
      </c>
      <c r="N202" s="22">
        <v>0</v>
      </c>
      <c r="O202" s="22">
        <v>0</v>
      </c>
      <c r="P202" s="22">
        <v>220315</v>
      </c>
      <c r="Q202" s="22">
        <v>0</v>
      </c>
      <c r="R202" s="22">
        <v>0</v>
      </c>
      <c r="S202" s="22">
        <v>0</v>
      </c>
      <c r="T202" s="22">
        <v>0</v>
      </c>
      <c r="U202" s="22">
        <v>313151</v>
      </c>
      <c r="V202" s="22">
        <v>109261</v>
      </c>
      <c r="W202" s="22">
        <v>41499</v>
      </c>
      <c r="X202" s="22">
        <v>0</v>
      </c>
      <c r="Y202" s="22">
        <v>0</v>
      </c>
      <c r="Z202" s="22">
        <v>0</v>
      </c>
      <c r="AA202" s="22">
        <v>820</v>
      </c>
      <c r="AB202" s="22">
        <v>0</v>
      </c>
      <c r="AC202" s="22">
        <v>0</v>
      </c>
      <c r="AD202" s="22">
        <v>0</v>
      </c>
      <c r="AE202" s="22">
        <v>700</v>
      </c>
      <c r="AF202" s="22">
        <v>0</v>
      </c>
      <c r="AG202" s="22">
        <v>0</v>
      </c>
      <c r="AH202" s="22">
        <v>0</v>
      </c>
      <c r="AI202" s="22">
        <v>0</v>
      </c>
      <c r="AJ202" s="22">
        <v>1669</v>
      </c>
      <c r="AK202" s="22">
        <v>350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1264166</v>
      </c>
      <c r="AR202" s="22">
        <v>7323</v>
      </c>
      <c r="AS202" s="22">
        <v>149867</v>
      </c>
      <c r="AT202" s="22">
        <v>0</v>
      </c>
      <c r="AU202" s="22">
        <v>0</v>
      </c>
      <c r="AV202" s="22">
        <v>80938</v>
      </c>
      <c r="AW202" s="22">
        <v>0</v>
      </c>
      <c r="AX202" s="22">
        <v>0</v>
      </c>
      <c r="AY202" s="22">
        <v>23989</v>
      </c>
      <c r="AZ202" s="22">
        <v>0</v>
      </c>
      <c r="BA202" s="22">
        <v>0</v>
      </c>
      <c r="BB202" s="22">
        <v>206728</v>
      </c>
      <c r="BC202" s="22">
        <v>0</v>
      </c>
      <c r="BD202" s="22">
        <v>0</v>
      </c>
      <c r="BE202" s="22">
        <v>3682</v>
      </c>
      <c r="BF202" s="22">
        <v>0</v>
      </c>
      <c r="BG202" s="22">
        <v>143412</v>
      </c>
      <c r="BH202" s="22">
        <v>113759</v>
      </c>
      <c r="BI202" s="22">
        <v>42941</v>
      </c>
      <c r="BJ202" s="22">
        <v>0</v>
      </c>
      <c r="BK202" s="22">
        <v>2599</v>
      </c>
      <c r="BL202" s="22">
        <v>0</v>
      </c>
      <c r="BM202" s="22">
        <v>0</v>
      </c>
      <c r="BN202" s="22">
        <v>2307</v>
      </c>
      <c r="BO202" s="22">
        <v>0</v>
      </c>
      <c r="BP202" s="22">
        <v>0</v>
      </c>
      <c r="BQ202" s="22">
        <v>915</v>
      </c>
      <c r="BR202" s="22">
        <v>0</v>
      </c>
      <c r="BS202" s="22">
        <v>0</v>
      </c>
      <c r="BT202" s="22">
        <v>0</v>
      </c>
      <c r="BU202" s="22">
        <v>0</v>
      </c>
      <c r="BV202" s="22">
        <v>28179</v>
      </c>
      <c r="BW202" s="22">
        <v>6621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813260</v>
      </c>
      <c r="CD202" s="22">
        <v>450906</v>
      </c>
    </row>
    <row r="203" spans="1:82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1113723</v>
      </c>
      <c r="F203" s="22">
        <v>97529</v>
      </c>
      <c r="G203" s="22">
        <v>44057</v>
      </c>
      <c r="H203" s="22">
        <v>0</v>
      </c>
      <c r="I203" s="22">
        <v>0</v>
      </c>
      <c r="J203" s="22">
        <v>78643</v>
      </c>
      <c r="K203" s="22">
        <v>0</v>
      </c>
      <c r="L203" s="22">
        <v>0</v>
      </c>
      <c r="M203" s="22">
        <v>43086</v>
      </c>
      <c r="N203" s="22">
        <v>16692</v>
      </c>
      <c r="O203" s="22">
        <v>43937</v>
      </c>
      <c r="P203" s="22">
        <v>5208</v>
      </c>
      <c r="Q203" s="22">
        <v>47882</v>
      </c>
      <c r="R203" s="22">
        <v>0</v>
      </c>
      <c r="S203" s="22">
        <v>0</v>
      </c>
      <c r="T203" s="22">
        <v>0</v>
      </c>
      <c r="U203" s="22">
        <v>327044</v>
      </c>
      <c r="V203" s="22">
        <v>77285</v>
      </c>
      <c r="W203" s="22">
        <v>99253</v>
      </c>
      <c r="X203" s="22">
        <v>0</v>
      </c>
      <c r="Y203" s="22">
        <v>23468</v>
      </c>
      <c r="Z203" s="22">
        <v>0</v>
      </c>
      <c r="AA203" s="22">
        <v>0</v>
      </c>
      <c r="AB203" s="22">
        <v>231</v>
      </c>
      <c r="AC203" s="22">
        <v>4575</v>
      </c>
      <c r="AD203" s="22">
        <v>0</v>
      </c>
      <c r="AE203" s="22">
        <v>0</v>
      </c>
      <c r="AF203" s="22">
        <v>0</v>
      </c>
      <c r="AG203" s="22">
        <v>0</v>
      </c>
      <c r="AH203" s="22">
        <v>2600</v>
      </c>
      <c r="AI203" s="22">
        <v>6400</v>
      </c>
      <c r="AJ203" s="22">
        <v>112973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2144586</v>
      </c>
      <c r="AR203" s="22">
        <v>44899</v>
      </c>
      <c r="AS203" s="22">
        <v>307103</v>
      </c>
      <c r="AT203" s="22">
        <v>0</v>
      </c>
      <c r="AU203" s="22">
        <v>4632</v>
      </c>
      <c r="AV203" s="22">
        <v>136038</v>
      </c>
      <c r="AW203" s="22">
        <v>0</v>
      </c>
      <c r="AX203" s="22">
        <v>0</v>
      </c>
      <c r="AY203" s="22">
        <v>74593</v>
      </c>
      <c r="AZ203" s="22">
        <v>0</v>
      </c>
      <c r="BA203" s="22">
        <v>0</v>
      </c>
      <c r="BB203" s="22">
        <v>594177</v>
      </c>
      <c r="BC203" s="22">
        <v>47796</v>
      </c>
      <c r="BD203" s="22">
        <v>0</v>
      </c>
      <c r="BE203" s="22">
        <v>0</v>
      </c>
      <c r="BF203" s="22">
        <v>0</v>
      </c>
      <c r="BG203" s="22">
        <v>378442</v>
      </c>
      <c r="BH203" s="22">
        <v>156249</v>
      </c>
      <c r="BI203" s="22">
        <v>129935</v>
      </c>
      <c r="BJ203" s="22">
        <v>0</v>
      </c>
      <c r="BK203" s="22">
        <v>45874</v>
      </c>
      <c r="BL203" s="22">
        <v>0</v>
      </c>
      <c r="BM203" s="22">
        <v>380</v>
      </c>
      <c r="BN203" s="22">
        <v>0</v>
      </c>
      <c r="BO203" s="22">
        <v>14365</v>
      </c>
      <c r="BP203" s="22">
        <v>3704</v>
      </c>
      <c r="BQ203" s="22">
        <v>1393</v>
      </c>
      <c r="BR203" s="22">
        <v>0</v>
      </c>
      <c r="BS203" s="22">
        <v>0</v>
      </c>
      <c r="BT203" s="22">
        <v>5159</v>
      </c>
      <c r="BU203" s="22">
        <v>0</v>
      </c>
      <c r="BV203" s="22">
        <v>161914</v>
      </c>
      <c r="BW203" s="22">
        <v>145303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2251956</v>
      </c>
      <c r="CD203" s="22">
        <v>-107370</v>
      </c>
    </row>
    <row r="204" spans="1:82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514808</v>
      </c>
      <c r="F204" s="22">
        <v>0</v>
      </c>
      <c r="G204" s="22">
        <v>271105</v>
      </c>
      <c r="H204" s="22">
        <v>0</v>
      </c>
      <c r="I204" s="22">
        <v>0</v>
      </c>
      <c r="J204" s="22">
        <v>20000</v>
      </c>
      <c r="K204" s="22">
        <v>0</v>
      </c>
      <c r="L204" s="22">
        <v>0</v>
      </c>
      <c r="M204" s="22">
        <v>1361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135587</v>
      </c>
      <c r="V204" s="22">
        <v>50490</v>
      </c>
      <c r="W204" s="22">
        <v>67064</v>
      </c>
      <c r="X204" s="22">
        <v>0</v>
      </c>
      <c r="Y204" s="22">
        <v>22780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7000</v>
      </c>
      <c r="AF204" s="22">
        <v>0</v>
      </c>
      <c r="AG204" s="22">
        <v>0</v>
      </c>
      <c r="AH204" s="22">
        <v>0</v>
      </c>
      <c r="AI204" s="22">
        <v>0</v>
      </c>
      <c r="AJ204" s="22">
        <v>10075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1100270</v>
      </c>
      <c r="AR204" s="22">
        <v>29819</v>
      </c>
      <c r="AS204" s="22">
        <v>345058</v>
      </c>
      <c r="AT204" s="22">
        <v>0</v>
      </c>
      <c r="AU204" s="22">
        <v>0</v>
      </c>
      <c r="AV204" s="22">
        <v>24678</v>
      </c>
      <c r="AW204" s="22">
        <v>0</v>
      </c>
      <c r="AX204" s="22">
        <v>17841</v>
      </c>
      <c r="AY204" s="22">
        <v>5641</v>
      </c>
      <c r="AZ204" s="22">
        <v>0</v>
      </c>
      <c r="BA204" s="22">
        <v>0</v>
      </c>
      <c r="BB204" s="22">
        <v>397279</v>
      </c>
      <c r="BC204" s="22">
        <v>0</v>
      </c>
      <c r="BD204" s="22">
        <v>0</v>
      </c>
      <c r="BE204" s="22">
        <v>0</v>
      </c>
      <c r="BF204" s="22">
        <v>0</v>
      </c>
      <c r="BG204" s="22">
        <v>133607</v>
      </c>
      <c r="BH204" s="22">
        <v>41009</v>
      </c>
      <c r="BI204" s="22">
        <v>57806</v>
      </c>
      <c r="BJ204" s="22">
        <v>0</v>
      </c>
      <c r="BK204" s="22">
        <v>30344</v>
      </c>
      <c r="BL204" s="22">
        <v>0</v>
      </c>
      <c r="BM204" s="22">
        <v>0</v>
      </c>
      <c r="BN204" s="22">
        <v>0</v>
      </c>
      <c r="BO204" s="22">
        <v>0</v>
      </c>
      <c r="BP204" s="22">
        <v>0</v>
      </c>
      <c r="BQ204" s="22">
        <v>5145</v>
      </c>
      <c r="BR204" s="22">
        <v>0</v>
      </c>
      <c r="BS204" s="22">
        <v>0</v>
      </c>
      <c r="BT204" s="22">
        <v>0</v>
      </c>
      <c r="BU204" s="22">
        <v>0</v>
      </c>
      <c r="BV204" s="22">
        <v>36619</v>
      </c>
      <c r="BW204" s="22">
        <v>23616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1148462</v>
      </c>
      <c r="CD204" s="22">
        <v>-48192</v>
      </c>
    </row>
    <row r="205" spans="1:82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227411</v>
      </c>
      <c r="F205" s="22">
        <v>0</v>
      </c>
      <c r="G205" s="22">
        <v>21144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2703</v>
      </c>
      <c r="N205" s="22">
        <v>0</v>
      </c>
      <c r="O205" s="22">
        <v>0</v>
      </c>
      <c r="P205" s="22">
        <v>5021</v>
      </c>
      <c r="Q205" s="22">
        <v>0</v>
      </c>
      <c r="R205" s="22">
        <v>0</v>
      </c>
      <c r="S205" s="22">
        <v>59192</v>
      </c>
      <c r="T205" s="22">
        <v>0</v>
      </c>
      <c r="U205" s="22">
        <v>145787</v>
      </c>
      <c r="V205" s="22">
        <v>10759</v>
      </c>
      <c r="W205" s="22">
        <v>22893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941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28419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524270</v>
      </c>
      <c r="AR205" s="22">
        <v>8156</v>
      </c>
      <c r="AS205" s="22">
        <v>169898</v>
      </c>
      <c r="AT205" s="22">
        <v>0</v>
      </c>
      <c r="AU205" s="22">
        <v>6096</v>
      </c>
      <c r="AV205" s="22">
        <v>5962</v>
      </c>
      <c r="AW205" s="22">
        <v>0</v>
      </c>
      <c r="AX205" s="22">
        <v>0</v>
      </c>
      <c r="AY205" s="22">
        <v>4829</v>
      </c>
      <c r="AZ205" s="22">
        <v>0</v>
      </c>
      <c r="BA205" s="22">
        <v>0</v>
      </c>
      <c r="BB205" s="22">
        <v>118042</v>
      </c>
      <c r="BC205" s="22">
        <v>0</v>
      </c>
      <c r="BD205" s="22">
        <v>0</v>
      </c>
      <c r="BE205" s="22">
        <v>3704</v>
      </c>
      <c r="BF205" s="22">
        <v>0</v>
      </c>
      <c r="BG205" s="22">
        <v>240328</v>
      </c>
      <c r="BH205" s="22">
        <v>56755</v>
      </c>
      <c r="BI205" s="22">
        <v>22246</v>
      </c>
      <c r="BJ205" s="22">
        <v>0</v>
      </c>
      <c r="BK205" s="22">
        <v>1875</v>
      </c>
      <c r="BL205" s="22">
        <v>0</v>
      </c>
      <c r="BM205" s="22">
        <v>1494</v>
      </c>
      <c r="BN205" s="22">
        <v>0</v>
      </c>
      <c r="BO205" s="22">
        <v>0</v>
      </c>
      <c r="BP205" s="22">
        <v>0</v>
      </c>
      <c r="BQ205" s="22">
        <v>0</v>
      </c>
      <c r="BR205" s="22">
        <v>0</v>
      </c>
      <c r="BS205" s="22">
        <v>0</v>
      </c>
      <c r="BT205" s="22">
        <v>0</v>
      </c>
      <c r="BU205" s="22">
        <v>0</v>
      </c>
      <c r="BV205" s="22">
        <v>15246</v>
      </c>
      <c r="BW205" s="22">
        <v>4279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658910</v>
      </c>
      <c r="CD205" s="22">
        <v>-134640</v>
      </c>
    </row>
    <row r="206" spans="1:82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1178555</v>
      </c>
      <c r="F206" s="22">
        <v>3078</v>
      </c>
      <c r="G206" s="22">
        <v>60605</v>
      </c>
      <c r="H206" s="22">
        <v>0</v>
      </c>
      <c r="I206" s="22">
        <v>0</v>
      </c>
      <c r="J206" s="22">
        <v>209435</v>
      </c>
      <c r="K206" s="22">
        <v>0</v>
      </c>
      <c r="L206" s="22">
        <v>0</v>
      </c>
      <c r="M206" s="22">
        <v>0</v>
      </c>
      <c r="N206" s="22">
        <v>0</v>
      </c>
      <c r="O206" s="22">
        <v>8810</v>
      </c>
      <c r="P206" s="22">
        <v>234136</v>
      </c>
      <c r="Q206" s="22">
        <v>3300</v>
      </c>
      <c r="R206" s="22">
        <v>0</v>
      </c>
      <c r="S206" s="22">
        <v>0</v>
      </c>
      <c r="T206" s="22">
        <v>0</v>
      </c>
      <c r="U206" s="22">
        <v>707981</v>
      </c>
      <c r="V206" s="22">
        <v>137679</v>
      </c>
      <c r="W206" s="22">
        <v>177674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17964</v>
      </c>
      <c r="AD206" s="22">
        <v>0</v>
      </c>
      <c r="AE206" s="22">
        <v>0</v>
      </c>
      <c r="AF206" s="22">
        <v>0</v>
      </c>
      <c r="AG206" s="22">
        <v>76470</v>
      </c>
      <c r="AH206" s="22">
        <v>0</v>
      </c>
      <c r="AI206" s="22">
        <v>0</v>
      </c>
      <c r="AJ206" s="22">
        <v>392444</v>
      </c>
      <c r="AK206" s="22">
        <v>3240</v>
      </c>
      <c r="AL206" s="22">
        <v>28109</v>
      </c>
      <c r="AM206" s="22">
        <v>0</v>
      </c>
      <c r="AN206" s="22">
        <v>1007968</v>
      </c>
      <c r="AO206" s="22">
        <v>0</v>
      </c>
      <c r="AP206" s="22">
        <v>0</v>
      </c>
      <c r="AQ206" s="22">
        <v>4247448</v>
      </c>
      <c r="AR206" s="22">
        <v>179039</v>
      </c>
      <c r="AS206" s="22">
        <v>741048</v>
      </c>
      <c r="AT206" s="22">
        <v>0</v>
      </c>
      <c r="AU206" s="22">
        <v>25761</v>
      </c>
      <c r="AV206" s="22">
        <v>134988</v>
      </c>
      <c r="AW206" s="22">
        <v>643</v>
      </c>
      <c r="AX206" s="22">
        <v>0</v>
      </c>
      <c r="AY206" s="22">
        <v>700</v>
      </c>
      <c r="AZ206" s="22">
        <v>0</v>
      </c>
      <c r="BA206" s="22">
        <v>287004</v>
      </c>
      <c r="BB206" s="22">
        <v>381225</v>
      </c>
      <c r="BC206" s="22">
        <v>3394</v>
      </c>
      <c r="BD206" s="22">
        <v>0</v>
      </c>
      <c r="BE206" s="22">
        <v>8556</v>
      </c>
      <c r="BF206" s="22">
        <v>0</v>
      </c>
      <c r="BG206" s="22">
        <v>772616</v>
      </c>
      <c r="BH206" s="22">
        <v>73223</v>
      </c>
      <c r="BI206" s="22">
        <v>167341</v>
      </c>
      <c r="BJ206" s="22">
        <v>0</v>
      </c>
      <c r="BK206" s="22">
        <v>12172</v>
      </c>
      <c r="BL206" s="22">
        <v>0</v>
      </c>
      <c r="BM206" s="22">
        <v>0</v>
      </c>
      <c r="BN206" s="22">
        <v>0</v>
      </c>
      <c r="BO206" s="22">
        <v>75258</v>
      </c>
      <c r="BP206" s="22">
        <v>10644</v>
      </c>
      <c r="BQ206" s="22">
        <v>85456</v>
      </c>
      <c r="BR206" s="22">
        <v>0</v>
      </c>
      <c r="BS206" s="22">
        <v>35995</v>
      </c>
      <c r="BT206" s="22">
        <v>0</v>
      </c>
      <c r="BU206" s="22">
        <v>0</v>
      </c>
      <c r="BV206" s="22">
        <v>534254</v>
      </c>
      <c r="BW206" s="22">
        <v>79592</v>
      </c>
      <c r="BX206" s="22">
        <v>85084</v>
      </c>
      <c r="BY206" s="22">
        <v>0</v>
      </c>
      <c r="BZ206" s="22">
        <v>705155</v>
      </c>
      <c r="CA206" s="22">
        <v>0</v>
      </c>
      <c r="CB206" s="22">
        <v>0</v>
      </c>
      <c r="CC206" s="22">
        <v>4399148</v>
      </c>
      <c r="CD206" s="22">
        <v>-151700</v>
      </c>
    </row>
    <row r="207" spans="1:82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840250</v>
      </c>
      <c r="F207" s="22">
        <v>0</v>
      </c>
      <c r="G207" s="22">
        <v>18983</v>
      </c>
      <c r="H207" s="22">
        <v>0</v>
      </c>
      <c r="I207" s="22">
        <v>71016</v>
      </c>
      <c r="J207" s="22">
        <v>0</v>
      </c>
      <c r="K207" s="22">
        <v>0</v>
      </c>
      <c r="L207" s="22">
        <v>0</v>
      </c>
      <c r="M207" s="22">
        <v>301</v>
      </c>
      <c r="N207" s="22">
        <v>0</v>
      </c>
      <c r="O207" s="22">
        <v>0</v>
      </c>
      <c r="P207" s="22">
        <v>35322</v>
      </c>
      <c r="Q207" s="22">
        <v>0</v>
      </c>
      <c r="R207" s="22">
        <v>0</v>
      </c>
      <c r="S207" s="22">
        <v>0</v>
      </c>
      <c r="T207" s="22">
        <v>0</v>
      </c>
      <c r="U207" s="22">
        <v>78103</v>
      </c>
      <c r="V207" s="22">
        <v>90352</v>
      </c>
      <c r="W207" s="22">
        <v>75204</v>
      </c>
      <c r="X207" s="22">
        <v>0</v>
      </c>
      <c r="Y207" s="22">
        <v>117434</v>
      </c>
      <c r="Z207" s="22">
        <v>0</v>
      </c>
      <c r="AA207" s="22">
        <v>135</v>
      </c>
      <c r="AB207" s="22">
        <v>0</v>
      </c>
      <c r="AC207" s="22">
        <v>819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318022</v>
      </c>
      <c r="AK207" s="22">
        <v>197874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Q207" s="22">
        <v>1843815</v>
      </c>
      <c r="AR207" s="22">
        <v>34355</v>
      </c>
      <c r="AS207" s="22">
        <v>246483</v>
      </c>
      <c r="AT207" s="22">
        <v>0</v>
      </c>
      <c r="AU207" s="22">
        <v>93070</v>
      </c>
      <c r="AV207" s="22">
        <v>350</v>
      </c>
      <c r="AW207" s="22">
        <v>634</v>
      </c>
      <c r="AX207" s="22">
        <v>0</v>
      </c>
      <c r="AY207" s="22">
        <v>10437</v>
      </c>
      <c r="AZ207" s="22">
        <v>0</v>
      </c>
      <c r="BA207" s="22">
        <v>0</v>
      </c>
      <c r="BB207" s="22">
        <v>427662</v>
      </c>
      <c r="BC207" s="22">
        <v>0</v>
      </c>
      <c r="BD207" s="22">
        <v>0</v>
      </c>
      <c r="BE207" s="22">
        <v>0</v>
      </c>
      <c r="BF207" s="22">
        <v>0</v>
      </c>
      <c r="BG207" s="22">
        <v>105113</v>
      </c>
      <c r="BH207" s="22">
        <v>30177</v>
      </c>
      <c r="BI207" s="22">
        <v>76724</v>
      </c>
      <c r="BJ207" s="22">
        <v>0</v>
      </c>
      <c r="BK207" s="22">
        <v>129679</v>
      </c>
      <c r="BL207" s="22">
        <v>0</v>
      </c>
      <c r="BM207" s="22">
        <v>0</v>
      </c>
      <c r="BN207" s="22">
        <v>0</v>
      </c>
      <c r="BO207" s="22">
        <v>162</v>
      </c>
      <c r="BP207" s="22">
        <v>7350</v>
      </c>
      <c r="BQ207" s="22">
        <v>0</v>
      </c>
      <c r="BR207" s="22">
        <v>0</v>
      </c>
      <c r="BS207" s="22">
        <v>0</v>
      </c>
      <c r="BT207" s="22">
        <v>0</v>
      </c>
      <c r="BU207" s="22">
        <v>0</v>
      </c>
      <c r="BV207" s="22">
        <v>359876</v>
      </c>
      <c r="BW207" s="22">
        <v>312044</v>
      </c>
      <c r="BX207" s="22">
        <v>0</v>
      </c>
      <c r="BY207" s="22">
        <v>0</v>
      </c>
      <c r="BZ207" s="22">
        <v>0</v>
      </c>
      <c r="CA207" s="22">
        <v>0</v>
      </c>
      <c r="CB207" s="22">
        <v>0</v>
      </c>
      <c r="CC207" s="22">
        <v>1834116</v>
      </c>
      <c r="CD207" s="22">
        <v>9699</v>
      </c>
    </row>
    <row r="208" spans="1:82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455500</v>
      </c>
      <c r="F208" s="22">
        <v>60046</v>
      </c>
      <c r="G208" s="22">
        <v>116804</v>
      </c>
      <c r="H208" s="22">
        <v>2889</v>
      </c>
      <c r="I208" s="22">
        <v>0</v>
      </c>
      <c r="J208" s="22">
        <v>99772</v>
      </c>
      <c r="K208" s="22">
        <v>0</v>
      </c>
      <c r="L208" s="22">
        <v>0</v>
      </c>
      <c r="M208" s="22">
        <v>7634</v>
      </c>
      <c r="N208" s="22">
        <v>0</v>
      </c>
      <c r="O208" s="22">
        <v>0</v>
      </c>
      <c r="P208" s="22">
        <v>114054</v>
      </c>
      <c r="Q208" s="22">
        <v>0</v>
      </c>
      <c r="R208" s="22">
        <v>0</v>
      </c>
      <c r="S208" s="22">
        <v>0</v>
      </c>
      <c r="T208" s="22">
        <v>54797</v>
      </c>
      <c r="U208" s="22">
        <v>301954</v>
      </c>
      <c r="V208" s="22">
        <v>103270</v>
      </c>
      <c r="W208" s="22">
        <v>55008</v>
      </c>
      <c r="X208" s="22">
        <v>0</v>
      </c>
      <c r="Y208" s="22">
        <v>0</v>
      </c>
      <c r="Z208" s="22">
        <v>0</v>
      </c>
      <c r="AA208" s="22">
        <v>400</v>
      </c>
      <c r="AB208" s="22">
        <v>0</v>
      </c>
      <c r="AC208" s="22">
        <v>0</v>
      </c>
      <c r="AD208" s="22">
        <v>0</v>
      </c>
      <c r="AE208" s="22">
        <v>35421</v>
      </c>
      <c r="AF208" s="22">
        <v>0</v>
      </c>
      <c r="AG208" s="22">
        <v>16074</v>
      </c>
      <c r="AH208" s="22">
        <v>0</v>
      </c>
      <c r="AI208" s="22">
        <v>0</v>
      </c>
      <c r="AJ208" s="22">
        <v>229883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73576</v>
      </c>
      <c r="AQ208" s="22">
        <v>1727082</v>
      </c>
      <c r="AR208" s="22">
        <v>0</v>
      </c>
      <c r="AS208" s="22">
        <v>41474</v>
      </c>
      <c r="AT208" s="22">
        <v>472751</v>
      </c>
      <c r="AU208" s="22">
        <v>0</v>
      </c>
      <c r="AV208" s="22">
        <v>72767</v>
      </c>
      <c r="AW208" s="22">
        <v>0</v>
      </c>
      <c r="AX208" s="22">
        <v>0</v>
      </c>
      <c r="AY208" s="22">
        <v>17072</v>
      </c>
      <c r="AZ208" s="22">
        <v>0</v>
      </c>
      <c r="BA208" s="22">
        <v>0</v>
      </c>
      <c r="BB208" s="22">
        <v>435652</v>
      </c>
      <c r="BC208" s="22">
        <v>0</v>
      </c>
      <c r="BD208" s="22">
        <v>0</v>
      </c>
      <c r="BE208" s="22">
        <v>0</v>
      </c>
      <c r="BF208" s="22">
        <v>20350</v>
      </c>
      <c r="BG208" s="22">
        <v>198613</v>
      </c>
      <c r="BH208" s="22">
        <v>60750</v>
      </c>
      <c r="BI208" s="22">
        <v>50667</v>
      </c>
      <c r="BJ208" s="22">
        <v>0</v>
      </c>
      <c r="BK208" s="22">
        <v>0</v>
      </c>
      <c r="BL208" s="22">
        <v>0</v>
      </c>
      <c r="BM208" s="22">
        <v>0</v>
      </c>
      <c r="BN208" s="22">
        <v>7942</v>
      </c>
      <c r="BO208" s="22">
        <v>0</v>
      </c>
      <c r="BP208" s="22">
        <v>0</v>
      </c>
      <c r="BQ208" s="22">
        <v>26763</v>
      </c>
      <c r="BR208" s="22">
        <v>0</v>
      </c>
      <c r="BS208" s="22">
        <v>0</v>
      </c>
      <c r="BT208" s="22">
        <v>0</v>
      </c>
      <c r="BU208" s="22">
        <v>0</v>
      </c>
      <c r="BV208" s="22">
        <v>274267</v>
      </c>
      <c r="BW208" s="22">
        <v>0</v>
      </c>
      <c r="BX208" s="22">
        <v>0</v>
      </c>
      <c r="BY208" s="22">
        <v>0</v>
      </c>
      <c r="BZ208" s="22">
        <v>0</v>
      </c>
      <c r="CA208" s="22">
        <v>0</v>
      </c>
      <c r="CB208" s="22">
        <v>60947</v>
      </c>
      <c r="CC208" s="22">
        <v>1740015</v>
      </c>
      <c r="CD208" s="22">
        <v>-12933</v>
      </c>
    </row>
    <row r="209" spans="1:82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245566</v>
      </c>
      <c r="F209" s="22">
        <v>173762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1136</v>
      </c>
      <c r="N209" s="22">
        <v>0</v>
      </c>
      <c r="O209" s="22">
        <v>31474</v>
      </c>
      <c r="P209" s="22">
        <v>1025</v>
      </c>
      <c r="Q209" s="22">
        <v>0</v>
      </c>
      <c r="R209" s="22">
        <v>0</v>
      </c>
      <c r="S209" s="22">
        <v>0</v>
      </c>
      <c r="T209" s="22">
        <v>0</v>
      </c>
      <c r="U209" s="22">
        <v>242523</v>
      </c>
      <c r="V209" s="22">
        <v>31604</v>
      </c>
      <c r="W209" s="22">
        <v>52842</v>
      </c>
      <c r="X209" s="22">
        <v>236633</v>
      </c>
      <c r="Y209" s="22">
        <v>0</v>
      </c>
      <c r="Z209" s="22">
        <v>0</v>
      </c>
      <c r="AA209" s="22">
        <v>1075</v>
      </c>
      <c r="AB209" s="22">
        <v>0</v>
      </c>
      <c r="AC209" s="22">
        <v>600</v>
      </c>
      <c r="AD209" s="22">
        <v>0</v>
      </c>
      <c r="AE209" s="22">
        <v>0</v>
      </c>
      <c r="AF209" s="22">
        <v>0</v>
      </c>
      <c r="AG209" s="22">
        <v>0</v>
      </c>
      <c r="AH209" s="22">
        <v>11617</v>
      </c>
      <c r="AI209" s="22">
        <v>0</v>
      </c>
      <c r="AJ209" s="22">
        <v>2212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1032069</v>
      </c>
      <c r="AR209" s="22">
        <v>3932</v>
      </c>
      <c r="AS209" s="22">
        <v>304176</v>
      </c>
      <c r="AT209" s="22">
        <v>0</v>
      </c>
      <c r="AU209" s="22">
        <v>0</v>
      </c>
      <c r="AV209" s="22">
        <v>15842</v>
      </c>
      <c r="AW209" s="22">
        <v>1931</v>
      </c>
      <c r="AX209" s="22">
        <v>0</v>
      </c>
      <c r="AY209" s="22">
        <v>8115</v>
      </c>
      <c r="AZ209" s="22">
        <v>0</v>
      </c>
      <c r="BA209" s="22">
        <v>202392</v>
      </c>
      <c r="BB209" s="22">
        <v>68987</v>
      </c>
      <c r="BC209" s="22">
        <v>0</v>
      </c>
      <c r="BD209" s="22">
        <v>0</v>
      </c>
      <c r="BE209" s="22">
        <v>0</v>
      </c>
      <c r="BF209" s="22">
        <v>0</v>
      </c>
      <c r="BG209" s="22">
        <v>218695</v>
      </c>
      <c r="BH209" s="22">
        <v>64742</v>
      </c>
      <c r="BI209" s="22">
        <v>64015</v>
      </c>
      <c r="BJ209" s="22">
        <v>17813</v>
      </c>
      <c r="BK209" s="22">
        <v>2051</v>
      </c>
      <c r="BL209" s="22">
        <v>0</v>
      </c>
      <c r="BM209" s="22">
        <v>0</v>
      </c>
      <c r="BN209" s="22">
        <v>0</v>
      </c>
      <c r="BO209" s="22">
        <v>6378</v>
      </c>
      <c r="BP209" s="22">
        <v>0</v>
      </c>
      <c r="BQ209" s="22">
        <v>0</v>
      </c>
      <c r="BR209" s="22">
        <v>0</v>
      </c>
      <c r="BS209" s="22">
        <v>0</v>
      </c>
      <c r="BT209" s="22">
        <v>0</v>
      </c>
      <c r="BU209" s="22">
        <v>0</v>
      </c>
      <c r="BV209" s="22">
        <v>11055</v>
      </c>
      <c r="BW209" s="22">
        <v>3821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993945</v>
      </c>
      <c r="CD209" s="22">
        <v>38124</v>
      </c>
    </row>
    <row r="210" spans="1:82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555798</v>
      </c>
      <c r="F210" s="22">
        <v>0</v>
      </c>
      <c r="G210" s="22">
        <v>256097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6887</v>
      </c>
      <c r="N210" s="22">
        <v>0</v>
      </c>
      <c r="O210" s="22">
        <v>0</v>
      </c>
      <c r="P210" s="22">
        <v>7612</v>
      </c>
      <c r="Q210" s="22">
        <v>0</v>
      </c>
      <c r="R210" s="22">
        <v>0</v>
      </c>
      <c r="S210" s="22">
        <v>0</v>
      </c>
      <c r="T210" s="22">
        <v>0</v>
      </c>
      <c r="U210" s="22">
        <v>130060</v>
      </c>
      <c r="V210" s="22">
        <v>130514</v>
      </c>
      <c r="W210" s="22">
        <v>75335</v>
      </c>
      <c r="X210" s="22">
        <v>0</v>
      </c>
      <c r="Y210" s="22">
        <v>5756</v>
      </c>
      <c r="Z210" s="22">
        <v>0</v>
      </c>
      <c r="AA210" s="22">
        <v>4350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85967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1258376</v>
      </c>
      <c r="AR210" s="22">
        <v>30088</v>
      </c>
      <c r="AS210" s="22">
        <v>396995</v>
      </c>
      <c r="AT210" s="22">
        <v>0</v>
      </c>
      <c r="AU210" s="22">
        <v>0</v>
      </c>
      <c r="AV210" s="22">
        <v>80115</v>
      </c>
      <c r="AW210" s="22">
        <v>0</v>
      </c>
      <c r="AX210" s="22">
        <v>0</v>
      </c>
      <c r="AY210" s="22">
        <v>3004</v>
      </c>
      <c r="AZ210" s="22">
        <v>0</v>
      </c>
      <c r="BA210" s="22">
        <v>490372</v>
      </c>
      <c r="BB210" s="22">
        <v>130367</v>
      </c>
      <c r="BC210" s="22">
        <v>0</v>
      </c>
      <c r="BD210" s="22">
        <v>0</v>
      </c>
      <c r="BE210" s="22">
        <v>2275</v>
      </c>
      <c r="BF210" s="22">
        <v>0</v>
      </c>
      <c r="BG210" s="22">
        <v>258781</v>
      </c>
      <c r="BH210" s="22">
        <v>114514</v>
      </c>
      <c r="BI210" s="22">
        <v>170788</v>
      </c>
      <c r="BJ210" s="22">
        <v>0</v>
      </c>
      <c r="BK210" s="22">
        <v>3777</v>
      </c>
      <c r="BL210" s="22">
        <v>0</v>
      </c>
      <c r="BM210" s="22">
        <v>6366</v>
      </c>
      <c r="BN210" s="22">
        <v>0</v>
      </c>
      <c r="BO210" s="22">
        <v>2100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148008</v>
      </c>
      <c r="BW210" s="22">
        <v>29892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1867442</v>
      </c>
      <c r="CD210" s="22">
        <v>-609066</v>
      </c>
    </row>
    <row r="211" spans="1:82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340677</v>
      </c>
      <c r="F211" s="22">
        <v>0</v>
      </c>
      <c r="G211" s="22">
        <v>71551</v>
      </c>
      <c r="H211" s="22">
        <v>79407</v>
      </c>
      <c r="I211" s="22">
        <v>0</v>
      </c>
      <c r="J211" s="22">
        <v>930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20624</v>
      </c>
      <c r="Q211" s="22">
        <v>0</v>
      </c>
      <c r="R211" s="22">
        <v>0</v>
      </c>
      <c r="S211" s="22">
        <v>30304</v>
      </c>
      <c r="T211" s="22">
        <v>0</v>
      </c>
      <c r="U211" s="22">
        <v>213446</v>
      </c>
      <c r="V211" s="22">
        <v>16975</v>
      </c>
      <c r="W211" s="22">
        <v>79635</v>
      </c>
      <c r="X211" s="22">
        <v>0</v>
      </c>
      <c r="Y211" s="22">
        <v>0</v>
      </c>
      <c r="Z211" s="22">
        <v>0</v>
      </c>
      <c r="AA211" s="22">
        <v>180</v>
      </c>
      <c r="AB211" s="22">
        <v>0</v>
      </c>
      <c r="AC211" s="22">
        <v>8341</v>
      </c>
      <c r="AD211" s="22">
        <v>0</v>
      </c>
      <c r="AE211" s="22">
        <v>0</v>
      </c>
      <c r="AF211" s="22">
        <v>0</v>
      </c>
      <c r="AG211" s="22">
        <v>7500</v>
      </c>
      <c r="AH211" s="22">
        <v>0</v>
      </c>
      <c r="AI211" s="22">
        <v>0</v>
      </c>
      <c r="AJ211" s="22">
        <v>42276</v>
      </c>
      <c r="AK211" s="22">
        <v>0</v>
      </c>
      <c r="AL211" s="22">
        <v>0</v>
      </c>
      <c r="AM211" s="22">
        <v>13224</v>
      </c>
      <c r="AN211" s="22">
        <v>0</v>
      </c>
      <c r="AO211" s="22">
        <v>0</v>
      </c>
      <c r="AP211" s="22">
        <v>0</v>
      </c>
      <c r="AQ211" s="22">
        <v>925070</v>
      </c>
      <c r="AR211" s="22">
        <v>5262</v>
      </c>
      <c r="AS211" s="22">
        <v>357204</v>
      </c>
      <c r="AT211" s="22">
        <v>0</v>
      </c>
      <c r="AU211" s="22">
        <v>0</v>
      </c>
      <c r="AV211" s="22">
        <v>32060</v>
      </c>
      <c r="AW211" s="22">
        <v>0</v>
      </c>
      <c r="AX211" s="22">
        <v>0</v>
      </c>
      <c r="AY211" s="22">
        <v>0</v>
      </c>
      <c r="AZ211" s="22">
        <v>0</v>
      </c>
      <c r="BA211" s="22">
        <v>143672</v>
      </c>
      <c r="BB211" s="22">
        <v>135945</v>
      </c>
      <c r="BC211" s="22">
        <v>0</v>
      </c>
      <c r="BD211" s="22">
        <v>0</v>
      </c>
      <c r="BE211" s="22">
        <v>0</v>
      </c>
      <c r="BF211" s="22">
        <v>0</v>
      </c>
      <c r="BG211" s="22">
        <v>216373</v>
      </c>
      <c r="BH211" s="22">
        <v>9414</v>
      </c>
      <c r="BI211" s="22">
        <v>82276</v>
      </c>
      <c r="BJ211" s="22">
        <v>0</v>
      </c>
      <c r="BK211" s="22">
        <v>29443</v>
      </c>
      <c r="BL211" s="22">
        <v>0</v>
      </c>
      <c r="BM211" s="22">
        <v>0</v>
      </c>
      <c r="BN211" s="22">
        <v>0</v>
      </c>
      <c r="BO211" s="22">
        <v>19998</v>
      </c>
      <c r="BP211" s="22">
        <v>0</v>
      </c>
      <c r="BQ211" s="22">
        <v>0</v>
      </c>
      <c r="BR211" s="22">
        <v>0</v>
      </c>
      <c r="BS211" s="22">
        <v>0</v>
      </c>
      <c r="BT211" s="22">
        <v>0</v>
      </c>
      <c r="BU211" s="22">
        <v>0</v>
      </c>
      <c r="BV211" s="22">
        <v>148068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2">
        <v>0</v>
      </c>
      <c r="CC211" s="22">
        <v>1179715</v>
      </c>
      <c r="CD211" s="22">
        <v>-254645</v>
      </c>
    </row>
    <row r="212" spans="1:82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497937</v>
      </c>
      <c r="F212" s="22">
        <v>0</v>
      </c>
      <c r="G212" s="22">
        <v>10184</v>
      </c>
      <c r="H212" s="22">
        <v>0</v>
      </c>
      <c r="I212" s="22">
        <v>0</v>
      </c>
      <c r="J212" s="22">
        <v>125785</v>
      </c>
      <c r="K212" s="22">
        <v>0</v>
      </c>
      <c r="L212" s="22">
        <v>0</v>
      </c>
      <c r="M212" s="22">
        <v>2315</v>
      </c>
      <c r="N212" s="22">
        <v>0</v>
      </c>
      <c r="O212" s="22">
        <v>0</v>
      </c>
      <c r="P212" s="22">
        <v>175468</v>
      </c>
      <c r="Q212" s="22">
        <v>0</v>
      </c>
      <c r="R212" s="22">
        <v>0</v>
      </c>
      <c r="S212" s="22">
        <v>0</v>
      </c>
      <c r="T212" s="22">
        <v>0</v>
      </c>
      <c r="U212" s="22">
        <v>111450</v>
      </c>
      <c r="V212" s="22">
        <v>74631</v>
      </c>
      <c r="W212" s="22">
        <v>62714</v>
      </c>
      <c r="X212" s="22">
        <v>0</v>
      </c>
      <c r="Y212" s="22">
        <v>0</v>
      </c>
      <c r="Z212" s="22">
        <v>0</v>
      </c>
      <c r="AA212" s="22">
        <v>1919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179227</v>
      </c>
      <c r="AJ212" s="22">
        <v>8201</v>
      </c>
      <c r="AK212" s="22">
        <v>0</v>
      </c>
      <c r="AL212" s="22">
        <v>0</v>
      </c>
      <c r="AM212" s="22">
        <v>0</v>
      </c>
      <c r="AN212" s="22">
        <v>248636</v>
      </c>
      <c r="AO212" s="22">
        <v>0</v>
      </c>
      <c r="AP212" s="22">
        <v>0</v>
      </c>
      <c r="AQ212" s="22">
        <v>1498467</v>
      </c>
      <c r="AR212" s="22">
        <v>25218</v>
      </c>
      <c r="AS212" s="22">
        <v>137977</v>
      </c>
      <c r="AT212" s="22">
        <v>0</v>
      </c>
      <c r="AU212" s="22">
        <v>8824</v>
      </c>
      <c r="AV212" s="22">
        <v>201885</v>
      </c>
      <c r="AW212" s="22">
        <v>0</v>
      </c>
      <c r="AX212" s="22">
        <v>0</v>
      </c>
      <c r="AY212" s="22">
        <v>0</v>
      </c>
      <c r="AZ212" s="22">
        <v>0</v>
      </c>
      <c r="BA212" s="22">
        <v>0</v>
      </c>
      <c r="BB212" s="22">
        <v>347938</v>
      </c>
      <c r="BC212" s="22">
        <v>0</v>
      </c>
      <c r="BD212" s="22">
        <v>0</v>
      </c>
      <c r="BE212" s="22">
        <v>1268</v>
      </c>
      <c r="BF212" s="22">
        <v>0</v>
      </c>
      <c r="BG212" s="22">
        <v>161271</v>
      </c>
      <c r="BH212" s="22">
        <v>88122</v>
      </c>
      <c r="BI212" s="22">
        <v>56529</v>
      </c>
      <c r="BJ212" s="22">
        <v>0</v>
      </c>
      <c r="BK212" s="22">
        <v>3485</v>
      </c>
      <c r="BL212" s="22">
        <v>0</v>
      </c>
      <c r="BM212" s="22">
        <v>4542</v>
      </c>
      <c r="BN212" s="22">
        <v>50</v>
      </c>
      <c r="BO212" s="22">
        <v>0</v>
      </c>
      <c r="BP212" s="22">
        <v>0</v>
      </c>
      <c r="BQ212" s="22">
        <v>0</v>
      </c>
      <c r="BR212" s="22">
        <v>0</v>
      </c>
      <c r="BS212" s="22">
        <v>0</v>
      </c>
      <c r="BT212" s="22">
        <v>0</v>
      </c>
      <c r="BU212" s="22">
        <v>246146</v>
      </c>
      <c r="BV212" s="22">
        <v>18746</v>
      </c>
      <c r="BW212" s="22">
        <v>12680</v>
      </c>
      <c r="BX212" s="22">
        <v>0</v>
      </c>
      <c r="BY212" s="22">
        <v>0</v>
      </c>
      <c r="BZ212" s="22">
        <v>244909</v>
      </c>
      <c r="CA212" s="22">
        <v>0</v>
      </c>
      <c r="CB212" s="22">
        <v>0</v>
      </c>
      <c r="CC212" s="22">
        <v>1559590</v>
      </c>
      <c r="CD212" s="22">
        <v>-61123</v>
      </c>
    </row>
    <row r="213" spans="1:82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307257</v>
      </c>
      <c r="F213" s="22">
        <v>0</v>
      </c>
      <c r="G213" s="22">
        <v>264788</v>
      </c>
      <c r="H213" s="22">
        <v>33534</v>
      </c>
      <c r="I213" s="22">
        <v>0</v>
      </c>
      <c r="J213" s="22">
        <v>0</v>
      </c>
      <c r="K213" s="22">
        <v>0</v>
      </c>
      <c r="L213" s="22">
        <v>0</v>
      </c>
      <c r="M213" s="22">
        <v>1011</v>
      </c>
      <c r="N213" s="22">
        <v>0</v>
      </c>
      <c r="O213" s="22">
        <v>0</v>
      </c>
      <c r="P213" s="22">
        <v>18183</v>
      </c>
      <c r="Q213" s="22">
        <v>0</v>
      </c>
      <c r="R213" s="22">
        <v>0</v>
      </c>
      <c r="S213" s="22">
        <v>0</v>
      </c>
      <c r="T213" s="22">
        <v>0</v>
      </c>
      <c r="U213" s="22">
        <v>181212</v>
      </c>
      <c r="V213" s="22">
        <v>28547</v>
      </c>
      <c r="W213" s="22">
        <v>25727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5612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9872</v>
      </c>
      <c r="AK213" s="22">
        <v>0</v>
      </c>
      <c r="AL213" s="22">
        <v>0</v>
      </c>
      <c r="AM213" s="22">
        <v>9618</v>
      </c>
      <c r="AN213" s="22">
        <v>0</v>
      </c>
      <c r="AO213" s="22">
        <v>0</v>
      </c>
      <c r="AP213" s="22">
        <v>0</v>
      </c>
      <c r="AQ213" s="22">
        <v>885361</v>
      </c>
      <c r="AR213" s="22">
        <v>18018</v>
      </c>
      <c r="AS213" s="22">
        <v>177927</v>
      </c>
      <c r="AT213" s="22">
        <v>0</v>
      </c>
      <c r="AU213" s="22">
        <v>0</v>
      </c>
      <c r="AV213" s="22">
        <v>11563</v>
      </c>
      <c r="AW213" s="22">
        <v>0</v>
      </c>
      <c r="AX213" s="22">
        <v>0</v>
      </c>
      <c r="AY213" s="22">
        <v>7457</v>
      </c>
      <c r="AZ213" s="22">
        <v>0</v>
      </c>
      <c r="BA213" s="22">
        <v>30590</v>
      </c>
      <c r="BB213" s="22">
        <v>276576</v>
      </c>
      <c r="BC213" s="22">
        <v>0</v>
      </c>
      <c r="BD213" s="22">
        <v>0</v>
      </c>
      <c r="BE213" s="22">
        <v>0</v>
      </c>
      <c r="BF213" s="22">
        <v>0</v>
      </c>
      <c r="BG213" s="22">
        <v>185071</v>
      </c>
      <c r="BH213" s="22">
        <v>42818</v>
      </c>
      <c r="BI213" s="22">
        <v>20683</v>
      </c>
      <c r="BJ213" s="22">
        <v>0</v>
      </c>
      <c r="BK213" s="22">
        <v>133392</v>
      </c>
      <c r="BL213" s="22">
        <v>0</v>
      </c>
      <c r="BM213" s="22">
        <v>0</v>
      </c>
      <c r="BN213" s="22">
        <v>0</v>
      </c>
      <c r="BO213" s="22">
        <v>0</v>
      </c>
      <c r="BP213" s="22">
        <v>0</v>
      </c>
      <c r="BQ213" s="22">
        <v>0</v>
      </c>
      <c r="BR213" s="22">
        <v>0</v>
      </c>
      <c r="BS213" s="22">
        <v>0</v>
      </c>
      <c r="BT213" s="22">
        <v>0</v>
      </c>
      <c r="BU213" s="22">
        <v>0</v>
      </c>
      <c r="BV213" s="22">
        <v>33680</v>
      </c>
      <c r="BW213" s="22">
        <v>24442</v>
      </c>
      <c r="BX213" s="22">
        <v>0</v>
      </c>
      <c r="BY213" s="22">
        <v>0</v>
      </c>
      <c r="BZ213" s="22">
        <v>0</v>
      </c>
      <c r="CA213" s="22">
        <v>0</v>
      </c>
      <c r="CB213" s="22">
        <v>0</v>
      </c>
      <c r="CC213" s="22">
        <v>962217</v>
      </c>
      <c r="CD213" s="22">
        <v>-76856</v>
      </c>
    </row>
    <row r="214" spans="1:82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812281</v>
      </c>
      <c r="F214" s="22">
        <v>0</v>
      </c>
      <c r="G214" s="22">
        <v>0</v>
      </c>
      <c r="H214" s="22">
        <v>0</v>
      </c>
      <c r="I214" s="22">
        <v>0</v>
      </c>
      <c r="J214" s="22">
        <v>29444</v>
      </c>
      <c r="K214" s="22">
        <v>0</v>
      </c>
      <c r="L214" s="22">
        <v>0</v>
      </c>
      <c r="M214" s="22">
        <v>5030</v>
      </c>
      <c r="N214" s="22">
        <v>0</v>
      </c>
      <c r="O214" s="22">
        <v>0</v>
      </c>
      <c r="P214" s="22">
        <v>127073</v>
      </c>
      <c r="Q214" s="22">
        <v>0</v>
      </c>
      <c r="R214" s="22">
        <v>0</v>
      </c>
      <c r="S214" s="22">
        <v>0</v>
      </c>
      <c r="T214" s="22">
        <v>0</v>
      </c>
      <c r="U214" s="22">
        <v>229695</v>
      </c>
      <c r="V214" s="22">
        <v>47443</v>
      </c>
      <c r="W214" s="22">
        <v>91495</v>
      </c>
      <c r="X214" s="22">
        <v>0</v>
      </c>
      <c r="Y214" s="22">
        <v>18166</v>
      </c>
      <c r="Z214" s="22">
        <v>0</v>
      </c>
      <c r="AA214" s="22">
        <v>3315</v>
      </c>
      <c r="AB214" s="22">
        <v>0</v>
      </c>
      <c r="AC214" s="22">
        <v>77186</v>
      </c>
      <c r="AD214" s="22">
        <v>1000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13661</v>
      </c>
      <c r="AK214" s="22">
        <v>50958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1506747</v>
      </c>
      <c r="AR214" s="22">
        <v>51996</v>
      </c>
      <c r="AS214" s="22">
        <v>363376</v>
      </c>
      <c r="AT214" s="22">
        <v>0</v>
      </c>
      <c r="AU214" s="22">
        <v>0</v>
      </c>
      <c r="AV214" s="22">
        <v>67753</v>
      </c>
      <c r="AW214" s="22">
        <v>9590</v>
      </c>
      <c r="AX214" s="22">
        <v>0</v>
      </c>
      <c r="AY214" s="22">
        <v>41380</v>
      </c>
      <c r="AZ214" s="22">
        <v>0</v>
      </c>
      <c r="BA214" s="22">
        <v>0</v>
      </c>
      <c r="BB214" s="22">
        <v>217873</v>
      </c>
      <c r="BC214" s="22">
        <v>0</v>
      </c>
      <c r="BD214" s="22">
        <v>0</v>
      </c>
      <c r="BE214" s="22">
        <v>0</v>
      </c>
      <c r="BF214" s="22">
        <v>4621</v>
      </c>
      <c r="BG214" s="22">
        <v>158193</v>
      </c>
      <c r="BH214" s="22">
        <v>93421</v>
      </c>
      <c r="BI214" s="22">
        <v>83276</v>
      </c>
      <c r="BJ214" s="22">
        <v>0</v>
      </c>
      <c r="BK214" s="22">
        <v>25287</v>
      </c>
      <c r="BL214" s="22">
        <v>0</v>
      </c>
      <c r="BM214" s="22">
        <v>4881</v>
      </c>
      <c r="BN214" s="22">
        <v>0</v>
      </c>
      <c r="BO214" s="22">
        <v>7522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60595</v>
      </c>
      <c r="BW214" s="22">
        <v>66965</v>
      </c>
      <c r="BX214" s="22">
        <v>0</v>
      </c>
      <c r="BY214" s="22">
        <v>6150</v>
      </c>
      <c r="BZ214" s="22">
        <v>0</v>
      </c>
      <c r="CA214" s="22">
        <v>0</v>
      </c>
      <c r="CB214" s="22">
        <v>359361</v>
      </c>
      <c r="CC214" s="22">
        <v>1622240</v>
      </c>
      <c r="CD214" s="22">
        <v>-115493</v>
      </c>
    </row>
    <row r="215" spans="1:82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472700</v>
      </c>
      <c r="F215" s="22">
        <v>0</v>
      </c>
      <c r="G215" s="22">
        <v>82045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79801</v>
      </c>
      <c r="Q215" s="22">
        <v>0</v>
      </c>
      <c r="R215" s="22">
        <v>0</v>
      </c>
      <c r="S215" s="22">
        <v>0</v>
      </c>
      <c r="T215" s="22">
        <v>0</v>
      </c>
      <c r="U215" s="22">
        <v>165268</v>
      </c>
      <c r="V215" s="22">
        <v>287984</v>
      </c>
      <c r="W215" s="22">
        <v>51786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58467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22843</v>
      </c>
      <c r="AQ215" s="22">
        <v>1220894</v>
      </c>
      <c r="AR215" s="22">
        <v>44994</v>
      </c>
      <c r="AS215" s="22">
        <v>298761</v>
      </c>
      <c r="AT215" s="22">
        <v>0</v>
      </c>
      <c r="AU215" s="22">
        <v>0</v>
      </c>
      <c r="AV215" s="22">
        <v>33155</v>
      </c>
      <c r="AW215" s="22">
        <v>0</v>
      </c>
      <c r="AX215" s="22">
        <v>0</v>
      </c>
      <c r="AY215" s="22">
        <v>18342</v>
      </c>
      <c r="AZ215" s="22">
        <v>11279</v>
      </c>
      <c r="BA215" s="22">
        <v>0</v>
      </c>
      <c r="BB215" s="22">
        <v>305267</v>
      </c>
      <c r="BC215" s="22">
        <v>0</v>
      </c>
      <c r="BD215" s="22">
        <v>0</v>
      </c>
      <c r="BE215" s="22">
        <v>0</v>
      </c>
      <c r="BF215" s="22">
        <v>0</v>
      </c>
      <c r="BG215" s="22">
        <v>153324</v>
      </c>
      <c r="BH215" s="22">
        <v>28482</v>
      </c>
      <c r="BI215" s="22">
        <v>60740</v>
      </c>
      <c r="BJ215" s="22">
        <v>0</v>
      </c>
      <c r="BK215" s="22">
        <v>5855</v>
      </c>
      <c r="BL215" s="22">
        <v>0</v>
      </c>
      <c r="BM215" s="22">
        <v>0</v>
      </c>
      <c r="BN215" s="22">
        <v>0</v>
      </c>
      <c r="BO215" s="22">
        <v>24388</v>
      </c>
      <c r="BP215" s="22">
        <v>0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50600</v>
      </c>
      <c r="BW215" s="22">
        <v>1699</v>
      </c>
      <c r="BX215" s="22">
        <v>0</v>
      </c>
      <c r="BY215" s="22">
        <v>0</v>
      </c>
      <c r="BZ215" s="22">
        <v>0</v>
      </c>
      <c r="CA215" s="22">
        <v>0</v>
      </c>
      <c r="CB215" s="22">
        <v>220</v>
      </c>
      <c r="CC215" s="22">
        <v>1037106</v>
      </c>
      <c r="CD215" s="22">
        <v>183788</v>
      </c>
    </row>
    <row r="216" spans="1:82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1205309</v>
      </c>
      <c r="F216" s="22">
        <v>49635</v>
      </c>
      <c r="G216" s="22">
        <v>87367</v>
      </c>
      <c r="H216" s="22">
        <v>0</v>
      </c>
      <c r="I216" s="22">
        <v>16500</v>
      </c>
      <c r="J216" s="22">
        <v>44669</v>
      </c>
      <c r="K216" s="22">
        <v>0</v>
      </c>
      <c r="L216" s="22">
        <v>0</v>
      </c>
      <c r="M216" s="22">
        <v>0</v>
      </c>
      <c r="N216" s="22">
        <v>351</v>
      </c>
      <c r="O216" s="22">
        <v>123353</v>
      </c>
      <c r="P216" s="22">
        <v>94</v>
      </c>
      <c r="Q216" s="22">
        <v>157636</v>
      </c>
      <c r="R216" s="22">
        <v>0</v>
      </c>
      <c r="S216" s="22">
        <v>0</v>
      </c>
      <c r="T216" s="22">
        <v>0</v>
      </c>
      <c r="U216" s="22">
        <v>740210</v>
      </c>
      <c r="V216" s="22">
        <v>233202</v>
      </c>
      <c r="W216" s="22">
        <v>133542</v>
      </c>
      <c r="X216" s="22">
        <v>0</v>
      </c>
      <c r="Y216" s="22">
        <v>15288</v>
      </c>
      <c r="Z216" s="22">
        <v>0</v>
      </c>
      <c r="AA216" s="22">
        <v>1350</v>
      </c>
      <c r="AB216" s="22">
        <v>0</v>
      </c>
      <c r="AC216" s="22">
        <v>45405</v>
      </c>
      <c r="AD216" s="22">
        <v>7590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1250077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4111578</v>
      </c>
      <c r="AR216" s="22">
        <v>49494</v>
      </c>
      <c r="AS216" s="22">
        <v>367020</v>
      </c>
      <c r="AT216" s="22">
        <v>0</v>
      </c>
      <c r="AU216" s="22">
        <v>32218</v>
      </c>
      <c r="AV216" s="22">
        <v>44477</v>
      </c>
      <c r="AW216" s="22">
        <v>7903</v>
      </c>
      <c r="AX216" s="22">
        <v>10204</v>
      </c>
      <c r="AY216" s="22">
        <v>9131</v>
      </c>
      <c r="AZ216" s="22">
        <v>2929</v>
      </c>
      <c r="BA216" s="22">
        <v>132757</v>
      </c>
      <c r="BB216" s="22">
        <v>381381</v>
      </c>
      <c r="BC216" s="22">
        <v>26500</v>
      </c>
      <c r="BD216" s="22">
        <v>0</v>
      </c>
      <c r="BE216" s="22">
        <v>57617</v>
      </c>
      <c r="BF216" s="22">
        <v>0</v>
      </c>
      <c r="BG216" s="22">
        <v>638178</v>
      </c>
      <c r="BH216" s="22">
        <v>274298</v>
      </c>
      <c r="BI216" s="22">
        <v>168740</v>
      </c>
      <c r="BJ216" s="22">
        <v>0</v>
      </c>
      <c r="BK216" s="22">
        <v>24673</v>
      </c>
      <c r="BL216" s="22">
        <v>0</v>
      </c>
      <c r="BM216" s="22">
        <v>438</v>
      </c>
      <c r="BN216" s="22">
        <v>31703</v>
      </c>
      <c r="BO216" s="22">
        <v>8300</v>
      </c>
      <c r="BP216" s="22">
        <v>49540</v>
      </c>
      <c r="BQ216" s="22">
        <v>5434</v>
      </c>
      <c r="BR216" s="22">
        <v>0</v>
      </c>
      <c r="BS216" s="22">
        <v>0</v>
      </c>
      <c r="BT216" s="22">
        <v>0</v>
      </c>
      <c r="BU216" s="22">
        <v>0</v>
      </c>
      <c r="BV216" s="22">
        <v>679362</v>
      </c>
      <c r="BW216" s="22">
        <v>15931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3018228</v>
      </c>
      <c r="CD216" s="22">
        <v>1093350</v>
      </c>
    </row>
    <row r="217" spans="1:82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353786</v>
      </c>
      <c r="F217" s="22">
        <v>0</v>
      </c>
      <c r="G217" s="22">
        <v>103528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361</v>
      </c>
      <c r="N217" s="22">
        <v>0</v>
      </c>
      <c r="O217" s="22">
        <v>0</v>
      </c>
      <c r="P217" s="22">
        <v>2502</v>
      </c>
      <c r="Q217" s="22">
        <v>0</v>
      </c>
      <c r="R217" s="22">
        <v>0</v>
      </c>
      <c r="S217" s="22">
        <v>0</v>
      </c>
      <c r="T217" s="22">
        <v>0</v>
      </c>
      <c r="U217" s="22">
        <v>111721</v>
      </c>
      <c r="V217" s="22">
        <v>13259</v>
      </c>
      <c r="W217" s="22">
        <v>21033</v>
      </c>
      <c r="X217" s="22">
        <v>0</v>
      </c>
      <c r="Y217" s="22">
        <v>0</v>
      </c>
      <c r="Z217" s="22">
        <v>0</v>
      </c>
      <c r="AA217" s="22">
        <v>1622</v>
      </c>
      <c r="AB217" s="22">
        <v>0</v>
      </c>
      <c r="AC217" s="22">
        <v>6040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28626</v>
      </c>
      <c r="AK217" s="22">
        <v>650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Q217" s="22">
        <v>643128</v>
      </c>
      <c r="AR217" s="22">
        <v>29153</v>
      </c>
      <c r="AS217" s="22">
        <v>216877</v>
      </c>
      <c r="AT217" s="22">
        <v>0</v>
      </c>
      <c r="AU217" s="22">
        <v>0</v>
      </c>
      <c r="AV217" s="22">
        <v>28489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138733</v>
      </c>
      <c r="BC217" s="22">
        <v>0</v>
      </c>
      <c r="BD217" s="22">
        <v>0</v>
      </c>
      <c r="BE217" s="22">
        <v>0</v>
      </c>
      <c r="BF217" s="22">
        <v>0</v>
      </c>
      <c r="BG217" s="22">
        <v>362972</v>
      </c>
      <c r="BH217" s="22">
        <v>21569</v>
      </c>
      <c r="BI217" s="22">
        <v>29121</v>
      </c>
      <c r="BJ217" s="22">
        <v>0</v>
      </c>
      <c r="BK217" s="22">
        <v>0</v>
      </c>
      <c r="BL217" s="22">
        <v>0</v>
      </c>
      <c r="BM217" s="22">
        <v>0</v>
      </c>
      <c r="BN217" s="22">
        <v>0</v>
      </c>
      <c r="BO217" s="22">
        <v>0</v>
      </c>
      <c r="BP217" s="22">
        <v>4317</v>
      </c>
      <c r="BQ217" s="22">
        <v>0</v>
      </c>
      <c r="BR217" s="22">
        <v>0</v>
      </c>
      <c r="BS217" s="22">
        <v>0</v>
      </c>
      <c r="BT217" s="22">
        <v>0</v>
      </c>
      <c r="BU217" s="22">
        <v>46975</v>
      </c>
      <c r="BV217" s="22">
        <v>0</v>
      </c>
      <c r="BW217" s="22">
        <v>51382</v>
      </c>
      <c r="BX217" s="22">
        <v>0</v>
      </c>
      <c r="BY217" s="22">
        <v>0</v>
      </c>
      <c r="BZ217" s="22">
        <v>0</v>
      </c>
      <c r="CA217" s="22">
        <v>0</v>
      </c>
      <c r="CB217" s="22">
        <v>0</v>
      </c>
      <c r="CC217" s="22">
        <v>929588</v>
      </c>
      <c r="CD217" s="22">
        <v>-286460</v>
      </c>
    </row>
    <row r="218" spans="1:82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197235</v>
      </c>
      <c r="F218" s="22">
        <v>0</v>
      </c>
      <c r="G218" s="22">
        <v>0</v>
      </c>
      <c r="H218" s="22">
        <v>86218</v>
      </c>
      <c r="I218" s="22">
        <v>0</v>
      </c>
      <c r="J218" s="22">
        <v>3600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440559</v>
      </c>
      <c r="Q218" s="22">
        <v>0</v>
      </c>
      <c r="R218" s="22">
        <v>0</v>
      </c>
      <c r="S218" s="22">
        <v>0</v>
      </c>
      <c r="T218" s="22">
        <v>0</v>
      </c>
      <c r="U218" s="22">
        <v>41548</v>
      </c>
      <c r="V218" s="22">
        <v>21471</v>
      </c>
      <c r="W218" s="22">
        <v>33144</v>
      </c>
      <c r="X218" s="22">
        <v>51418</v>
      </c>
      <c r="Y218" s="22">
        <v>0</v>
      </c>
      <c r="Z218" s="22">
        <v>0</v>
      </c>
      <c r="AA218" s="22">
        <v>0</v>
      </c>
      <c r="AB218" s="22">
        <v>0</v>
      </c>
      <c r="AC218" s="22">
        <v>68725</v>
      </c>
      <c r="AD218" s="22">
        <v>0</v>
      </c>
      <c r="AE218" s="22">
        <v>0</v>
      </c>
      <c r="AF218" s="22">
        <v>0</v>
      </c>
      <c r="AG218" s="22">
        <v>0</v>
      </c>
      <c r="AH218" s="22">
        <v>1710</v>
      </c>
      <c r="AI218" s="22">
        <v>0</v>
      </c>
      <c r="AJ218" s="22">
        <v>15314</v>
      </c>
      <c r="AK218" s="22">
        <v>0</v>
      </c>
      <c r="AL218" s="22">
        <v>0</v>
      </c>
      <c r="AM218" s="22">
        <v>3400</v>
      </c>
      <c r="AN218" s="22">
        <v>0</v>
      </c>
      <c r="AO218" s="22">
        <v>0</v>
      </c>
      <c r="AP218" s="22">
        <v>0</v>
      </c>
      <c r="AQ218" s="22">
        <v>964342</v>
      </c>
      <c r="AR218" s="22">
        <v>24605</v>
      </c>
      <c r="AS218" s="22">
        <v>142116</v>
      </c>
      <c r="AT218" s="22">
        <v>0</v>
      </c>
      <c r="AU218" s="22">
        <v>0</v>
      </c>
      <c r="AV218" s="22">
        <v>30096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2">
        <v>164671</v>
      </c>
      <c r="BC218" s="22">
        <v>0</v>
      </c>
      <c r="BD218" s="22">
        <v>0</v>
      </c>
      <c r="BE218" s="22">
        <v>0</v>
      </c>
      <c r="BF218" s="22">
        <v>0</v>
      </c>
      <c r="BG218" s="22">
        <v>210259</v>
      </c>
      <c r="BH218" s="22">
        <v>32998</v>
      </c>
      <c r="BI218" s="22">
        <v>17560</v>
      </c>
      <c r="BJ218" s="22">
        <v>0</v>
      </c>
      <c r="BK218" s="22">
        <v>0</v>
      </c>
      <c r="BL218" s="22">
        <v>0</v>
      </c>
      <c r="BM218" s="22">
        <v>0</v>
      </c>
      <c r="BN218" s="22">
        <v>0</v>
      </c>
      <c r="BO218" s="22">
        <v>67181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67717</v>
      </c>
      <c r="BW218" s="22">
        <v>0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757203</v>
      </c>
      <c r="CD218" s="22">
        <v>207139</v>
      </c>
    </row>
    <row r="219" spans="1:82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694464</v>
      </c>
      <c r="F219" s="22">
        <v>0</v>
      </c>
      <c r="G219" s="22">
        <v>6720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17631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198535</v>
      </c>
      <c r="V219" s="22">
        <v>46710</v>
      </c>
      <c r="W219" s="22">
        <v>52490</v>
      </c>
      <c r="X219" s="22">
        <v>0</v>
      </c>
      <c r="Y219" s="22">
        <v>92481</v>
      </c>
      <c r="Z219" s="22">
        <v>0</v>
      </c>
      <c r="AA219" s="22">
        <v>2250</v>
      </c>
      <c r="AB219" s="22">
        <v>0</v>
      </c>
      <c r="AC219" s="22">
        <v>6818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13414</v>
      </c>
      <c r="AK219" s="22">
        <v>32847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Q219" s="22">
        <v>1164360</v>
      </c>
      <c r="AR219" s="22">
        <v>17671</v>
      </c>
      <c r="AS219" s="22">
        <v>290885</v>
      </c>
      <c r="AT219" s="22">
        <v>0</v>
      </c>
      <c r="AU219" s="22">
        <v>67992</v>
      </c>
      <c r="AV219" s="22">
        <v>0</v>
      </c>
      <c r="AW219" s="22">
        <v>0</v>
      </c>
      <c r="AX219" s="22">
        <v>0</v>
      </c>
      <c r="AY219" s="22">
        <v>0</v>
      </c>
      <c r="AZ219" s="22">
        <v>0</v>
      </c>
      <c r="BA219" s="22">
        <v>0</v>
      </c>
      <c r="BB219" s="22">
        <v>315620</v>
      </c>
      <c r="BC219" s="22">
        <v>0</v>
      </c>
      <c r="BD219" s="22">
        <v>0</v>
      </c>
      <c r="BE219" s="22">
        <v>0</v>
      </c>
      <c r="BF219" s="22">
        <v>0</v>
      </c>
      <c r="BG219" s="22">
        <v>214918</v>
      </c>
      <c r="BH219" s="22">
        <v>90608</v>
      </c>
      <c r="BI219" s="22">
        <v>53375</v>
      </c>
      <c r="BJ219" s="22">
        <v>0</v>
      </c>
      <c r="BK219" s="22">
        <v>133219</v>
      </c>
      <c r="BL219" s="22">
        <v>0</v>
      </c>
      <c r="BM219" s="22">
        <v>0</v>
      </c>
      <c r="BN219" s="22">
        <v>0</v>
      </c>
      <c r="BO219" s="22">
        <v>10203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31130</v>
      </c>
      <c r="BW219" s="22">
        <v>41905</v>
      </c>
      <c r="BX219" s="22">
        <v>0</v>
      </c>
      <c r="BY219" s="22">
        <v>0</v>
      </c>
      <c r="BZ219" s="22">
        <v>0</v>
      </c>
      <c r="CA219" s="22">
        <v>0</v>
      </c>
      <c r="CB219" s="22">
        <v>0</v>
      </c>
      <c r="CC219" s="22">
        <v>1267526</v>
      </c>
      <c r="CD219" s="22">
        <v>-103166</v>
      </c>
    </row>
    <row r="220" spans="1:82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190033</v>
      </c>
      <c r="F220" s="22">
        <v>0</v>
      </c>
      <c r="G220" s="22">
        <v>3784</v>
      </c>
      <c r="H220" s="22">
        <v>0</v>
      </c>
      <c r="I220" s="22">
        <v>0</v>
      </c>
      <c r="J220" s="22">
        <v>3600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543313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19710</v>
      </c>
      <c r="W220" s="22">
        <v>11772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3100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  <c r="AQ220" s="22">
        <v>775312</v>
      </c>
      <c r="AR220" s="22">
        <v>6888</v>
      </c>
      <c r="AS220" s="22">
        <v>61957</v>
      </c>
      <c r="AT220" s="22">
        <v>0</v>
      </c>
      <c r="AU220" s="22">
        <v>5124</v>
      </c>
      <c r="AV220" s="22">
        <v>15659</v>
      </c>
      <c r="AW220" s="22">
        <v>0</v>
      </c>
      <c r="AX220" s="22">
        <v>0</v>
      </c>
      <c r="AY220" s="22">
        <v>15063</v>
      </c>
      <c r="AZ220" s="22">
        <v>0</v>
      </c>
      <c r="BA220" s="22">
        <v>0</v>
      </c>
      <c r="BB220" s="22">
        <v>195013</v>
      </c>
      <c r="BC220" s="22">
        <v>0</v>
      </c>
      <c r="BD220" s="22">
        <v>0</v>
      </c>
      <c r="BE220" s="22">
        <v>0</v>
      </c>
      <c r="BF220" s="22">
        <v>0</v>
      </c>
      <c r="BG220" s="22">
        <v>0</v>
      </c>
      <c r="BH220" s="22">
        <v>48902</v>
      </c>
      <c r="BI220" s="22">
        <v>20508</v>
      </c>
      <c r="BJ220" s="22">
        <v>0</v>
      </c>
      <c r="BK220" s="22">
        <v>1712</v>
      </c>
      <c r="BL220" s="22">
        <v>0</v>
      </c>
      <c r="BM220" s="22">
        <v>0</v>
      </c>
      <c r="BN220" s="22">
        <v>0</v>
      </c>
      <c r="BO220" s="22">
        <v>0</v>
      </c>
      <c r="BP220" s="22">
        <v>0</v>
      </c>
      <c r="BQ220" s="22">
        <v>550</v>
      </c>
      <c r="BR220" s="22">
        <v>0</v>
      </c>
      <c r="BS220" s="22">
        <v>0</v>
      </c>
      <c r="BT220" s="22">
        <v>0</v>
      </c>
      <c r="BU220" s="22">
        <v>0</v>
      </c>
      <c r="BV220" s="22">
        <v>16466</v>
      </c>
      <c r="BW220" s="22">
        <v>5662</v>
      </c>
      <c r="BX220" s="22">
        <v>0</v>
      </c>
      <c r="BY220" s="22">
        <v>0</v>
      </c>
      <c r="BZ220" s="22">
        <v>0</v>
      </c>
      <c r="CA220" s="22">
        <v>0</v>
      </c>
      <c r="CB220" s="22">
        <v>0</v>
      </c>
      <c r="CC220" s="22">
        <v>393504</v>
      </c>
      <c r="CD220" s="22">
        <v>381808</v>
      </c>
    </row>
    <row r="221" spans="1:82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914270</v>
      </c>
      <c r="F221" s="22">
        <v>16441</v>
      </c>
      <c r="G221" s="22">
        <v>60894</v>
      </c>
      <c r="H221" s="22">
        <v>0</v>
      </c>
      <c r="I221" s="22">
        <v>0</v>
      </c>
      <c r="J221" s="22">
        <v>7249</v>
      </c>
      <c r="K221" s="22">
        <v>0</v>
      </c>
      <c r="L221" s="22">
        <v>0</v>
      </c>
      <c r="M221" s="22">
        <v>3553</v>
      </c>
      <c r="N221" s="22">
        <v>0</v>
      </c>
      <c r="O221" s="22">
        <v>44160</v>
      </c>
      <c r="P221" s="22">
        <v>2500</v>
      </c>
      <c r="Q221" s="22">
        <v>0</v>
      </c>
      <c r="R221" s="22">
        <v>0</v>
      </c>
      <c r="S221" s="22">
        <v>75879</v>
      </c>
      <c r="T221" s="22">
        <v>0</v>
      </c>
      <c r="U221" s="22">
        <v>251178</v>
      </c>
      <c r="V221" s="22">
        <v>166844</v>
      </c>
      <c r="W221" s="22">
        <v>78477</v>
      </c>
      <c r="X221" s="22">
        <v>50518</v>
      </c>
      <c r="Y221" s="22">
        <v>84421</v>
      </c>
      <c r="Z221" s="22">
        <v>0</v>
      </c>
      <c r="AA221" s="22">
        <v>2600</v>
      </c>
      <c r="AB221" s="22">
        <v>0</v>
      </c>
      <c r="AC221" s="22">
        <v>4259</v>
      </c>
      <c r="AD221" s="22">
        <v>58974</v>
      </c>
      <c r="AE221" s="22">
        <v>0</v>
      </c>
      <c r="AF221" s="22">
        <v>0</v>
      </c>
      <c r="AG221" s="22">
        <v>31600</v>
      </c>
      <c r="AH221" s="22">
        <v>0</v>
      </c>
      <c r="AI221" s="22">
        <v>93064</v>
      </c>
      <c r="AJ221" s="22">
        <v>46273</v>
      </c>
      <c r="AK221" s="22">
        <v>37885</v>
      </c>
      <c r="AL221" s="22">
        <v>0</v>
      </c>
      <c r="AM221" s="22">
        <v>0</v>
      </c>
      <c r="AN221" s="22">
        <v>0</v>
      </c>
      <c r="AO221" s="22">
        <v>0</v>
      </c>
      <c r="AP221" s="22">
        <v>162798</v>
      </c>
      <c r="AQ221" s="22">
        <v>2193837</v>
      </c>
      <c r="AR221" s="22">
        <v>83914</v>
      </c>
      <c r="AS221" s="22">
        <v>501575</v>
      </c>
      <c r="AT221" s="22">
        <v>0</v>
      </c>
      <c r="AU221" s="22">
        <v>27278</v>
      </c>
      <c r="AV221" s="22">
        <v>13828</v>
      </c>
      <c r="AW221" s="22">
        <v>1831</v>
      </c>
      <c r="AX221" s="22">
        <v>0</v>
      </c>
      <c r="AY221" s="22">
        <v>22732</v>
      </c>
      <c r="AZ221" s="22">
        <v>0</v>
      </c>
      <c r="BA221" s="22">
        <v>154351</v>
      </c>
      <c r="BB221" s="22">
        <v>332189</v>
      </c>
      <c r="BC221" s="22">
        <v>0</v>
      </c>
      <c r="BD221" s="22">
        <v>0</v>
      </c>
      <c r="BE221" s="22">
        <v>83799</v>
      </c>
      <c r="BF221" s="22">
        <v>0</v>
      </c>
      <c r="BG221" s="22">
        <v>176697</v>
      </c>
      <c r="BH221" s="22">
        <v>173205</v>
      </c>
      <c r="BI221" s="22">
        <v>80503</v>
      </c>
      <c r="BJ221" s="22">
        <v>58374</v>
      </c>
      <c r="BK221" s="22">
        <v>108418</v>
      </c>
      <c r="BL221" s="22">
        <v>0</v>
      </c>
      <c r="BM221" s="22">
        <v>10104</v>
      </c>
      <c r="BN221" s="22">
        <v>0</v>
      </c>
      <c r="BO221" s="22">
        <v>2600</v>
      </c>
      <c r="BP221" s="22">
        <v>181986</v>
      </c>
      <c r="BQ221" s="22">
        <v>945</v>
      </c>
      <c r="BR221" s="22">
        <v>0</v>
      </c>
      <c r="BS221" s="22">
        <v>1311</v>
      </c>
      <c r="BT221" s="22">
        <v>0</v>
      </c>
      <c r="BU221" s="22">
        <v>94733</v>
      </c>
      <c r="BV221" s="22">
        <v>172140</v>
      </c>
      <c r="BW221" s="22">
        <v>75543</v>
      </c>
      <c r="BX221" s="22">
        <v>0</v>
      </c>
      <c r="BY221" s="22">
        <v>0</v>
      </c>
      <c r="BZ221" s="22">
        <v>0</v>
      </c>
      <c r="CA221" s="22">
        <v>0</v>
      </c>
      <c r="CB221" s="22">
        <v>37640</v>
      </c>
      <c r="CC221" s="22">
        <v>2395696</v>
      </c>
      <c r="CD221" s="22">
        <v>-201859</v>
      </c>
    </row>
    <row r="222" spans="1:82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331080</v>
      </c>
      <c r="F222" s="22">
        <v>0</v>
      </c>
      <c r="G222" s="22">
        <v>9568</v>
      </c>
      <c r="H222" s="22">
        <v>0</v>
      </c>
      <c r="I222" s="22">
        <v>0</v>
      </c>
      <c r="J222" s="22">
        <v>25152</v>
      </c>
      <c r="K222" s="22">
        <v>5039</v>
      </c>
      <c r="L222" s="22">
        <v>0</v>
      </c>
      <c r="M222" s="22">
        <v>699</v>
      </c>
      <c r="N222" s="22">
        <v>0</v>
      </c>
      <c r="O222" s="22">
        <v>0</v>
      </c>
      <c r="P222" s="22">
        <v>137574</v>
      </c>
      <c r="Q222" s="22">
        <v>0</v>
      </c>
      <c r="R222" s="22">
        <v>0</v>
      </c>
      <c r="S222" s="22">
        <v>0</v>
      </c>
      <c r="T222" s="22">
        <v>0</v>
      </c>
      <c r="U222" s="22">
        <v>105652</v>
      </c>
      <c r="V222" s="22">
        <v>18220</v>
      </c>
      <c r="W222" s="22">
        <v>42185</v>
      </c>
      <c r="X222" s="22">
        <v>0</v>
      </c>
      <c r="Y222" s="22">
        <v>7787</v>
      </c>
      <c r="Z222" s="22">
        <v>0</v>
      </c>
      <c r="AA222" s="22">
        <v>5236</v>
      </c>
      <c r="AB222" s="22">
        <v>0</v>
      </c>
      <c r="AC222" s="22">
        <v>0</v>
      </c>
      <c r="AD222" s="22">
        <v>0</v>
      </c>
      <c r="AE222" s="22">
        <v>57655</v>
      </c>
      <c r="AF222" s="22">
        <v>0</v>
      </c>
      <c r="AG222" s="22">
        <v>0</v>
      </c>
      <c r="AH222" s="22">
        <v>0</v>
      </c>
      <c r="AI222" s="22">
        <v>0</v>
      </c>
      <c r="AJ222" s="22">
        <v>626</v>
      </c>
      <c r="AK222" s="22">
        <v>9105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Q222" s="22">
        <v>755578</v>
      </c>
      <c r="AR222" s="22">
        <v>12752</v>
      </c>
      <c r="AS222" s="22">
        <v>235936</v>
      </c>
      <c r="AT222" s="22">
        <v>0</v>
      </c>
      <c r="AU222" s="22">
        <v>5562</v>
      </c>
      <c r="AV222" s="22">
        <v>25000</v>
      </c>
      <c r="AW222" s="22">
        <v>5990</v>
      </c>
      <c r="AX222" s="22">
        <v>0</v>
      </c>
      <c r="AY222" s="22">
        <v>5885</v>
      </c>
      <c r="AZ222" s="22">
        <v>0</v>
      </c>
      <c r="BA222" s="22">
        <v>0</v>
      </c>
      <c r="BB222" s="22">
        <v>127079</v>
      </c>
      <c r="BC222" s="22">
        <v>0</v>
      </c>
      <c r="BD222" s="22">
        <v>0</v>
      </c>
      <c r="BE222" s="22">
        <v>0</v>
      </c>
      <c r="BF222" s="22">
        <v>0</v>
      </c>
      <c r="BG222" s="22">
        <v>108619</v>
      </c>
      <c r="BH222" s="22">
        <v>17902</v>
      </c>
      <c r="BI222" s="22">
        <v>33798</v>
      </c>
      <c r="BJ222" s="22">
        <v>0</v>
      </c>
      <c r="BK222" s="22">
        <v>18799</v>
      </c>
      <c r="BL222" s="22">
        <v>0</v>
      </c>
      <c r="BM222" s="22">
        <v>3636</v>
      </c>
      <c r="BN222" s="22">
        <v>0</v>
      </c>
      <c r="BO222" s="22">
        <v>0</v>
      </c>
      <c r="BP222" s="22">
        <v>0</v>
      </c>
      <c r="BQ222" s="22">
        <v>13196</v>
      </c>
      <c r="BR222" s="22">
        <v>0</v>
      </c>
      <c r="BS222" s="22">
        <v>0</v>
      </c>
      <c r="BT222" s="22">
        <v>0</v>
      </c>
      <c r="BU222" s="22">
        <v>0</v>
      </c>
      <c r="BV222" s="22">
        <v>18761</v>
      </c>
      <c r="BW222" s="22">
        <v>25087</v>
      </c>
      <c r="BX222" s="22">
        <v>0</v>
      </c>
      <c r="BY222" s="22">
        <v>0</v>
      </c>
      <c r="BZ222" s="22">
        <v>0</v>
      </c>
      <c r="CA222" s="22">
        <v>0</v>
      </c>
      <c r="CB222" s="22">
        <v>0</v>
      </c>
      <c r="CC222" s="22">
        <v>658002</v>
      </c>
      <c r="CD222" s="22">
        <v>97576</v>
      </c>
    </row>
    <row r="223" spans="1:82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307250</v>
      </c>
      <c r="F223" s="22">
        <v>0</v>
      </c>
      <c r="G223" s="22">
        <v>160864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9131</v>
      </c>
      <c r="O223" s="22">
        <v>0</v>
      </c>
      <c r="P223" s="22">
        <v>0</v>
      </c>
      <c r="Q223" s="22">
        <v>0</v>
      </c>
      <c r="R223" s="22">
        <v>0</v>
      </c>
      <c r="S223" s="22">
        <v>105365</v>
      </c>
      <c r="T223" s="22">
        <v>0</v>
      </c>
      <c r="U223" s="22">
        <v>197900</v>
      </c>
      <c r="V223" s="22">
        <v>38137</v>
      </c>
      <c r="W223" s="22">
        <v>56167</v>
      </c>
      <c r="X223" s="22">
        <v>265389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48600</v>
      </c>
      <c r="AQ223" s="22">
        <v>1188803</v>
      </c>
      <c r="AR223" s="22">
        <v>25378</v>
      </c>
      <c r="AS223" s="22">
        <v>391156</v>
      </c>
      <c r="AT223" s="22">
        <v>0</v>
      </c>
      <c r="AU223" s="22">
        <v>0</v>
      </c>
      <c r="AV223" s="22">
        <v>15685</v>
      </c>
      <c r="AW223" s="22">
        <v>0</v>
      </c>
      <c r="AX223" s="22">
        <v>0</v>
      </c>
      <c r="AY223" s="22">
        <v>11857</v>
      </c>
      <c r="AZ223" s="22">
        <v>0</v>
      </c>
      <c r="BA223" s="22">
        <v>0</v>
      </c>
      <c r="BB223" s="22">
        <v>265574</v>
      </c>
      <c r="BC223" s="22">
        <v>5306</v>
      </c>
      <c r="BD223" s="22">
        <v>0</v>
      </c>
      <c r="BE223" s="22">
        <v>9251</v>
      </c>
      <c r="BF223" s="22">
        <v>0</v>
      </c>
      <c r="BG223" s="22">
        <v>210272</v>
      </c>
      <c r="BH223" s="22">
        <v>43663</v>
      </c>
      <c r="BI223" s="22">
        <v>55587</v>
      </c>
      <c r="BJ223" s="22">
        <v>0</v>
      </c>
      <c r="BK223" s="22">
        <v>4365</v>
      </c>
      <c r="BL223" s="22">
        <v>0</v>
      </c>
      <c r="BM223" s="22">
        <v>0</v>
      </c>
      <c r="BN223" s="22">
        <v>193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2518</v>
      </c>
      <c r="BV223" s="22">
        <v>941</v>
      </c>
      <c r="BW223" s="22">
        <v>0</v>
      </c>
      <c r="BX223" s="22">
        <v>0</v>
      </c>
      <c r="BY223" s="22">
        <v>0</v>
      </c>
      <c r="BZ223" s="22">
        <v>0</v>
      </c>
      <c r="CA223" s="22">
        <v>0</v>
      </c>
      <c r="CB223" s="22">
        <v>66069</v>
      </c>
      <c r="CC223" s="22">
        <v>1107815</v>
      </c>
      <c r="CD223" s="22">
        <v>80988</v>
      </c>
    </row>
    <row r="224" spans="1:82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807653</v>
      </c>
      <c r="F224" s="22">
        <v>0</v>
      </c>
      <c r="G224" s="22">
        <v>236564</v>
      </c>
      <c r="H224" s="22">
        <v>0</v>
      </c>
      <c r="I224" s="22">
        <v>0</v>
      </c>
      <c r="J224" s="22">
        <v>117875</v>
      </c>
      <c r="K224" s="22">
        <v>0</v>
      </c>
      <c r="L224" s="22">
        <v>0</v>
      </c>
      <c r="M224" s="22">
        <v>39934</v>
      </c>
      <c r="N224" s="22">
        <v>0</v>
      </c>
      <c r="O224" s="22">
        <v>34109</v>
      </c>
      <c r="P224" s="22">
        <v>423367</v>
      </c>
      <c r="Q224" s="22">
        <v>0</v>
      </c>
      <c r="R224" s="22">
        <v>0</v>
      </c>
      <c r="S224" s="22">
        <v>0</v>
      </c>
      <c r="T224" s="22">
        <v>0</v>
      </c>
      <c r="U224" s="22">
        <v>394608</v>
      </c>
      <c r="V224" s="22">
        <v>86607</v>
      </c>
      <c r="W224" s="22">
        <v>170972</v>
      </c>
      <c r="X224" s="22">
        <v>0</v>
      </c>
      <c r="Y224" s="22">
        <v>0</v>
      </c>
      <c r="Z224" s="22">
        <v>0</v>
      </c>
      <c r="AA224" s="22">
        <v>13250</v>
      </c>
      <c r="AB224" s="22">
        <v>0</v>
      </c>
      <c r="AC224" s="22">
        <v>24058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71784</v>
      </c>
      <c r="AJ224" s="22">
        <v>88531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Q224" s="22">
        <v>2509312</v>
      </c>
      <c r="AR224" s="22">
        <v>56886</v>
      </c>
      <c r="AS224" s="22">
        <v>356219</v>
      </c>
      <c r="AT224" s="22">
        <v>0</v>
      </c>
      <c r="AU224" s="22">
        <v>36460</v>
      </c>
      <c r="AV224" s="22">
        <v>175428</v>
      </c>
      <c r="AW224" s="22">
        <v>0</v>
      </c>
      <c r="AX224" s="22">
        <v>0</v>
      </c>
      <c r="AY224" s="22">
        <v>35640</v>
      </c>
      <c r="AZ224" s="22">
        <v>0</v>
      </c>
      <c r="BA224" s="22">
        <v>21873</v>
      </c>
      <c r="BB224" s="22">
        <v>508785</v>
      </c>
      <c r="BC224" s="22">
        <v>0</v>
      </c>
      <c r="BD224" s="22">
        <v>0</v>
      </c>
      <c r="BE224" s="22">
        <v>22863</v>
      </c>
      <c r="BF224" s="22">
        <v>0</v>
      </c>
      <c r="BG224" s="22">
        <v>348679</v>
      </c>
      <c r="BH224" s="22">
        <v>126127</v>
      </c>
      <c r="BI224" s="22">
        <v>137089</v>
      </c>
      <c r="BJ224" s="22">
        <v>0</v>
      </c>
      <c r="BK224" s="22">
        <v>0</v>
      </c>
      <c r="BL224" s="22">
        <v>0</v>
      </c>
      <c r="BM224" s="22">
        <v>4035</v>
      </c>
      <c r="BN224" s="22">
        <v>0</v>
      </c>
      <c r="BO224" s="22">
        <v>24058</v>
      </c>
      <c r="BP224" s="22">
        <v>0</v>
      </c>
      <c r="BQ224" s="22">
        <v>0</v>
      </c>
      <c r="BR224" s="22">
        <v>0</v>
      </c>
      <c r="BS224" s="22">
        <v>0</v>
      </c>
      <c r="BT224" s="22">
        <v>0</v>
      </c>
      <c r="BU224" s="22">
        <v>111059</v>
      </c>
      <c r="BV224" s="22">
        <v>415791</v>
      </c>
      <c r="BW224" s="22">
        <v>14640</v>
      </c>
      <c r="BX224" s="22">
        <v>0</v>
      </c>
      <c r="BY224" s="22">
        <v>0</v>
      </c>
      <c r="BZ224" s="22">
        <v>0</v>
      </c>
      <c r="CA224" s="22">
        <v>0</v>
      </c>
      <c r="CB224" s="22">
        <v>0</v>
      </c>
      <c r="CC224" s="22">
        <v>2395632</v>
      </c>
      <c r="CD224" s="22">
        <v>113680</v>
      </c>
    </row>
    <row r="225" spans="1:82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155222</v>
      </c>
      <c r="F225" s="22">
        <v>0</v>
      </c>
      <c r="G225" s="22">
        <v>2720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63</v>
      </c>
      <c r="N225" s="22">
        <v>0</v>
      </c>
      <c r="O225" s="22">
        <v>0</v>
      </c>
      <c r="P225" s="22">
        <v>17626</v>
      </c>
      <c r="Q225" s="22">
        <v>0</v>
      </c>
      <c r="R225" s="22">
        <v>0</v>
      </c>
      <c r="S225" s="22">
        <v>0</v>
      </c>
      <c r="T225" s="22">
        <v>0</v>
      </c>
      <c r="U225" s="22">
        <v>32140</v>
      </c>
      <c r="V225" s="22">
        <v>20756</v>
      </c>
      <c r="W225" s="22">
        <v>19728</v>
      </c>
      <c r="X225" s="22">
        <v>0</v>
      </c>
      <c r="Y225" s="22">
        <v>0</v>
      </c>
      <c r="Z225" s="22">
        <v>10285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36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258576</v>
      </c>
      <c r="AR225" s="22">
        <v>4973</v>
      </c>
      <c r="AS225" s="22">
        <v>62833</v>
      </c>
      <c r="AT225" s="22">
        <v>0</v>
      </c>
      <c r="AU225" s="22">
        <v>3690</v>
      </c>
      <c r="AV225" s="22">
        <v>2655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2">
        <v>41015</v>
      </c>
      <c r="BC225" s="22">
        <v>0</v>
      </c>
      <c r="BD225" s="22">
        <v>0</v>
      </c>
      <c r="BE225" s="22">
        <v>0</v>
      </c>
      <c r="BF225" s="22">
        <v>0</v>
      </c>
      <c r="BG225" s="22">
        <v>73403</v>
      </c>
      <c r="BH225" s="22">
        <v>41768</v>
      </c>
      <c r="BI225" s="22">
        <v>13461</v>
      </c>
      <c r="BJ225" s="22">
        <v>0</v>
      </c>
      <c r="BK225" s="22">
        <v>1441</v>
      </c>
      <c r="BL225" s="22">
        <v>2035</v>
      </c>
      <c r="BM225" s="22">
        <v>0</v>
      </c>
      <c r="BN225" s="22">
        <v>0</v>
      </c>
      <c r="BO225" s="22">
        <v>0</v>
      </c>
      <c r="BP225" s="22">
        <v>0</v>
      </c>
      <c r="BQ225" s="22">
        <v>1134</v>
      </c>
      <c r="BR225" s="22">
        <v>0</v>
      </c>
      <c r="BS225" s="22">
        <v>0</v>
      </c>
      <c r="BT225" s="22">
        <v>0</v>
      </c>
      <c r="BU225" s="22">
        <v>0</v>
      </c>
      <c r="BV225" s="22">
        <v>13596</v>
      </c>
      <c r="BW225" s="22">
        <v>2352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264356</v>
      </c>
      <c r="CD225" s="22">
        <v>-5780</v>
      </c>
    </row>
    <row r="226" spans="1:82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515488</v>
      </c>
      <c r="F226" s="22">
        <v>0</v>
      </c>
      <c r="G226" s="22">
        <v>57527</v>
      </c>
      <c r="H226" s="22">
        <v>0</v>
      </c>
      <c r="I226" s="22">
        <v>0</v>
      </c>
      <c r="J226" s="22">
        <v>111666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80589</v>
      </c>
      <c r="Q226" s="22">
        <v>0</v>
      </c>
      <c r="R226" s="22">
        <v>0</v>
      </c>
      <c r="S226" s="22">
        <v>0</v>
      </c>
      <c r="T226" s="22">
        <v>0</v>
      </c>
      <c r="U226" s="22">
        <v>341606</v>
      </c>
      <c r="V226" s="22">
        <v>77304</v>
      </c>
      <c r="W226" s="22">
        <v>61353</v>
      </c>
      <c r="X226" s="22">
        <v>0</v>
      </c>
      <c r="Y226" s="22">
        <v>0</v>
      </c>
      <c r="Z226" s="22">
        <v>0</v>
      </c>
      <c r="AA226" s="22">
        <v>5488</v>
      </c>
      <c r="AB226" s="22">
        <v>0</v>
      </c>
      <c r="AC226" s="22">
        <v>0</v>
      </c>
      <c r="AD226" s="22">
        <v>0</v>
      </c>
      <c r="AE226" s="22">
        <v>1</v>
      </c>
      <c r="AF226" s="22">
        <v>0</v>
      </c>
      <c r="AG226" s="22">
        <v>0</v>
      </c>
      <c r="AH226" s="22">
        <v>0</v>
      </c>
      <c r="AI226" s="22">
        <v>0</v>
      </c>
      <c r="AJ226" s="22">
        <v>182317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  <c r="AQ226" s="22">
        <v>1433339</v>
      </c>
      <c r="AR226" s="22">
        <v>35347</v>
      </c>
      <c r="AS226" s="22">
        <v>333994</v>
      </c>
      <c r="AT226" s="22">
        <v>0</v>
      </c>
      <c r="AU226" s="22">
        <v>10963</v>
      </c>
      <c r="AV226" s="22">
        <v>157753</v>
      </c>
      <c r="AW226" s="22">
        <v>4006</v>
      </c>
      <c r="AX226" s="22">
        <v>0</v>
      </c>
      <c r="AY226" s="22">
        <v>0</v>
      </c>
      <c r="AZ226" s="22">
        <v>0</v>
      </c>
      <c r="BA226" s="22">
        <v>0</v>
      </c>
      <c r="BB226" s="22">
        <v>233678</v>
      </c>
      <c r="BC226" s="22">
        <v>0</v>
      </c>
      <c r="BD226" s="22">
        <v>0</v>
      </c>
      <c r="BE226" s="22">
        <v>2574</v>
      </c>
      <c r="BF226" s="22">
        <v>0</v>
      </c>
      <c r="BG226" s="22">
        <v>148360</v>
      </c>
      <c r="BH226" s="22">
        <v>107345</v>
      </c>
      <c r="BI226" s="22">
        <v>80858</v>
      </c>
      <c r="BJ226" s="22">
        <v>0</v>
      </c>
      <c r="BK226" s="22">
        <v>3485</v>
      </c>
      <c r="BL226" s="22">
        <v>0</v>
      </c>
      <c r="BM226" s="22">
        <v>1401</v>
      </c>
      <c r="BN226" s="22">
        <v>0</v>
      </c>
      <c r="BO226" s="22">
        <v>0</v>
      </c>
      <c r="BP226" s="22">
        <v>0</v>
      </c>
      <c r="BQ226" s="22">
        <v>5209</v>
      </c>
      <c r="BR226" s="22">
        <v>0</v>
      </c>
      <c r="BS226" s="22">
        <v>0</v>
      </c>
      <c r="BT226" s="22">
        <v>0</v>
      </c>
      <c r="BU226" s="22">
        <v>0</v>
      </c>
      <c r="BV226" s="22">
        <v>210704</v>
      </c>
      <c r="BW226" s="22">
        <v>39385</v>
      </c>
      <c r="BX226" s="22">
        <v>0</v>
      </c>
      <c r="BY226" s="22">
        <v>0</v>
      </c>
      <c r="BZ226" s="22">
        <v>0</v>
      </c>
      <c r="CA226" s="22">
        <v>0</v>
      </c>
      <c r="CB226" s="22">
        <v>0</v>
      </c>
      <c r="CC226" s="22">
        <v>1375062</v>
      </c>
      <c r="CD226" s="22">
        <v>58277</v>
      </c>
    </row>
    <row r="227" spans="1:82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357722</v>
      </c>
      <c r="F227" s="22">
        <v>0</v>
      </c>
      <c r="G227" s="22">
        <v>17358</v>
      </c>
      <c r="H227" s="22">
        <v>0</v>
      </c>
      <c r="I227" s="22">
        <v>415</v>
      </c>
      <c r="J227" s="22">
        <v>0</v>
      </c>
      <c r="K227" s="22">
        <v>0</v>
      </c>
      <c r="L227" s="22">
        <v>0</v>
      </c>
      <c r="M227" s="22">
        <v>629</v>
      </c>
      <c r="N227" s="22">
        <v>0</v>
      </c>
      <c r="O227" s="22">
        <v>0</v>
      </c>
      <c r="P227" s="22">
        <v>65968</v>
      </c>
      <c r="Q227" s="22">
        <v>0</v>
      </c>
      <c r="R227" s="22">
        <v>0</v>
      </c>
      <c r="S227" s="22">
        <v>0</v>
      </c>
      <c r="T227" s="22">
        <v>0</v>
      </c>
      <c r="U227" s="22">
        <v>136156</v>
      </c>
      <c r="V227" s="22">
        <v>31561</v>
      </c>
      <c r="W227" s="22">
        <v>48430</v>
      </c>
      <c r="X227" s="22">
        <v>0</v>
      </c>
      <c r="Y227" s="22">
        <v>79525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42138</v>
      </c>
      <c r="AK227" s="22">
        <v>1991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Q227" s="22">
        <v>781893</v>
      </c>
      <c r="AR227" s="22">
        <v>17595</v>
      </c>
      <c r="AS227" s="22">
        <v>192016</v>
      </c>
      <c r="AT227" s="22">
        <v>7884</v>
      </c>
      <c r="AU227" s="22">
        <v>9479</v>
      </c>
      <c r="AV227" s="22">
        <v>14370</v>
      </c>
      <c r="AW227" s="22">
        <v>0</v>
      </c>
      <c r="AX227" s="22">
        <v>0</v>
      </c>
      <c r="AY227" s="22">
        <v>3300</v>
      </c>
      <c r="AZ227" s="22">
        <v>0</v>
      </c>
      <c r="BA227" s="22">
        <v>0</v>
      </c>
      <c r="BB227" s="22">
        <v>207391</v>
      </c>
      <c r="BC227" s="22">
        <v>0</v>
      </c>
      <c r="BD227" s="22">
        <v>0</v>
      </c>
      <c r="BE227" s="22">
        <v>0</v>
      </c>
      <c r="BF227" s="22">
        <v>0</v>
      </c>
      <c r="BG227" s="22">
        <v>88319</v>
      </c>
      <c r="BH227" s="22">
        <v>34330</v>
      </c>
      <c r="BI227" s="22">
        <v>50656</v>
      </c>
      <c r="BJ227" s="22">
        <v>0</v>
      </c>
      <c r="BK227" s="22">
        <v>90229</v>
      </c>
      <c r="BL227" s="22">
        <v>0</v>
      </c>
      <c r="BM227" s="22">
        <v>0</v>
      </c>
      <c r="BN227" s="22">
        <v>0</v>
      </c>
      <c r="BO227" s="22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41731</v>
      </c>
      <c r="BW227" s="22">
        <v>19913</v>
      </c>
      <c r="BX227" s="22">
        <v>0</v>
      </c>
      <c r="BY227" s="22">
        <v>0</v>
      </c>
      <c r="BZ227" s="22">
        <v>0</v>
      </c>
      <c r="CA227" s="22">
        <v>0</v>
      </c>
      <c r="CB227" s="22">
        <v>0</v>
      </c>
      <c r="CC227" s="22">
        <v>777213</v>
      </c>
      <c r="CD227" s="22">
        <v>4680</v>
      </c>
    </row>
    <row r="228" spans="1:82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165387</v>
      </c>
      <c r="G228" s="22">
        <v>0</v>
      </c>
      <c r="H228" s="22">
        <v>26399</v>
      </c>
      <c r="I228" s="22">
        <v>0</v>
      </c>
      <c r="J228" s="22">
        <v>4149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137076</v>
      </c>
      <c r="Q228" s="22">
        <v>0</v>
      </c>
      <c r="R228" s="22">
        <v>0</v>
      </c>
      <c r="S228" s="22">
        <v>0</v>
      </c>
      <c r="T228" s="22">
        <v>105729</v>
      </c>
      <c r="U228" s="22">
        <v>103610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77990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37263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21267</v>
      </c>
      <c r="AQ228" s="22">
        <v>678870</v>
      </c>
      <c r="AR228" s="22">
        <v>21654</v>
      </c>
      <c r="AS228" s="22">
        <v>218349</v>
      </c>
      <c r="AT228" s="22">
        <v>2685</v>
      </c>
      <c r="AU228" s="22">
        <v>0</v>
      </c>
      <c r="AV228" s="22">
        <v>36049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2">
        <v>164591</v>
      </c>
      <c r="BC228" s="22">
        <v>0</v>
      </c>
      <c r="BD228" s="22">
        <v>0</v>
      </c>
      <c r="BE228" s="22">
        <v>0</v>
      </c>
      <c r="BF228" s="22">
        <v>0</v>
      </c>
      <c r="BG228" s="22">
        <v>208509</v>
      </c>
      <c r="BH228" s="22">
        <v>0</v>
      </c>
      <c r="BI228" s="22">
        <v>0</v>
      </c>
      <c r="BJ228" s="22">
        <v>0</v>
      </c>
      <c r="BK228" s="22">
        <v>0</v>
      </c>
      <c r="BL228" s="22">
        <v>0</v>
      </c>
      <c r="BM228" s="22">
        <v>0</v>
      </c>
      <c r="BN228" s="22">
        <v>0</v>
      </c>
      <c r="BO228" s="22">
        <v>12544</v>
      </c>
      <c r="BP228" s="22">
        <v>0</v>
      </c>
      <c r="BQ228" s="22">
        <v>0</v>
      </c>
      <c r="BR228" s="22">
        <v>0</v>
      </c>
      <c r="BS228" s="22">
        <v>0</v>
      </c>
      <c r="BT228" s="22">
        <v>0</v>
      </c>
      <c r="BU228" s="22">
        <v>0</v>
      </c>
      <c r="BV228" s="22">
        <v>75587</v>
      </c>
      <c r="BW228" s="22">
        <v>0</v>
      </c>
      <c r="BX228" s="22">
        <v>0</v>
      </c>
      <c r="BY228" s="22">
        <v>0</v>
      </c>
      <c r="BZ228" s="22">
        <v>0</v>
      </c>
      <c r="CA228" s="22">
        <v>0</v>
      </c>
      <c r="CB228" s="22">
        <v>11388</v>
      </c>
      <c r="CC228" s="22">
        <v>751356</v>
      </c>
      <c r="CD228" s="22">
        <v>-72486</v>
      </c>
    </row>
    <row r="229" spans="1:82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750216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175</v>
      </c>
      <c r="N229" s="22">
        <v>0</v>
      </c>
      <c r="O229" s="22">
        <v>0</v>
      </c>
      <c r="P229" s="22">
        <v>97467</v>
      </c>
      <c r="Q229" s="22">
        <v>412006</v>
      </c>
      <c r="R229" s="22">
        <v>0</v>
      </c>
      <c r="S229" s="22">
        <v>0</v>
      </c>
      <c r="T229" s="22">
        <v>0</v>
      </c>
      <c r="U229" s="22">
        <v>224841</v>
      </c>
      <c r="V229" s="22">
        <v>136961</v>
      </c>
      <c r="W229" s="22">
        <v>100926</v>
      </c>
      <c r="X229" s="22">
        <v>0</v>
      </c>
      <c r="Y229" s="22">
        <v>0</v>
      </c>
      <c r="Z229" s="22">
        <v>0</v>
      </c>
      <c r="AA229" s="22">
        <v>10911</v>
      </c>
      <c r="AB229" s="22">
        <v>5805</v>
      </c>
      <c r="AC229" s="22">
        <v>0</v>
      </c>
      <c r="AD229" s="22">
        <v>0</v>
      </c>
      <c r="AE229" s="22">
        <v>16434</v>
      </c>
      <c r="AF229" s="22">
        <v>0</v>
      </c>
      <c r="AG229" s="22">
        <v>0</v>
      </c>
      <c r="AH229" s="22">
        <v>34319</v>
      </c>
      <c r="AI229" s="22">
        <v>52271</v>
      </c>
      <c r="AJ229" s="22">
        <v>212275</v>
      </c>
      <c r="AK229" s="22">
        <v>11035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2065642</v>
      </c>
      <c r="AR229" s="22">
        <v>38749</v>
      </c>
      <c r="AS229" s="22">
        <v>420347</v>
      </c>
      <c r="AT229" s="22">
        <v>0</v>
      </c>
      <c r="AU229" s="22">
        <v>0</v>
      </c>
      <c r="AV229" s="22">
        <v>8432</v>
      </c>
      <c r="AW229" s="22">
        <v>0</v>
      </c>
      <c r="AX229" s="22">
        <v>452</v>
      </c>
      <c r="AY229" s="22">
        <v>0</v>
      </c>
      <c r="AZ229" s="22">
        <v>0</v>
      </c>
      <c r="BA229" s="22">
        <v>0</v>
      </c>
      <c r="BB229" s="22">
        <v>334703</v>
      </c>
      <c r="BC229" s="22">
        <v>419337</v>
      </c>
      <c r="BD229" s="22">
        <v>0</v>
      </c>
      <c r="BE229" s="22">
        <v>0</v>
      </c>
      <c r="BF229" s="22">
        <v>0</v>
      </c>
      <c r="BG229" s="22">
        <v>443220</v>
      </c>
      <c r="BH229" s="22">
        <v>33621</v>
      </c>
      <c r="BI229" s="22">
        <v>110655</v>
      </c>
      <c r="BJ229" s="22">
        <v>0</v>
      </c>
      <c r="BK229" s="22">
        <v>4832</v>
      </c>
      <c r="BL229" s="22">
        <v>0</v>
      </c>
      <c r="BM229" s="22">
        <v>11709</v>
      </c>
      <c r="BN229" s="22">
        <v>11578</v>
      </c>
      <c r="BO229" s="22">
        <v>0</v>
      </c>
      <c r="BP229" s="22">
        <v>0</v>
      </c>
      <c r="BQ229" s="22">
        <v>399</v>
      </c>
      <c r="BR229" s="22">
        <v>0</v>
      </c>
      <c r="BS229" s="22">
        <v>0</v>
      </c>
      <c r="BT229" s="22">
        <v>41744</v>
      </c>
      <c r="BU229" s="22">
        <v>34097</v>
      </c>
      <c r="BV229" s="22">
        <v>173437</v>
      </c>
      <c r="BW229" s="22">
        <v>38390</v>
      </c>
      <c r="BX229" s="22">
        <v>0</v>
      </c>
      <c r="BY229" s="22">
        <v>0</v>
      </c>
      <c r="BZ229" s="22">
        <v>0</v>
      </c>
      <c r="CA229" s="22">
        <v>0</v>
      </c>
      <c r="CB229" s="22">
        <v>0</v>
      </c>
      <c r="CC229" s="22">
        <v>2125702</v>
      </c>
      <c r="CD229" s="22">
        <v>-60060</v>
      </c>
    </row>
    <row r="230" spans="1:82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1185634</v>
      </c>
      <c r="F230" s="22">
        <v>0</v>
      </c>
      <c r="G230" s="22">
        <v>11417</v>
      </c>
      <c r="H230" s="22">
        <v>0</v>
      </c>
      <c r="I230" s="22">
        <v>0</v>
      </c>
      <c r="J230" s="22">
        <v>88054</v>
      </c>
      <c r="K230" s="22">
        <v>0</v>
      </c>
      <c r="L230" s="22">
        <v>0</v>
      </c>
      <c r="M230" s="22">
        <v>9021</v>
      </c>
      <c r="N230" s="22">
        <v>0</v>
      </c>
      <c r="O230" s="22">
        <v>0</v>
      </c>
      <c r="P230" s="22">
        <v>112269</v>
      </c>
      <c r="Q230" s="22">
        <v>0</v>
      </c>
      <c r="R230" s="22">
        <v>0</v>
      </c>
      <c r="S230" s="22">
        <v>0</v>
      </c>
      <c r="T230" s="22">
        <v>0</v>
      </c>
      <c r="U230" s="22">
        <v>292901</v>
      </c>
      <c r="V230" s="22">
        <v>93172</v>
      </c>
      <c r="W230" s="22">
        <v>159201</v>
      </c>
      <c r="X230" s="22">
        <v>0</v>
      </c>
      <c r="Y230" s="22">
        <v>0</v>
      </c>
      <c r="Z230" s="22">
        <v>0</v>
      </c>
      <c r="AA230" s="22">
        <v>8182</v>
      </c>
      <c r="AB230" s="22">
        <v>0</v>
      </c>
      <c r="AC230" s="22">
        <v>6825</v>
      </c>
      <c r="AD230" s="22">
        <v>0</v>
      </c>
      <c r="AE230" s="22">
        <v>179180</v>
      </c>
      <c r="AF230" s="22">
        <v>0</v>
      </c>
      <c r="AG230" s="22">
        <v>0</v>
      </c>
      <c r="AH230" s="22">
        <v>0</v>
      </c>
      <c r="AI230" s="22">
        <v>0</v>
      </c>
      <c r="AJ230" s="22">
        <v>117399</v>
      </c>
      <c r="AK230" s="22">
        <v>0</v>
      </c>
      <c r="AL230" s="22">
        <v>0</v>
      </c>
      <c r="AM230" s="22">
        <v>0</v>
      </c>
      <c r="AN230" s="22">
        <v>833249</v>
      </c>
      <c r="AO230" s="22">
        <v>0</v>
      </c>
      <c r="AP230" s="22">
        <v>0</v>
      </c>
      <c r="AQ230" s="22">
        <v>3096504</v>
      </c>
      <c r="AR230" s="22">
        <v>76698</v>
      </c>
      <c r="AS230" s="22">
        <v>444460</v>
      </c>
      <c r="AT230" s="22">
        <v>0</v>
      </c>
      <c r="AU230" s="22">
        <v>22885</v>
      </c>
      <c r="AV230" s="22">
        <v>98822</v>
      </c>
      <c r="AW230" s="22">
        <v>0</v>
      </c>
      <c r="AX230" s="22">
        <v>0</v>
      </c>
      <c r="AY230" s="22">
        <v>11726</v>
      </c>
      <c r="AZ230" s="22">
        <v>0</v>
      </c>
      <c r="BA230" s="22">
        <v>0</v>
      </c>
      <c r="BB230" s="22">
        <v>651267</v>
      </c>
      <c r="BC230" s="22">
        <v>0</v>
      </c>
      <c r="BD230" s="22">
        <v>0</v>
      </c>
      <c r="BE230" s="22">
        <v>0</v>
      </c>
      <c r="BF230" s="22">
        <v>0</v>
      </c>
      <c r="BG230" s="22">
        <v>354756</v>
      </c>
      <c r="BH230" s="22">
        <v>102838</v>
      </c>
      <c r="BI230" s="22">
        <v>151844</v>
      </c>
      <c r="BJ230" s="22">
        <v>0</v>
      </c>
      <c r="BK230" s="22">
        <v>7613</v>
      </c>
      <c r="BL230" s="22">
        <v>0</v>
      </c>
      <c r="BM230" s="22">
        <v>14943</v>
      </c>
      <c r="BN230" s="22">
        <v>0</v>
      </c>
      <c r="BO230" s="22">
        <v>100229</v>
      </c>
      <c r="BP230" s="22">
        <v>0</v>
      </c>
      <c r="BQ230" s="22">
        <v>136815</v>
      </c>
      <c r="BR230" s="22">
        <v>0</v>
      </c>
      <c r="BS230" s="22">
        <v>0</v>
      </c>
      <c r="BT230" s="22">
        <v>0</v>
      </c>
      <c r="BU230" s="22">
        <v>0</v>
      </c>
      <c r="BV230" s="22">
        <v>431583</v>
      </c>
      <c r="BW230" s="22">
        <v>52547</v>
      </c>
      <c r="BX230" s="22">
        <v>0</v>
      </c>
      <c r="BY230" s="22">
        <v>0</v>
      </c>
      <c r="BZ230" s="22">
        <v>584839</v>
      </c>
      <c r="CA230" s="22">
        <v>0</v>
      </c>
      <c r="CB230" s="22">
        <v>0</v>
      </c>
      <c r="CC230" s="22">
        <v>3243865</v>
      </c>
      <c r="CD230" s="22">
        <v>-147361</v>
      </c>
    </row>
    <row r="231" spans="1:82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352905</v>
      </c>
      <c r="F231" s="22">
        <v>0</v>
      </c>
      <c r="G231" s="22">
        <v>41408</v>
      </c>
      <c r="H231" s="22">
        <v>0</v>
      </c>
      <c r="I231" s="22">
        <v>0</v>
      </c>
      <c r="J231" s="22">
        <v>23087</v>
      </c>
      <c r="K231" s="22">
        <v>0</v>
      </c>
      <c r="L231" s="22">
        <v>0</v>
      </c>
      <c r="M231" s="22">
        <v>3022</v>
      </c>
      <c r="N231" s="22">
        <v>0</v>
      </c>
      <c r="O231" s="22">
        <v>0</v>
      </c>
      <c r="P231" s="22">
        <v>134225</v>
      </c>
      <c r="Q231" s="22">
        <v>0</v>
      </c>
      <c r="R231" s="22">
        <v>0</v>
      </c>
      <c r="S231" s="22">
        <v>0</v>
      </c>
      <c r="T231" s="22">
        <v>0</v>
      </c>
      <c r="U231" s="22">
        <v>188784</v>
      </c>
      <c r="V231" s="22">
        <v>30086</v>
      </c>
      <c r="W231" s="22">
        <v>45705</v>
      </c>
      <c r="X231" s="22">
        <v>0</v>
      </c>
      <c r="Y231" s="22">
        <v>2650</v>
      </c>
      <c r="Z231" s="22">
        <v>0</v>
      </c>
      <c r="AA231" s="22">
        <v>0</v>
      </c>
      <c r="AB231" s="22">
        <v>816</v>
      </c>
      <c r="AC231" s="22">
        <v>0</v>
      </c>
      <c r="AD231" s="22">
        <v>5266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18532</v>
      </c>
      <c r="AK231" s="22">
        <v>61566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  <c r="AQ231" s="22">
        <v>908052</v>
      </c>
      <c r="AR231" s="22">
        <v>14548</v>
      </c>
      <c r="AS231" s="22">
        <v>203889</v>
      </c>
      <c r="AT231" s="22">
        <v>0</v>
      </c>
      <c r="AU231" s="22">
        <v>9566</v>
      </c>
      <c r="AV231" s="22">
        <v>23659</v>
      </c>
      <c r="AW231" s="22">
        <v>0</v>
      </c>
      <c r="AX231" s="22">
        <v>0</v>
      </c>
      <c r="AY231" s="22">
        <v>3022</v>
      </c>
      <c r="AZ231" s="22">
        <v>0</v>
      </c>
      <c r="BA231" s="22">
        <v>0</v>
      </c>
      <c r="BB231" s="22">
        <v>277970</v>
      </c>
      <c r="BC231" s="22">
        <v>4220</v>
      </c>
      <c r="BD231" s="22">
        <v>0</v>
      </c>
      <c r="BE231" s="22">
        <v>11631</v>
      </c>
      <c r="BF231" s="22">
        <v>0</v>
      </c>
      <c r="BG231" s="22">
        <v>180258</v>
      </c>
      <c r="BH231" s="22">
        <v>61215</v>
      </c>
      <c r="BI231" s="22">
        <v>39314</v>
      </c>
      <c r="BJ231" s="22">
        <v>0</v>
      </c>
      <c r="BK231" s="22">
        <v>3011</v>
      </c>
      <c r="BL231" s="22">
        <v>0</v>
      </c>
      <c r="BM231" s="22">
        <v>0</v>
      </c>
      <c r="BN231" s="22">
        <v>1625</v>
      </c>
      <c r="BO231" s="22">
        <v>0</v>
      </c>
      <c r="BP231" s="22">
        <v>6193</v>
      </c>
      <c r="BQ231" s="22">
        <v>0</v>
      </c>
      <c r="BR231" s="22">
        <v>0</v>
      </c>
      <c r="BS231" s="22">
        <v>0</v>
      </c>
      <c r="BT231" s="22">
        <v>0</v>
      </c>
      <c r="BU231" s="22">
        <v>0</v>
      </c>
      <c r="BV231" s="22">
        <v>72475</v>
      </c>
      <c r="BW231" s="22">
        <v>34479</v>
      </c>
      <c r="BX231" s="22">
        <v>0</v>
      </c>
      <c r="BY231" s="22">
        <v>0</v>
      </c>
      <c r="BZ231" s="22">
        <v>0</v>
      </c>
      <c r="CA231" s="22">
        <v>0</v>
      </c>
      <c r="CB231" s="22">
        <v>0</v>
      </c>
      <c r="CC231" s="22">
        <v>947075</v>
      </c>
      <c r="CD231" s="22">
        <v>-39023</v>
      </c>
    </row>
    <row r="232" spans="1:82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3506579</v>
      </c>
      <c r="F232" s="22">
        <v>0</v>
      </c>
      <c r="G232" s="22">
        <v>7219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16800</v>
      </c>
      <c r="N232" s="22">
        <v>0</v>
      </c>
      <c r="O232" s="22">
        <v>0</v>
      </c>
      <c r="P232" s="22">
        <v>77020</v>
      </c>
      <c r="Q232" s="22">
        <v>0</v>
      </c>
      <c r="R232" s="22">
        <v>0</v>
      </c>
      <c r="S232" s="22">
        <v>0</v>
      </c>
      <c r="T232" s="22">
        <v>0</v>
      </c>
      <c r="U232" s="22">
        <v>86548</v>
      </c>
      <c r="V232" s="22">
        <v>41655</v>
      </c>
      <c r="W232" s="22">
        <v>68584</v>
      </c>
      <c r="X232" s="22">
        <v>0</v>
      </c>
      <c r="Y232" s="22">
        <v>28072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6937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3839414</v>
      </c>
      <c r="AR232" s="22">
        <v>54338</v>
      </c>
      <c r="AS232" s="22">
        <v>306678</v>
      </c>
      <c r="AT232" s="22">
        <v>0</v>
      </c>
      <c r="AU232" s="22">
        <v>12276</v>
      </c>
      <c r="AV232" s="22">
        <v>12044</v>
      </c>
      <c r="AW232" s="22">
        <v>0</v>
      </c>
      <c r="AX232" s="22">
        <v>0</v>
      </c>
      <c r="AY232" s="22">
        <v>17570</v>
      </c>
      <c r="AZ232" s="22">
        <v>0</v>
      </c>
      <c r="BA232" s="22">
        <v>0</v>
      </c>
      <c r="BB232" s="22">
        <v>433010</v>
      </c>
      <c r="BC232" s="22">
        <v>0</v>
      </c>
      <c r="BD232" s="22">
        <v>0</v>
      </c>
      <c r="BE232" s="22">
        <v>0</v>
      </c>
      <c r="BF232" s="22">
        <v>0</v>
      </c>
      <c r="BG232" s="22">
        <v>285832</v>
      </c>
      <c r="BH232" s="22">
        <v>102136</v>
      </c>
      <c r="BI232" s="22">
        <v>55151</v>
      </c>
      <c r="BJ232" s="22">
        <v>0</v>
      </c>
      <c r="BK232" s="22">
        <v>11455</v>
      </c>
      <c r="BL232" s="22">
        <v>0</v>
      </c>
      <c r="BM232" s="22">
        <v>0</v>
      </c>
      <c r="BN232" s="22">
        <v>0</v>
      </c>
      <c r="BO232" s="22">
        <v>0</v>
      </c>
      <c r="BP232" s="22">
        <v>0</v>
      </c>
      <c r="BQ232" s="22">
        <v>0</v>
      </c>
      <c r="BR232" s="22">
        <v>0</v>
      </c>
      <c r="BS232" s="22">
        <v>0</v>
      </c>
      <c r="BT232" s="22">
        <v>0</v>
      </c>
      <c r="BU232" s="22">
        <v>0</v>
      </c>
      <c r="BV232" s="22">
        <v>169384</v>
      </c>
      <c r="BW232" s="22">
        <v>0</v>
      </c>
      <c r="BX232" s="22">
        <v>0</v>
      </c>
      <c r="BY232" s="22">
        <v>0</v>
      </c>
      <c r="BZ232" s="22">
        <v>0</v>
      </c>
      <c r="CA232" s="22">
        <v>0</v>
      </c>
      <c r="CB232" s="22">
        <v>0</v>
      </c>
      <c r="CC232" s="22">
        <v>1459874</v>
      </c>
      <c r="CD232" s="22">
        <v>2379540</v>
      </c>
    </row>
    <row r="233" spans="1:82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232944</v>
      </c>
      <c r="F233" s="22">
        <v>0</v>
      </c>
      <c r="G233" s="22">
        <v>67914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21588</v>
      </c>
      <c r="P233" s="22">
        <v>3055</v>
      </c>
      <c r="Q233" s="22">
        <v>0</v>
      </c>
      <c r="R233" s="22">
        <v>0</v>
      </c>
      <c r="S233" s="22">
        <v>0</v>
      </c>
      <c r="T233" s="22">
        <v>0</v>
      </c>
      <c r="U233" s="22">
        <v>103470</v>
      </c>
      <c r="V233" s="22">
        <v>28381</v>
      </c>
      <c r="W233" s="22">
        <v>14439</v>
      </c>
      <c r="X233" s="22">
        <v>0</v>
      </c>
      <c r="Y233" s="22">
        <v>0</v>
      </c>
      <c r="Z233" s="22">
        <v>0</v>
      </c>
      <c r="AA233" s="22">
        <v>5584</v>
      </c>
      <c r="AB233" s="22">
        <v>0</v>
      </c>
      <c r="AC233" s="22">
        <v>6180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17603</v>
      </c>
      <c r="AK233" s="22">
        <v>8856</v>
      </c>
      <c r="AL233" s="22">
        <v>0</v>
      </c>
      <c r="AM233" s="22">
        <v>4380</v>
      </c>
      <c r="AN233" s="22">
        <v>0</v>
      </c>
      <c r="AO233" s="22">
        <v>0</v>
      </c>
      <c r="AP233" s="22">
        <v>3531</v>
      </c>
      <c r="AQ233" s="22">
        <v>517925</v>
      </c>
      <c r="AR233" s="22">
        <v>16428</v>
      </c>
      <c r="AS233" s="22">
        <v>278029</v>
      </c>
      <c r="AT233" s="22">
        <v>0</v>
      </c>
      <c r="AU233" s="22">
        <v>8460</v>
      </c>
      <c r="AV233" s="22">
        <v>24013</v>
      </c>
      <c r="AW233" s="22">
        <v>0</v>
      </c>
      <c r="AX233" s="22">
        <v>0</v>
      </c>
      <c r="AY233" s="22">
        <v>0</v>
      </c>
      <c r="AZ233" s="22">
        <v>0</v>
      </c>
      <c r="BA233" s="22">
        <v>88008</v>
      </c>
      <c r="BB233" s="22">
        <v>30375</v>
      </c>
      <c r="BC233" s="22">
        <v>0</v>
      </c>
      <c r="BD233" s="22">
        <v>0</v>
      </c>
      <c r="BE233" s="22">
        <v>0</v>
      </c>
      <c r="BF233" s="22">
        <v>0</v>
      </c>
      <c r="BG233" s="22">
        <v>171481</v>
      </c>
      <c r="BH233" s="22">
        <v>4466</v>
      </c>
      <c r="BI233" s="22">
        <v>14064</v>
      </c>
      <c r="BJ233" s="22">
        <v>0</v>
      </c>
      <c r="BK233" s="22">
        <v>0</v>
      </c>
      <c r="BL233" s="22">
        <v>0</v>
      </c>
      <c r="BM233" s="22">
        <v>4540</v>
      </c>
      <c r="BN233" s="22">
        <v>0</v>
      </c>
      <c r="BO233" s="22">
        <v>7574</v>
      </c>
      <c r="BP233" s="22">
        <v>0</v>
      </c>
      <c r="BQ233" s="22">
        <v>0</v>
      </c>
      <c r="BR233" s="22">
        <v>0</v>
      </c>
      <c r="BS233" s="22">
        <v>0</v>
      </c>
      <c r="BT233" s="22">
        <v>0</v>
      </c>
      <c r="BU233" s="22">
        <v>0</v>
      </c>
      <c r="BV233" s="22">
        <v>29899</v>
      </c>
      <c r="BW233" s="22">
        <v>40171</v>
      </c>
      <c r="BX233" s="22">
        <v>0</v>
      </c>
      <c r="BY233" s="22">
        <v>4328</v>
      </c>
      <c r="BZ233" s="22">
        <v>0</v>
      </c>
      <c r="CA233" s="22">
        <v>0</v>
      </c>
      <c r="CB233" s="22">
        <v>0</v>
      </c>
      <c r="CC233" s="22">
        <v>721836</v>
      </c>
      <c r="CD233" s="22">
        <v>-203911</v>
      </c>
    </row>
    <row r="234" spans="1:82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98363</v>
      </c>
      <c r="F234" s="22">
        <v>50719</v>
      </c>
      <c r="G234" s="22">
        <v>33866</v>
      </c>
      <c r="H234" s="22">
        <v>14872</v>
      </c>
      <c r="I234" s="22">
        <v>0</v>
      </c>
      <c r="J234" s="22">
        <v>38679</v>
      </c>
      <c r="K234" s="22">
        <v>0</v>
      </c>
      <c r="L234" s="22">
        <v>0</v>
      </c>
      <c r="M234" s="22">
        <v>893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59593</v>
      </c>
      <c r="V234" s="22">
        <v>16201</v>
      </c>
      <c r="W234" s="22">
        <v>15909</v>
      </c>
      <c r="X234" s="22">
        <v>0</v>
      </c>
      <c r="Y234" s="22">
        <v>4140</v>
      </c>
      <c r="Z234" s="22">
        <v>0</v>
      </c>
      <c r="AA234" s="22">
        <v>1980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4421</v>
      </c>
      <c r="AK234" s="22">
        <v>0</v>
      </c>
      <c r="AL234" s="22">
        <v>0</v>
      </c>
      <c r="AM234" s="22">
        <v>0</v>
      </c>
      <c r="AN234" s="22">
        <v>98641</v>
      </c>
      <c r="AO234" s="22">
        <v>0</v>
      </c>
      <c r="AP234" s="22">
        <v>23185</v>
      </c>
      <c r="AQ234" s="22">
        <v>461462</v>
      </c>
      <c r="AR234" s="22">
        <v>8593</v>
      </c>
      <c r="AS234" s="22">
        <v>282247</v>
      </c>
      <c r="AT234" s="22">
        <v>4171</v>
      </c>
      <c r="AU234" s="22">
        <v>3107</v>
      </c>
      <c r="AV234" s="22">
        <v>22804</v>
      </c>
      <c r="AW234" s="22">
        <v>0</v>
      </c>
      <c r="AX234" s="22">
        <v>0</v>
      </c>
      <c r="AY234" s="22">
        <v>0</v>
      </c>
      <c r="AZ234" s="22">
        <v>0</v>
      </c>
      <c r="BA234" s="22">
        <v>21309</v>
      </c>
      <c r="BB234" s="22">
        <v>77594</v>
      </c>
      <c r="BC234" s="22">
        <v>0</v>
      </c>
      <c r="BD234" s="22">
        <v>0</v>
      </c>
      <c r="BE234" s="22">
        <v>0</v>
      </c>
      <c r="BF234" s="22">
        <v>0</v>
      </c>
      <c r="BG234" s="22">
        <v>52341</v>
      </c>
      <c r="BH234" s="22">
        <v>13468</v>
      </c>
      <c r="BI234" s="22">
        <v>1580</v>
      </c>
      <c r="BJ234" s="22">
        <v>0</v>
      </c>
      <c r="BK234" s="22">
        <v>5675</v>
      </c>
      <c r="BL234" s="22">
        <v>0</v>
      </c>
      <c r="BM234" s="22">
        <v>35</v>
      </c>
      <c r="BN234" s="22">
        <v>0</v>
      </c>
      <c r="BO234" s="22">
        <v>0</v>
      </c>
      <c r="BP234" s="22">
        <v>0</v>
      </c>
      <c r="BQ234" s="22">
        <v>0</v>
      </c>
      <c r="BR234" s="22">
        <v>0</v>
      </c>
      <c r="BS234" s="22">
        <v>0</v>
      </c>
      <c r="BT234" s="22">
        <v>0</v>
      </c>
      <c r="BU234" s="22">
        <v>0</v>
      </c>
      <c r="BV234" s="22">
        <v>33901</v>
      </c>
      <c r="BW234" s="22">
        <v>0</v>
      </c>
      <c r="BX234" s="22">
        <v>0</v>
      </c>
      <c r="BY234" s="22">
        <v>0</v>
      </c>
      <c r="BZ234" s="22">
        <v>70073</v>
      </c>
      <c r="CA234" s="22">
        <v>0</v>
      </c>
      <c r="CB234" s="22">
        <v>0</v>
      </c>
      <c r="CC234" s="22">
        <v>596898</v>
      </c>
      <c r="CD234" s="22">
        <v>-135436</v>
      </c>
    </row>
    <row r="235" spans="1:82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431841</v>
      </c>
      <c r="F235" s="22">
        <v>0</v>
      </c>
      <c r="G235" s="22">
        <v>44008</v>
      </c>
      <c r="H235" s="22">
        <v>0</v>
      </c>
      <c r="I235" s="22">
        <v>0</v>
      </c>
      <c r="J235" s="22">
        <v>46289</v>
      </c>
      <c r="K235" s="22">
        <v>0</v>
      </c>
      <c r="L235" s="22">
        <v>0</v>
      </c>
      <c r="M235" s="22">
        <v>5590</v>
      </c>
      <c r="N235" s="22">
        <v>0</v>
      </c>
      <c r="O235" s="22">
        <v>0</v>
      </c>
      <c r="P235" s="22">
        <v>17438</v>
      </c>
      <c r="Q235" s="22">
        <v>0</v>
      </c>
      <c r="R235" s="22">
        <v>0</v>
      </c>
      <c r="S235" s="22">
        <v>0</v>
      </c>
      <c r="T235" s="22">
        <v>0</v>
      </c>
      <c r="U235" s="22">
        <v>225438</v>
      </c>
      <c r="V235" s="22">
        <v>37027</v>
      </c>
      <c r="W235" s="22">
        <v>75969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99747</v>
      </c>
      <c r="AD235" s="22">
        <v>0</v>
      </c>
      <c r="AE235" s="22">
        <v>6870</v>
      </c>
      <c r="AF235" s="22">
        <v>0</v>
      </c>
      <c r="AG235" s="22">
        <v>0</v>
      </c>
      <c r="AH235" s="22">
        <v>0</v>
      </c>
      <c r="AI235" s="22">
        <v>0</v>
      </c>
      <c r="AJ235" s="22">
        <v>42484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  <c r="AQ235" s="22">
        <v>1032701</v>
      </c>
      <c r="AR235" s="22">
        <v>34286</v>
      </c>
      <c r="AS235" s="22">
        <v>244025</v>
      </c>
      <c r="AT235" s="22">
        <v>0</v>
      </c>
      <c r="AU235" s="22">
        <v>16608</v>
      </c>
      <c r="AV235" s="22">
        <v>49486</v>
      </c>
      <c r="AW235" s="22">
        <v>0</v>
      </c>
      <c r="AX235" s="22">
        <v>0</v>
      </c>
      <c r="AY235" s="22">
        <v>10179</v>
      </c>
      <c r="AZ235" s="22">
        <v>0</v>
      </c>
      <c r="BA235" s="22">
        <v>0</v>
      </c>
      <c r="BB235" s="22">
        <v>322475</v>
      </c>
      <c r="BC235" s="22">
        <v>0</v>
      </c>
      <c r="BD235" s="22">
        <v>0</v>
      </c>
      <c r="BE235" s="22">
        <v>0</v>
      </c>
      <c r="BF235" s="22">
        <v>0</v>
      </c>
      <c r="BG235" s="22">
        <v>215137</v>
      </c>
      <c r="BH235" s="22">
        <v>92418</v>
      </c>
      <c r="BI235" s="22">
        <v>85070</v>
      </c>
      <c r="BJ235" s="22">
        <v>0</v>
      </c>
      <c r="BK235" s="22">
        <v>3923</v>
      </c>
      <c r="BL235" s="22">
        <v>0</v>
      </c>
      <c r="BM235" s="22">
        <v>0</v>
      </c>
      <c r="BN235" s="22">
        <v>0</v>
      </c>
      <c r="BO235" s="22">
        <v>104394</v>
      </c>
      <c r="BP235" s="22">
        <v>0</v>
      </c>
      <c r="BQ235" s="22">
        <v>0</v>
      </c>
      <c r="BR235" s="22">
        <v>0</v>
      </c>
      <c r="BS235" s="22">
        <v>0</v>
      </c>
      <c r="BT235" s="22">
        <v>0</v>
      </c>
      <c r="BU235" s="22">
        <v>0</v>
      </c>
      <c r="BV235" s="22">
        <v>57491</v>
      </c>
      <c r="BW235" s="22">
        <v>13447</v>
      </c>
      <c r="BX235" s="22">
        <v>0</v>
      </c>
      <c r="BY235" s="22">
        <v>0</v>
      </c>
      <c r="BZ235" s="22">
        <v>0</v>
      </c>
      <c r="CA235" s="22">
        <v>0</v>
      </c>
      <c r="CB235" s="22">
        <v>0</v>
      </c>
      <c r="CC235" s="22">
        <v>1248939</v>
      </c>
      <c r="CD235" s="22">
        <v>-216238</v>
      </c>
    </row>
    <row r="236" spans="1:82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262564</v>
      </c>
      <c r="F236" s="22">
        <v>0</v>
      </c>
      <c r="G236" s="22">
        <v>1530</v>
      </c>
      <c r="H236" s="22">
        <v>0</v>
      </c>
      <c r="I236" s="22">
        <v>0</v>
      </c>
      <c r="J236" s="22">
        <v>14613</v>
      </c>
      <c r="K236" s="22">
        <v>0</v>
      </c>
      <c r="L236" s="22">
        <v>0</v>
      </c>
      <c r="M236" s="22">
        <v>916</v>
      </c>
      <c r="N236" s="22">
        <v>0</v>
      </c>
      <c r="O236" s="22">
        <v>0</v>
      </c>
      <c r="P236" s="22">
        <v>45360</v>
      </c>
      <c r="Q236" s="22">
        <v>0</v>
      </c>
      <c r="R236" s="22">
        <v>0</v>
      </c>
      <c r="S236" s="22">
        <v>0</v>
      </c>
      <c r="T236" s="22">
        <v>0</v>
      </c>
      <c r="U236" s="22">
        <v>49873</v>
      </c>
      <c r="V236" s="22">
        <v>83745</v>
      </c>
      <c r="W236" s="22">
        <v>25955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805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9205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  <c r="AQ236" s="22">
        <v>494566</v>
      </c>
      <c r="AR236" s="22">
        <v>5680</v>
      </c>
      <c r="AS236" s="22">
        <v>112973</v>
      </c>
      <c r="AT236" s="22">
        <v>0</v>
      </c>
      <c r="AU236" s="22">
        <v>3962</v>
      </c>
      <c r="AV236" s="22">
        <v>19124</v>
      </c>
      <c r="AW236" s="22">
        <v>0</v>
      </c>
      <c r="AX236" s="22">
        <v>0</v>
      </c>
      <c r="AY236" s="22">
        <v>405</v>
      </c>
      <c r="AZ236" s="22">
        <v>0</v>
      </c>
      <c r="BA236" s="22">
        <v>0</v>
      </c>
      <c r="BB236" s="22">
        <v>146207</v>
      </c>
      <c r="BC236" s="22">
        <v>0</v>
      </c>
      <c r="BD236" s="22">
        <v>0</v>
      </c>
      <c r="BE236" s="22">
        <v>0</v>
      </c>
      <c r="BF236" s="22">
        <v>0</v>
      </c>
      <c r="BG236" s="22">
        <v>75101</v>
      </c>
      <c r="BH236" s="22">
        <v>35785</v>
      </c>
      <c r="BI236" s="22">
        <v>27662</v>
      </c>
      <c r="BJ236" s="22">
        <v>0</v>
      </c>
      <c r="BK236" s="22">
        <v>1392</v>
      </c>
      <c r="BL236" s="22">
        <v>0</v>
      </c>
      <c r="BM236" s="22">
        <v>0</v>
      </c>
      <c r="BN236" s="22">
        <v>0</v>
      </c>
      <c r="BO236" s="22">
        <v>610</v>
      </c>
      <c r="BP236" s="22">
        <v>0</v>
      </c>
      <c r="BQ236" s="22">
        <v>45</v>
      </c>
      <c r="BR236" s="22">
        <v>0</v>
      </c>
      <c r="BS236" s="22">
        <v>0</v>
      </c>
      <c r="BT236" s="22">
        <v>0</v>
      </c>
      <c r="BU236" s="22">
        <v>0</v>
      </c>
      <c r="BV236" s="22">
        <v>12192</v>
      </c>
      <c r="BW236" s="22">
        <v>3951</v>
      </c>
      <c r="BX236" s="22">
        <v>0</v>
      </c>
      <c r="BY236" s="22">
        <v>0</v>
      </c>
      <c r="BZ236" s="22">
        <v>0</v>
      </c>
      <c r="CA236" s="22">
        <v>0</v>
      </c>
      <c r="CB236" s="22">
        <v>0</v>
      </c>
      <c r="CC236" s="22">
        <v>445089</v>
      </c>
      <c r="CD236" s="22">
        <v>49477</v>
      </c>
    </row>
    <row r="237" spans="1:82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154035</v>
      </c>
      <c r="F237" s="22">
        <v>0</v>
      </c>
      <c r="G237" s="22">
        <v>64381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170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293372</v>
      </c>
      <c r="V237" s="22">
        <v>18802</v>
      </c>
      <c r="W237" s="22">
        <v>9621</v>
      </c>
      <c r="X237" s="22">
        <v>0</v>
      </c>
      <c r="Y237" s="22">
        <v>0</v>
      </c>
      <c r="Z237" s="22">
        <v>0</v>
      </c>
      <c r="AA237" s="22">
        <v>700</v>
      </c>
      <c r="AB237" s="22">
        <v>0</v>
      </c>
      <c r="AC237" s="22">
        <v>1155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4137</v>
      </c>
      <c r="AK237" s="22">
        <v>0</v>
      </c>
      <c r="AL237" s="22">
        <v>0</v>
      </c>
      <c r="AM237" s="22">
        <v>0</v>
      </c>
      <c r="AN237" s="22">
        <v>0</v>
      </c>
      <c r="AO237" s="22">
        <v>27571</v>
      </c>
      <c r="AP237" s="22">
        <v>0</v>
      </c>
      <c r="AQ237" s="22">
        <v>573944</v>
      </c>
      <c r="AR237" s="22">
        <v>16109</v>
      </c>
      <c r="AS237" s="22">
        <v>129069</v>
      </c>
      <c r="AT237" s="22">
        <v>0</v>
      </c>
      <c r="AU237" s="22">
        <v>4368</v>
      </c>
      <c r="AV237" s="22">
        <v>11002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2">
        <v>35048</v>
      </c>
      <c r="BC237" s="22">
        <v>0</v>
      </c>
      <c r="BD237" s="22">
        <v>0</v>
      </c>
      <c r="BE237" s="22">
        <v>0</v>
      </c>
      <c r="BF237" s="22">
        <v>0</v>
      </c>
      <c r="BG237" s="22">
        <v>129722</v>
      </c>
      <c r="BH237" s="22">
        <v>22601</v>
      </c>
      <c r="BI237" s="22">
        <v>8393</v>
      </c>
      <c r="BJ237" s="22">
        <v>0</v>
      </c>
      <c r="BK237" s="22">
        <v>0</v>
      </c>
      <c r="BL237" s="22">
        <v>0</v>
      </c>
      <c r="BM237" s="22">
        <v>2009</v>
      </c>
      <c r="BN237" s="22">
        <v>0</v>
      </c>
      <c r="BO237" s="22">
        <v>1685</v>
      </c>
      <c r="BP237" s="22">
        <v>0</v>
      </c>
      <c r="BQ237" s="22">
        <v>0</v>
      </c>
      <c r="BR237" s="22">
        <v>0</v>
      </c>
      <c r="BS237" s="22">
        <v>0</v>
      </c>
      <c r="BT237" s="22">
        <v>0</v>
      </c>
      <c r="BU237" s="22">
        <v>0</v>
      </c>
      <c r="BV237" s="22">
        <v>21578</v>
      </c>
      <c r="BW237" s="22">
        <v>0</v>
      </c>
      <c r="BX237" s="22">
        <v>0</v>
      </c>
      <c r="BY237" s="22">
        <v>0</v>
      </c>
      <c r="BZ237" s="22">
        <v>0</v>
      </c>
      <c r="CA237" s="22">
        <v>0</v>
      </c>
      <c r="CB237" s="22">
        <v>0</v>
      </c>
      <c r="CC237" s="22">
        <v>381584</v>
      </c>
      <c r="CD237" s="22">
        <v>192360</v>
      </c>
    </row>
    <row r="238" spans="1:82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469676</v>
      </c>
      <c r="F238" s="22">
        <v>0</v>
      </c>
      <c r="G238" s="22">
        <v>101281</v>
      </c>
      <c r="H238" s="22">
        <v>0</v>
      </c>
      <c r="I238" s="22">
        <v>0</v>
      </c>
      <c r="J238" s="22">
        <v>2846</v>
      </c>
      <c r="K238" s="22">
        <v>0</v>
      </c>
      <c r="L238" s="22">
        <v>0</v>
      </c>
      <c r="M238" s="22">
        <v>3290</v>
      </c>
      <c r="N238" s="22">
        <v>0</v>
      </c>
      <c r="O238" s="22">
        <v>0</v>
      </c>
      <c r="P238" s="22">
        <v>199205</v>
      </c>
      <c r="Q238" s="22">
        <v>0</v>
      </c>
      <c r="R238" s="22">
        <v>0</v>
      </c>
      <c r="S238" s="22">
        <v>0</v>
      </c>
      <c r="T238" s="22">
        <v>0</v>
      </c>
      <c r="U238" s="22">
        <v>658794</v>
      </c>
      <c r="V238" s="22">
        <v>31671</v>
      </c>
      <c r="W238" s="22">
        <v>53526</v>
      </c>
      <c r="X238" s="22">
        <v>0</v>
      </c>
      <c r="Y238" s="22">
        <v>14030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4520</v>
      </c>
      <c r="AF238" s="22">
        <v>0</v>
      </c>
      <c r="AG238" s="22">
        <v>0</v>
      </c>
      <c r="AH238" s="22">
        <v>0</v>
      </c>
      <c r="AI238" s="22">
        <v>0</v>
      </c>
      <c r="AJ238" s="22">
        <v>301146</v>
      </c>
      <c r="AK238" s="22">
        <v>33270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1873255</v>
      </c>
      <c r="AR238" s="22">
        <v>39388</v>
      </c>
      <c r="AS238" s="22">
        <v>312953</v>
      </c>
      <c r="AT238" s="22">
        <v>0</v>
      </c>
      <c r="AU238" s="22">
        <v>0</v>
      </c>
      <c r="AV238" s="22">
        <v>0</v>
      </c>
      <c r="AW238" s="22">
        <v>0</v>
      </c>
      <c r="AX238" s="22">
        <v>17469</v>
      </c>
      <c r="AY238" s="22">
        <v>46128</v>
      </c>
      <c r="AZ238" s="22">
        <v>0</v>
      </c>
      <c r="BA238" s="22">
        <v>0</v>
      </c>
      <c r="BB238" s="22">
        <v>300074</v>
      </c>
      <c r="BC238" s="22">
        <v>0</v>
      </c>
      <c r="BD238" s="22">
        <v>0</v>
      </c>
      <c r="BE238" s="22">
        <v>0</v>
      </c>
      <c r="BF238" s="22">
        <v>0</v>
      </c>
      <c r="BG238" s="22">
        <v>413540</v>
      </c>
      <c r="BH238" s="22">
        <v>32740</v>
      </c>
      <c r="BI238" s="22">
        <v>43755</v>
      </c>
      <c r="BJ238" s="22">
        <v>0</v>
      </c>
      <c r="BK238" s="22">
        <v>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28735</v>
      </c>
      <c r="BR238" s="22">
        <v>0</v>
      </c>
      <c r="BS238" s="22">
        <v>0</v>
      </c>
      <c r="BT238" s="22">
        <v>0</v>
      </c>
      <c r="BU238" s="22">
        <v>0</v>
      </c>
      <c r="BV238" s="22">
        <v>416336</v>
      </c>
      <c r="BW238" s="22">
        <v>29516</v>
      </c>
      <c r="BX238" s="22">
        <v>0</v>
      </c>
      <c r="BY238" s="22">
        <v>0</v>
      </c>
      <c r="BZ238" s="22">
        <v>0</v>
      </c>
      <c r="CA238" s="22">
        <v>0</v>
      </c>
      <c r="CB238" s="22">
        <v>0</v>
      </c>
      <c r="CC238" s="22">
        <v>1680634</v>
      </c>
      <c r="CD238" s="22">
        <v>192621</v>
      </c>
    </row>
    <row r="239" spans="1:82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850972</v>
      </c>
      <c r="F239" s="22">
        <v>0</v>
      </c>
      <c r="G239" s="22">
        <v>51531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1852</v>
      </c>
      <c r="N239" s="22">
        <v>0</v>
      </c>
      <c r="O239" s="22">
        <v>0</v>
      </c>
      <c r="P239" s="22">
        <v>1850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94267</v>
      </c>
      <c r="W239" s="22">
        <v>30040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16000</v>
      </c>
      <c r="AF239" s="22">
        <v>0</v>
      </c>
      <c r="AG239" s="22">
        <v>0</v>
      </c>
      <c r="AH239" s="22">
        <v>0</v>
      </c>
      <c r="AI239" s="22">
        <v>0</v>
      </c>
      <c r="AJ239" s="22">
        <v>9369</v>
      </c>
      <c r="AK239" s="22">
        <v>32397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1088278</v>
      </c>
      <c r="AR239" s="22">
        <v>14695</v>
      </c>
      <c r="AS239" s="22">
        <v>307803</v>
      </c>
      <c r="AT239" s="22">
        <v>0</v>
      </c>
      <c r="AU239" s="22">
        <v>9245</v>
      </c>
      <c r="AV239" s="22">
        <v>41818</v>
      </c>
      <c r="AW239" s="22">
        <v>0</v>
      </c>
      <c r="AX239" s="22">
        <v>0</v>
      </c>
      <c r="AY239" s="22">
        <v>2267</v>
      </c>
      <c r="AZ239" s="22">
        <v>0</v>
      </c>
      <c r="BA239" s="22">
        <v>0</v>
      </c>
      <c r="BB239" s="22">
        <v>192958</v>
      </c>
      <c r="BC239" s="22">
        <v>0</v>
      </c>
      <c r="BD239" s="22">
        <v>0</v>
      </c>
      <c r="BE239" s="22">
        <v>0</v>
      </c>
      <c r="BF239" s="22">
        <v>0</v>
      </c>
      <c r="BG239" s="22">
        <v>0</v>
      </c>
      <c r="BH239" s="22">
        <v>106504</v>
      </c>
      <c r="BI239" s="22">
        <v>20572</v>
      </c>
      <c r="BJ239" s="22">
        <v>0</v>
      </c>
      <c r="BK239" s="22">
        <v>3900</v>
      </c>
      <c r="BL239" s="22">
        <v>0</v>
      </c>
      <c r="BM239" s="22">
        <v>0</v>
      </c>
      <c r="BN239" s="22">
        <v>0</v>
      </c>
      <c r="BO239" s="22">
        <v>0</v>
      </c>
      <c r="BP239" s="22">
        <v>0</v>
      </c>
      <c r="BQ239" s="22">
        <v>57532</v>
      </c>
      <c r="BR239" s="22">
        <v>0</v>
      </c>
      <c r="BS239" s="22">
        <v>0</v>
      </c>
      <c r="BT239" s="22">
        <v>0</v>
      </c>
      <c r="BU239" s="22">
        <v>0</v>
      </c>
      <c r="BV239" s="22">
        <v>42854</v>
      </c>
      <c r="BW239" s="22">
        <v>63829</v>
      </c>
      <c r="BX239" s="22">
        <v>0</v>
      </c>
      <c r="BY239" s="22">
        <v>0</v>
      </c>
      <c r="BZ239" s="22">
        <v>0</v>
      </c>
      <c r="CA239" s="22">
        <v>0</v>
      </c>
      <c r="CB239" s="22">
        <v>0</v>
      </c>
      <c r="CC239" s="22">
        <v>863977</v>
      </c>
      <c r="CD239" s="22">
        <v>224301</v>
      </c>
    </row>
    <row r="240" spans="1:82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276920</v>
      </c>
      <c r="F240" s="22">
        <v>0</v>
      </c>
      <c r="G240" s="22">
        <v>518</v>
      </c>
      <c r="H240" s="22">
        <v>0</v>
      </c>
      <c r="I240" s="22">
        <v>0</v>
      </c>
      <c r="J240" s="22">
        <v>5000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31231</v>
      </c>
      <c r="Q240" s="22">
        <v>0</v>
      </c>
      <c r="R240" s="22">
        <v>0</v>
      </c>
      <c r="S240" s="22">
        <v>0</v>
      </c>
      <c r="T240" s="22">
        <v>0</v>
      </c>
      <c r="U240" s="22">
        <v>216669</v>
      </c>
      <c r="V240" s="22">
        <v>70194</v>
      </c>
      <c r="W240" s="22">
        <v>30348</v>
      </c>
      <c r="X240" s="22">
        <v>0</v>
      </c>
      <c r="Y240" s="22">
        <v>0</v>
      </c>
      <c r="Z240" s="22">
        <v>0</v>
      </c>
      <c r="AA240" s="22">
        <v>1300</v>
      </c>
      <c r="AB240" s="22">
        <v>0</v>
      </c>
      <c r="AC240" s="22">
        <v>0</v>
      </c>
      <c r="AD240" s="22">
        <v>0</v>
      </c>
      <c r="AE240" s="22">
        <v>2875</v>
      </c>
      <c r="AF240" s="22">
        <v>0</v>
      </c>
      <c r="AG240" s="22">
        <v>0</v>
      </c>
      <c r="AH240" s="22">
        <v>0</v>
      </c>
      <c r="AI240" s="22">
        <v>0</v>
      </c>
      <c r="AJ240" s="22">
        <v>15000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  <c r="AQ240" s="22">
        <v>650055</v>
      </c>
      <c r="AR240" s="22">
        <v>6592</v>
      </c>
      <c r="AS240" s="22">
        <v>133762</v>
      </c>
      <c r="AT240" s="22">
        <v>0</v>
      </c>
      <c r="AU240" s="22">
        <v>6024</v>
      </c>
      <c r="AV240" s="22">
        <v>37416</v>
      </c>
      <c r="AW240" s="22">
        <v>0</v>
      </c>
      <c r="AX240" s="22">
        <v>0</v>
      </c>
      <c r="AY240" s="22">
        <v>351</v>
      </c>
      <c r="AZ240" s="22">
        <v>0</v>
      </c>
      <c r="BA240" s="22">
        <v>0</v>
      </c>
      <c r="BB240" s="22">
        <v>204100</v>
      </c>
      <c r="BC240" s="22">
        <v>0</v>
      </c>
      <c r="BD240" s="22">
        <v>0</v>
      </c>
      <c r="BE240" s="22">
        <v>0</v>
      </c>
      <c r="BF240" s="22">
        <v>0</v>
      </c>
      <c r="BG240" s="22">
        <v>187892</v>
      </c>
      <c r="BH240" s="22">
        <v>86349</v>
      </c>
      <c r="BI240" s="22">
        <v>38274</v>
      </c>
      <c r="BJ240" s="22">
        <v>0</v>
      </c>
      <c r="BK240" s="22">
        <v>2060</v>
      </c>
      <c r="BL240" s="22">
        <v>0</v>
      </c>
      <c r="BM240" s="22">
        <v>0</v>
      </c>
      <c r="BN240" s="22">
        <v>0</v>
      </c>
      <c r="BO240" s="22">
        <v>0</v>
      </c>
      <c r="BP240" s="22">
        <v>0</v>
      </c>
      <c r="BQ240" s="22">
        <v>7525</v>
      </c>
      <c r="BR240" s="22">
        <v>0</v>
      </c>
      <c r="BS240" s="22">
        <v>0</v>
      </c>
      <c r="BT240" s="22">
        <v>0</v>
      </c>
      <c r="BU240" s="22">
        <v>0</v>
      </c>
      <c r="BV240" s="22">
        <v>28683</v>
      </c>
      <c r="BW240" s="22">
        <v>7319</v>
      </c>
      <c r="BX240" s="22">
        <v>0</v>
      </c>
      <c r="BY240" s="22">
        <v>0</v>
      </c>
      <c r="BZ240" s="22">
        <v>0</v>
      </c>
      <c r="CA240" s="22">
        <v>0</v>
      </c>
      <c r="CB240" s="22">
        <v>0</v>
      </c>
      <c r="CC240" s="22">
        <v>746347</v>
      </c>
      <c r="CD240" s="22">
        <v>-96292</v>
      </c>
    </row>
    <row r="241" spans="1:82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481969</v>
      </c>
      <c r="F241" s="22">
        <v>0</v>
      </c>
      <c r="G241" s="22">
        <v>4435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50565</v>
      </c>
      <c r="T241" s="22">
        <v>0</v>
      </c>
      <c r="U241" s="22">
        <v>3529822</v>
      </c>
      <c r="V241" s="22">
        <v>0</v>
      </c>
      <c r="W241" s="22">
        <v>31325</v>
      </c>
      <c r="X241" s="22">
        <v>0</v>
      </c>
      <c r="Y241" s="22">
        <v>1805</v>
      </c>
      <c r="Z241" s="22">
        <v>0</v>
      </c>
      <c r="AA241" s="22">
        <v>4952</v>
      </c>
      <c r="AB241" s="22">
        <v>0</v>
      </c>
      <c r="AC241" s="22">
        <v>525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15240</v>
      </c>
      <c r="AK241" s="22">
        <v>0</v>
      </c>
      <c r="AL241" s="22">
        <v>0</v>
      </c>
      <c r="AM241" s="22">
        <v>6005</v>
      </c>
      <c r="AN241" s="22">
        <v>0</v>
      </c>
      <c r="AO241" s="22">
        <v>0</v>
      </c>
      <c r="AP241" s="22">
        <v>0</v>
      </c>
      <c r="AQ241" s="22">
        <v>4126643</v>
      </c>
      <c r="AR241" s="22">
        <v>19804</v>
      </c>
      <c r="AS241" s="22">
        <v>127914</v>
      </c>
      <c r="AT241" s="22">
        <v>0</v>
      </c>
      <c r="AU241" s="22">
        <v>5247</v>
      </c>
      <c r="AV241" s="22">
        <v>9073</v>
      </c>
      <c r="AW241" s="22">
        <v>0</v>
      </c>
      <c r="AX241" s="22">
        <v>1520</v>
      </c>
      <c r="AY241" s="22">
        <v>0</v>
      </c>
      <c r="AZ241" s="22">
        <v>0</v>
      </c>
      <c r="BA241" s="22">
        <v>32966</v>
      </c>
      <c r="BB241" s="22">
        <v>151802</v>
      </c>
      <c r="BC241" s="22">
        <v>0</v>
      </c>
      <c r="BD241" s="22">
        <v>0</v>
      </c>
      <c r="BE241" s="22">
        <v>0</v>
      </c>
      <c r="BF241" s="22">
        <v>0</v>
      </c>
      <c r="BG241" s="22">
        <v>438812</v>
      </c>
      <c r="BH241" s="22">
        <v>38020</v>
      </c>
      <c r="BI241" s="22">
        <v>25732</v>
      </c>
      <c r="BJ241" s="22">
        <v>0</v>
      </c>
      <c r="BK241" s="22">
        <v>1316</v>
      </c>
      <c r="BL241" s="22">
        <v>0</v>
      </c>
      <c r="BM241" s="22">
        <v>4476</v>
      </c>
      <c r="BN241" s="22">
        <v>0</v>
      </c>
      <c r="BO241" s="22">
        <v>27437</v>
      </c>
      <c r="BP241" s="22">
        <v>0</v>
      </c>
      <c r="BQ241" s="22">
        <v>0</v>
      </c>
      <c r="BR241" s="22">
        <v>0</v>
      </c>
      <c r="BS241" s="22">
        <v>0</v>
      </c>
      <c r="BT241" s="22">
        <v>0</v>
      </c>
      <c r="BU241" s="22">
        <v>0</v>
      </c>
      <c r="BV241" s="22">
        <v>59840</v>
      </c>
      <c r="BW241" s="22">
        <v>3103</v>
      </c>
      <c r="BX241" s="22">
        <v>0</v>
      </c>
      <c r="BY241" s="22">
        <v>1166</v>
      </c>
      <c r="BZ241" s="22">
        <v>0</v>
      </c>
      <c r="CA241" s="22">
        <v>0</v>
      </c>
      <c r="CB241" s="22">
        <v>0</v>
      </c>
      <c r="CC241" s="22">
        <v>948228</v>
      </c>
      <c r="CD241" s="22">
        <v>3178415</v>
      </c>
    </row>
    <row r="242" spans="1:82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368966</v>
      </c>
      <c r="F242" s="22">
        <v>0</v>
      </c>
      <c r="G242" s="22">
        <v>81968</v>
      </c>
      <c r="H242" s="22">
        <v>0</v>
      </c>
      <c r="I242" s="22">
        <v>0</v>
      </c>
      <c r="J242" s="22">
        <v>1225</v>
      </c>
      <c r="K242" s="22">
        <v>0</v>
      </c>
      <c r="L242" s="22">
        <v>0</v>
      </c>
      <c r="M242" s="22">
        <v>2710</v>
      </c>
      <c r="N242" s="22">
        <v>0</v>
      </c>
      <c r="O242" s="22">
        <v>0</v>
      </c>
      <c r="P242" s="22">
        <v>18823</v>
      </c>
      <c r="Q242" s="22">
        <v>0</v>
      </c>
      <c r="R242" s="22">
        <v>0</v>
      </c>
      <c r="S242" s="22">
        <v>4866</v>
      </c>
      <c r="T242" s="22">
        <v>0</v>
      </c>
      <c r="U242" s="22">
        <v>102715</v>
      </c>
      <c r="V242" s="22">
        <v>66896</v>
      </c>
      <c r="W242" s="22">
        <v>67062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295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69903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Q242" s="22">
        <v>785429</v>
      </c>
      <c r="AR242" s="22">
        <v>19115</v>
      </c>
      <c r="AS242" s="22">
        <v>224593</v>
      </c>
      <c r="AT242" s="22">
        <v>0</v>
      </c>
      <c r="AU242" s="22">
        <v>0</v>
      </c>
      <c r="AV242" s="22">
        <v>17014</v>
      </c>
      <c r="AW242" s="22">
        <v>0</v>
      </c>
      <c r="AX242" s="22">
        <v>1115</v>
      </c>
      <c r="AY242" s="22">
        <v>601</v>
      </c>
      <c r="AZ242" s="22">
        <v>0</v>
      </c>
      <c r="BA242" s="22">
        <v>0</v>
      </c>
      <c r="BB242" s="22">
        <v>195589</v>
      </c>
      <c r="BC242" s="22">
        <v>0</v>
      </c>
      <c r="BD242" s="22">
        <v>0</v>
      </c>
      <c r="BE242" s="22">
        <v>1280</v>
      </c>
      <c r="BF242" s="22">
        <v>0</v>
      </c>
      <c r="BG242" s="22">
        <v>207720</v>
      </c>
      <c r="BH242" s="22">
        <v>63201</v>
      </c>
      <c r="BI242" s="22">
        <v>13550</v>
      </c>
      <c r="BJ242" s="22">
        <v>0</v>
      </c>
      <c r="BK242" s="22">
        <v>1838</v>
      </c>
      <c r="BL242" s="22">
        <v>0</v>
      </c>
      <c r="BM242" s="22">
        <v>0</v>
      </c>
      <c r="BN242" s="22">
        <v>0</v>
      </c>
      <c r="BO242" s="22">
        <v>1</v>
      </c>
      <c r="BP242" s="22">
        <v>0</v>
      </c>
      <c r="BQ242" s="22">
        <v>0</v>
      </c>
      <c r="BR242" s="22">
        <v>0</v>
      </c>
      <c r="BS242" s="22">
        <v>0</v>
      </c>
      <c r="BT242" s="22">
        <v>0</v>
      </c>
      <c r="BU242" s="22">
        <v>0</v>
      </c>
      <c r="BV242" s="22">
        <v>75819</v>
      </c>
      <c r="BW242" s="22">
        <v>12006</v>
      </c>
      <c r="BX242" s="22">
        <v>0</v>
      </c>
      <c r="BY242" s="22">
        <v>0</v>
      </c>
      <c r="BZ242" s="22">
        <v>0</v>
      </c>
      <c r="CA242" s="22">
        <v>0</v>
      </c>
      <c r="CB242" s="22">
        <v>0</v>
      </c>
      <c r="CC242" s="22">
        <v>833442</v>
      </c>
      <c r="CD242" s="22">
        <v>-48013</v>
      </c>
    </row>
    <row r="243" spans="1:82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705129</v>
      </c>
      <c r="F243" s="22">
        <v>0</v>
      </c>
      <c r="G243" s="22">
        <v>4205</v>
      </c>
      <c r="H243" s="22">
        <v>0</v>
      </c>
      <c r="I243" s="22">
        <v>0</v>
      </c>
      <c r="J243" s="22">
        <v>122662</v>
      </c>
      <c r="K243" s="22">
        <v>0</v>
      </c>
      <c r="L243" s="22">
        <v>0</v>
      </c>
      <c r="M243" s="22">
        <v>350</v>
      </c>
      <c r="N243" s="22">
        <v>0</v>
      </c>
      <c r="O243" s="22">
        <v>0</v>
      </c>
      <c r="P243" s="22">
        <v>17729</v>
      </c>
      <c r="Q243" s="22">
        <v>0</v>
      </c>
      <c r="R243" s="22">
        <v>0</v>
      </c>
      <c r="S243" s="22">
        <v>0</v>
      </c>
      <c r="T243" s="22">
        <v>0</v>
      </c>
      <c r="U243" s="22">
        <v>152202</v>
      </c>
      <c r="V243" s="22">
        <v>137074</v>
      </c>
      <c r="W243" s="22">
        <v>81157</v>
      </c>
      <c r="X243" s="22">
        <v>0</v>
      </c>
      <c r="Y243" s="22">
        <v>0</v>
      </c>
      <c r="Z243" s="22">
        <v>4975</v>
      </c>
      <c r="AA243" s="22">
        <v>0</v>
      </c>
      <c r="AB243" s="22">
        <v>0</v>
      </c>
      <c r="AC243" s="22">
        <v>0</v>
      </c>
      <c r="AD243" s="22">
        <v>0</v>
      </c>
      <c r="AE243" s="22">
        <v>216</v>
      </c>
      <c r="AF243" s="22">
        <v>0</v>
      </c>
      <c r="AG243" s="22">
        <v>0</v>
      </c>
      <c r="AH243" s="22">
        <v>0</v>
      </c>
      <c r="AI243" s="22">
        <v>303692</v>
      </c>
      <c r="AJ243" s="22">
        <v>19392</v>
      </c>
      <c r="AK243" s="22">
        <v>2678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  <c r="AQ243" s="22">
        <v>1551461</v>
      </c>
      <c r="AR243" s="22">
        <v>68090</v>
      </c>
      <c r="AS243" s="22">
        <v>150011</v>
      </c>
      <c r="AT243" s="22">
        <v>0</v>
      </c>
      <c r="AU243" s="22">
        <v>13937</v>
      </c>
      <c r="AV243" s="22">
        <v>200790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381244</v>
      </c>
      <c r="BC243" s="22">
        <v>0</v>
      </c>
      <c r="BD243" s="22">
        <v>0</v>
      </c>
      <c r="BE243" s="22">
        <v>14856</v>
      </c>
      <c r="BF243" s="22">
        <v>0</v>
      </c>
      <c r="BG243" s="22">
        <v>158329</v>
      </c>
      <c r="BH243" s="22">
        <v>73480</v>
      </c>
      <c r="BI243" s="22">
        <v>160015</v>
      </c>
      <c r="BJ243" s="22">
        <v>0</v>
      </c>
      <c r="BK243" s="22">
        <v>4424</v>
      </c>
      <c r="BL243" s="22">
        <v>2028</v>
      </c>
      <c r="BM243" s="22">
        <v>0</v>
      </c>
      <c r="BN243" s="22">
        <v>0</v>
      </c>
      <c r="BO243" s="22">
        <v>0</v>
      </c>
      <c r="BP243" s="22">
        <v>0</v>
      </c>
      <c r="BQ243" s="22">
        <v>7421</v>
      </c>
      <c r="BR243" s="22">
        <v>0</v>
      </c>
      <c r="BS243" s="22">
        <v>0</v>
      </c>
      <c r="BT243" s="22">
        <v>0</v>
      </c>
      <c r="BU243" s="22">
        <v>321692</v>
      </c>
      <c r="BV243" s="22">
        <v>11158</v>
      </c>
      <c r="BW243" s="22">
        <v>4542</v>
      </c>
      <c r="BX243" s="22">
        <v>0</v>
      </c>
      <c r="BY243" s="22">
        <v>0</v>
      </c>
      <c r="BZ243" s="22">
        <v>0</v>
      </c>
      <c r="CA243" s="22">
        <v>0</v>
      </c>
      <c r="CB243" s="22">
        <v>0</v>
      </c>
      <c r="CC243" s="22">
        <v>1572017</v>
      </c>
      <c r="CD243" s="22">
        <v>-20556</v>
      </c>
    </row>
    <row r="244" spans="1:82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976558</v>
      </c>
      <c r="F244" s="22">
        <v>0</v>
      </c>
      <c r="G244" s="22">
        <v>626735</v>
      </c>
      <c r="H244" s="22">
        <v>0</v>
      </c>
      <c r="I244" s="22">
        <v>0</v>
      </c>
      <c r="J244" s="22">
        <v>24318</v>
      </c>
      <c r="K244" s="22">
        <v>0</v>
      </c>
      <c r="L244" s="22">
        <v>0</v>
      </c>
      <c r="M244" s="22">
        <v>2165</v>
      </c>
      <c r="N244" s="22">
        <v>0</v>
      </c>
      <c r="O244" s="22">
        <v>0</v>
      </c>
      <c r="P244" s="22">
        <v>51742</v>
      </c>
      <c r="Q244" s="22">
        <v>0</v>
      </c>
      <c r="R244" s="22">
        <v>0</v>
      </c>
      <c r="S244" s="22">
        <v>0</v>
      </c>
      <c r="T244" s="22">
        <v>0</v>
      </c>
      <c r="U244" s="22">
        <v>388428</v>
      </c>
      <c r="V244" s="22">
        <v>69135</v>
      </c>
      <c r="W244" s="22">
        <v>112519</v>
      </c>
      <c r="X244" s="22">
        <v>0</v>
      </c>
      <c r="Y244" s="22">
        <v>25340</v>
      </c>
      <c r="Z244" s="22">
        <v>0</v>
      </c>
      <c r="AA244" s="22">
        <v>3575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9823</v>
      </c>
      <c r="AK244" s="22">
        <v>429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  <c r="AQ244" s="22">
        <v>2290767</v>
      </c>
      <c r="AR244" s="22">
        <v>40809</v>
      </c>
      <c r="AS244" s="22">
        <v>380326</v>
      </c>
      <c r="AT244" s="22">
        <v>0</v>
      </c>
      <c r="AU244" s="22">
        <v>27429</v>
      </c>
      <c r="AV244" s="22">
        <v>117240</v>
      </c>
      <c r="AW244" s="22">
        <v>0</v>
      </c>
      <c r="AX244" s="22">
        <v>4880</v>
      </c>
      <c r="AY244" s="22">
        <v>7166</v>
      </c>
      <c r="AZ244" s="22">
        <v>0</v>
      </c>
      <c r="BA244" s="22">
        <v>0</v>
      </c>
      <c r="BB244" s="22">
        <v>550371</v>
      </c>
      <c r="BC244" s="22">
        <v>0</v>
      </c>
      <c r="BD244" s="22">
        <v>0</v>
      </c>
      <c r="BE244" s="22">
        <v>0</v>
      </c>
      <c r="BF244" s="22">
        <v>0</v>
      </c>
      <c r="BG244" s="22">
        <v>382384</v>
      </c>
      <c r="BH244" s="22">
        <v>77168</v>
      </c>
      <c r="BI244" s="22">
        <v>95274</v>
      </c>
      <c r="BJ244" s="22">
        <v>0</v>
      </c>
      <c r="BK244" s="22">
        <v>31313</v>
      </c>
      <c r="BL244" s="22">
        <v>0</v>
      </c>
      <c r="BM244" s="22">
        <v>10101</v>
      </c>
      <c r="BN244" s="22">
        <v>0</v>
      </c>
      <c r="BO244" s="22">
        <v>675</v>
      </c>
      <c r="BP244" s="22">
        <v>0</v>
      </c>
      <c r="BQ244" s="22">
        <v>0</v>
      </c>
      <c r="BR244" s="22">
        <v>0</v>
      </c>
      <c r="BS244" s="22">
        <v>0</v>
      </c>
      <c r="BT244" s="22">
        <v>0</v>
      </c>
      <c r="BU244" s="22">
        <v>0</v>
      </c>
      <c r="BV244" s="22">
        <v>104271</v>
      </c>
      <c r="BW244" s="22">
        <v>15444</v>
      </c>
      <c r="BX244" s="22">
        <v>0</v>
      </c>
      <c r="BY244" s="22">
        <v>0</v>
      </c>
      <c r="BZ244" s="22">
        <v>0</v>
      </c>
      <c r="CA244" s="22">
        <v>0</v>
      </c>
      <c r="CB244" s="22">
        <v>40611</v>
      </c>
      <c r="CC244" s="22">
        <v>1885462</v>
      </c>
      <c r="CD244" s="22">
        <v>405305</v>
      </c>
    </row>
    <row r="245" spans="1:82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1316707</v>
      </c>
      <c r="F245" s="22">
        <v>111892</v>
      </c>
      <c r="G245" s="22">
        <v>8033</v>
      </c>
      <c r="H245" s="22">
        <v>0</v>
      </c>
      <c r="I245" s="22">
        <v>0</v>
      </c>
      <c r="J245" s="22">
        <v>86277</v>
      </c>
      <c r="K245" s="22">
        <v>819</v>
      </c>
      <c r="L245" s="22">
        <v>34829</v>
      </c>
      <c r="M245" s="22">
        <v>3290</v>
      </c>
      <c r="N245" s="22">
        <v>0</v>
      </c>
      <c r="O245" s="22">
        <v>0</v>
      </c>
      <c r="P245" s="22">
        <v>7730</v>
      </c>
      <c r="Q245" s="22">
        <v>0</v>
      </c>
      <c r="R245" s="22">
        <v>0</v>
      </c>
      <c r="S245" s="22">
        <v>0</v>
      </c>
      <c r="T245" s="22">
        <v>0</v>
      </c>
      <c r="U245" s="22">
        <v>390461</v>
      </c>
      <c r="V245" s="22">
        <v>182415</v>
      </c>
      <c r="W245" s="22">
        <v>67520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42874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18470</v>
      </c>
      <c r="AK245" s="22">
        <v>85843</v>
      </c>
      <c r="AL245" s="22">
        <v>0</v>
      </c>
      <c r="AM245" s="22">
        <v>43912</v>
      </c>
      <c r="AN245" s="22">
        <v>0</v>
      </c>
      <c r="AO245" s="22">
        <v>0</v>
      </c>
      <c r="AP245" s="22">
        <v>4600</v>
      </c>
      <c r="AQ245" s="22">
        <v>2405672</v>
      </c>
      <c r="AR245" s="22">
        <v>110940</v>
      </c>
      <c r="AS245" s="22">
        <v>348397</v>
      </c>
      <c r="AT245" s="22">
        <v>0</v>
      </c>
      <c r="AU245" s="22">
        <v>0</v>
      </c>
      <c r="AV245" s="22">
        <v>117979</v>
      </c>
      <c r="AW245" s="22">
        <v>3026</v>
      </c>
      <c r="AX245" s="22">
        <v>12198</v>
      </c>
      <c r="AY245" s="22">
        <v>27681</v>
      </c>
      <c r="AZ245" s="22">
        <v>0</v>
      </c>
      <c r="BA245" s="22">
        <v>224856</v>
      </c>
      <c r="BB245" s="22">
        <v>368445</v>
      </c>
      <c r="BC245" s="22">
        <v>0</v>
      </c>
      <c r="BD245" s="22">
        <v>0</v>
      </c>
      <c r="BE245" s="22">
        <v>0</v>
      </c>
      <c r="BF245" s="22">
        <v>0</v>
      </c>
      <c r="BG245" s="22">
        <v>537562</v>
      </c>
      <c r="BH245" s="22">
        <v>45843</v>
      </c>
      <c r="BI245" s="22">
        <v>58872</v>
      </c>
      <c r="BJ245" s="22">
        <v>0</v>
      </c>
      <c r="BK245" s="22">
        <v>10510</v>
      </c>
      <c r="BL245" s="22">
        <v>0</v>
      </c>
      <c r="BM245" s="22">
        <v>0</v>
      </c>
      <c r="BN245" s="22">
        <v>0</v>
      </c>
      <c r="BO245" s="22">
        <v>62050</v>
      </c>
      <c r="BP245" s="22">
        <v>0</v>
      </c>
      <c r="BQ245" s="22">
        <v>3536</v>
      </c>
      <c r="BR245" s="22">
        <v>0</v>
      </c>
      <c r="BS245" s="22">
        <v>0</v>
      </c>
      <c r="BT245" s="22">
        <v>0</v>
      </c>
      <c r="BU245" s="22">
        <v>0</v>
      </c>
      <c r="BV245" s="22">
        <v>40631</v>
      </c>
      <c r="BW245" s="22">
        <v>27482</v>
      </c>
      <c r="BX245" s="22">
        <v>0</v>
      </c>
      <c r="BY245" s="22">
        <v>0</v>
      </c>
      <c r="BZ245" s="22">
        <v>0</v>
      </c>
      <c r="CA245" s="22">
        <v>0</v>
      </c>
      <c r="CB245" s="22">
        <v>0</v>
      </c>
      <c r="CC245" s="22">
        <v>2000008</v>
      </c>
      <c r="CD245" s="22">
        <v>405664</v>
      </c>
    </row>
    <row r="246" spans="1:82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181807</v>
      </c>
      <c r="F246" s="22">
        <v>0</v>
      </c>
      <c r="G246" s="22">
        <v>88274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84267</v>
      </c>
      <c r="V246" s="22">
        <v>6809</v>
      </c>
      <c r="W246" s="22">
        <v>29380</v>
      </c>
      <c r="X246" s="22">
        <v>233377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750</v>
      </c>
      <c r="AQ246" s="22">
        <v>624664</v>
      </c>
      <c r="AR246" s="22">
        <v>0</v>
      </c>
      <c r="AS246" s="22">
        <v>376664</v>
      </c>
      <c r="AT246" s="22">
        <v>21783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2">
        <v>141385</v>
      </c>
      <c r="BC246" s="22">
        <v>0</v>
      </c>
      <c r="BD246" s="22">
        <v>0</v>
      </c>
      <c r="BE246" s="22">
        <v>0</v>
      </c>
      <c r="BF246" s="22">
        <v>0</v>
      </c>
      <c r="BG246" s="22">
        <v>232983</v>
      </c>
      <c r="BH246" s="22">
        <v>37604</v>
      </c>
      <c r="BI246" s="22">
        <v>45285</v>
      </c>
      <c r="BJ246" s="22">
        <v>0</v>
      </c>
      <c r="BK246" s="22">
        <v>0</v>
      </c>
      <c r="BL246" s="22">
        <v>0</v>
      </c>
      <c r="BM246" s="22">
        <v>0</v>
      </c>
      <c r="BN246" s="22">
        <v>22133</v>
      </c>
      <c r="BO246" s="22">
        <v>0</v>
      </c>
      <c r="BP246" s="22">
        <v>0</v>
      </c>
      <c r="BQ246" s="22">
        <v>0</v>
      </c>
      <c r="BR246" s="22">
        <v>0</v>
      </c>
      <c r="BS246" s="22">
        <v>0</v>
      </c>
      <c r="BT246" s="22">
        <v>0</v>
      </c>
      <c r="BU246" s="22">
        <v>0</v>
      </c>
      <c r="BV246" s="22">
        <v>0</v>
      </c>
      <c r="BW246" s="22">
        <v>0</v>
      </c>
      <c r="BX246" s="22">
        <v>0</v>
      </c>
      <c r="BY246" s="22">
        <v>0</v>
      </c>
      <c r="BZ246" s="22">
        <v>0</v>
      </c>
      <c r="CA246" s="22">
        <v>0</v>
      </c>
      <c r="CB246" s="22">
        <v>0</v>
      </c>
      <c r="CC246" s="22">
        <v>877837</v>
      </c>
      <c r="CD246" s="22">
        <v>-253173</v>
      </c>
    </row>
    <row r="247" spans="1:82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367857</v>
      </c>
      <c r="F247" s="22">
        <v>0</v>
      </c>
      <c r="G247" s="22">
        <v>31984</v>
      </c>
      <c r="H247" s="22">
        <v>184755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1680</v>
      </c>
      <c r="O247" s="22">
        <v>0</v>
      </c>
      <c r="P247" s="22">
        <v>19513</v>
      </c>
      <c r="Q247" s="22">
        <v>0</v>
      </c>
      <c r="R247" s="22">
        <v>0</v>
      </c>
      <c r="S247" s="22">
        <v>0</v>
      </c>
      <c r="T247" s="22">
        <v>0</v>
      </c>
      <c r="U247" s="22">
        <v>154022</v>
      </c>
      <c r="V247" s="22">
        <v>57523</v>
      </c>
      <c r="W247" s="22">
        <v>19556</v>
      </c>
      <c r="X247" s="22">
        <v>0</v>
      </c>
      <c r="Y247" s="22">
        <v>9635</v>
      </c>
      <c r="Z247" s="22">
        <v>0</v>
      </c>
      <c r="AA247" s="22">
        <v>0</v>
      </c>
      <c r="AB247" s="22">
        <v>0</v>
      </c>
      <c r="AC247" s="22">
        <v>20564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2878</v>
      </c>
      <c r="AK247" s="22">
        <v>1480</v>
      </c>
      <c r="AL247" s="22">
        <v>0</v>
      </c>
      <c r="AM247" s="22">
        <v>0</v>
      </c>
      <c r="AN247" s="22">
        <v>0</v>
      </c>
      <c r="AO247" s="22">
        <v>0</v>
      </c>
      <c r="AP247" s="22">
        <v>11782</v>
      </c>
      <c r="AQ247" s="22">
        <v>883229</v>
      </c>
      <c r="AR247" s="22">
        <v>19736</v>
      </c>
      <c r="AS247" s="22">
        <v>251061</v>
      </c>
      <c r="AT247" s="22">
        <v>0</v>
      </c>
      <c r="AU247" s="22">
        <v>46003</v>
      </c>
      <c r="AV247" s="22">
        <v>10350</v>
      </c>
      <c r="AW247" s="22">
        <v>0</v>
      </c>
      <c r="AX247" s="22">
        <v>0</v>
      </c>
      <c r="AY247" s="22">
        <v>0</v>
      </c>
      <c r="AZ247" s="22">
        <v>0</v>
      </c>
      <c r="BA247" s="22">
        <v>110362</v>
      </c>
      <c r="BB247" s="22">
        <v>77723</v>
      </c>
      <c r="BC247" s="22">
        <v>0</v>
      </c>
      <c r="BD247" s="22">
        <v>0</v>
      </c>
      <c r="BE247" s="22">
        <v>0</v>
      </c>
      <c r="BF247" s="22">
        <v>0</v>
      </c>
      <c r="BG247" s="22">
        <v>233189</v>
      </c>
      <c r="BH247" s="22">
        <v>179695</v>
      </c>
      <c r="BI247" s="22">
        <v>7253</v>
      </c>
      <c r="BJ247" s="22">
        <v>0</v>
      </c>
      <c r="BK247" s="22">
        <v>21450</v>
      </c>
      <c r="BL247" s="22">
        <v>0</v>
      </c>
      <c r="BM247" s="22">
        <v>0</v>
      </c>
      <c r="BN247" s="22">
        <v>0</v>
      </c>
      <c r="BO247" s="22">
        <v>28389</v>
      </c>
      <c r="BP247" s="22">
        <v>0</v>
      </c>
      <c r="BQ247" s="22">
        <v>0</v>
      </c>
      <c r="BR247" s="22">
        <v>0</v>
      </c>
      <c r="BS247" s="22">
        <v>0</v>
      </c>
      <c r="BT247" s="22">
        <v>0</v>
      </c>
      <c r="BU247" s="22">
        <v>0</v>
      </c>
      <c r="BV247" s="22">
        <v>63098</v>
      </c>
      <c r="BW247" s="22">
        <v>25848</v>
      </c>
      <c r="BX247" s="22">
        <v>0</v>
      </c>
      <c r="BY247" s="22">
        <v>0</v>
      </c>
      <c r="BZ247" s="22">
        <v>0</v>
      </c>
      <c r="CA247" s="22">
        <v>0</v>
      </c>
      <c r="CB247" s="22">
        <v>0</v>
      </c>
      <c r="CC247" s="22">
        <v>1074157</v>
      </c>
      <c r="CD247" s="22">
        <v>-190928</v>
      </c>
    </row>
    <row r="248" spans="1:82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403868</v>
      </c>
      <c r="F248" s="22">
        <v>0</v>
      </c>
      <c r="G248" s="22">
        <v>11928</v>
      </c>
      <c r="H248" s="22">
        <v>0</v>
      </c>
      <c r="I248" s="22">
        <v>0</v>
      </c>
      <c r="J248" s="22">
        <v>2</v>
      </c>
      <c r="K248" s="22">
        <v>0</v>
      </c>
      <c r="L248" s="22">
        <v>0</v>
      </c>
      <c r="M248" s="22">
        <v>1070</v>
      </c>
      <c r="N248" s="22">
        <v>0</v>
      </c>
      <c r="O248" s="22">
        <v>0</v>
      </c>
      <c r="P248" s="22">
        <v>31312</v>
      </c>
      <c r="Q248" s="22">
        <v>0</v>
      </c>
      <c r="R248" s="22">
        <v>0</v>
      </c>
      <c r="S248" s="22">
        <v>0</v>
      </c>
      <c r="T248" s="22">
        <v>0</v>
      </c>
      <c r="U248" s="22">
        <v>119703</v>
      </c>
      <c r="V248" s="22">
        <v>54233</v>
      </c>
      <c r="W248" s="22">
        <v>43093</v>
      </c>
      <c r="X248" s="22">
        <v>0</v>
      </c>
      <c r="Y248" s="22">
        <v>0</v>
      </c>
      <c r="Z248" s="22">
        <v>2190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410</v>
      </c>
      <c r="AK248" s="22">
        <v>20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  <c r="AQ248" s="22">
        <v>667829</v>
      </c>
      <c r="AR248" s="22">
        <v>20383</v>
      </c>
      <c r="AS248" s="22">
        <v>166105</v>
      </c>
      <c r="AT248" s="22">
        <v>0</v>
      </c>
      <c r="AU248" s="22">
        <v>6629</v>
      </c>
      <c r="AV248" s="22">
        <v>26835</v>
      </c>
      <c r="AW248" s="22">
        <v>0</v>
      </c>
      <c r="AX248" s="22">
        <v>0</v>
      </c>
      <c r="AY248" s="22">
        <v>5530</v>
      </c>
      <c r="AZ248" s="22">
        <v>0</v>
      </c>
      <c r="BA248" s="22">
        <v>0</v>
      </c>
      <c r="BB248" s="22">
        <v>174558</v>
      </c>
      <c r="BC248" s="22">
        <v>0</v>
      </c>
      <c r="BD248" s="22">
        <v>0</v>
      </c>
      <c r="BE248" s="22">
        <v>0</v>
      </c>
      <c r="BF248" s="22">
        <v>0</v>
      </c>
      <c r="BG248" s="22">
        <v>186852</v>
      </c>
      <c r="BH248" s="22">
        <v>113588</v>
      </c>
      <c r="BI248" s="22">
        <v>44076</v>
      </c>
      <c r="BJ248" s="22">
        <v>0</v>
      </c>
      <c r="BK248" s="22">
        <v>2227</v>
      </c>
      <c r="BL248" s="22">
        <v>3830</v>
      </c>
      <c r="BM248" s="22">
        <v>0</v>
      </c>
      <c r="BN248" s="22">
        <v>0</v>
      </c>
      <c r="BO248" s="22">
        <v>221</v>
      </c>
      <c r="BP248" s="22">
        <v>0</v>
      </c>
      <c r="BQ248" s="22">
        <v>45</v>
      </c>
      <c r="BR248" s="22">
        <v>0</v>
      </c>
      <c r="BS248" s="22">
        <v>0</v>
      </c>
      <c r="BT248" s="22">
        <v>0</v>
      </c>
      <c r="BU248" s="22">
        <v>0</v>
      </c>
      <c r="BV248" s="22">
        <v>30468</v>
      </c>
      <c r="BW248" s="22">
        <v>7945</v>
      </c>
      <c r="BX248" s="22">
        <v>0</v>
      </c>
      <c r="BY248" s="22">
        <v>0</v>
      </c>
      <c r="BZ248" s="22">
        <v>0</v>
      </c>
      <c r="CA248" s="22">
        <v>0</v>
      </c>
      <c r="CB248" s="22">
        <v>0</v>
      </c>
      <c r="CC248" s="22">
        <v>789292</v>
      </c>
      <c r="CD248" s="22">
        <v>-121463</v>
      </c>
    </row>
    <row r="249" spans="1:82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1077560</v>
      </c>
      <c r="F249" s="22">
        <v>0</v>
      </c>
      <c r="G249" s="22">
        <v>69947</v>
      </c>
      <c r="H249" s="22">
        <v>0</v>
      </c>
      <c r="I249" s="22">
        <v>0</v>
      </c>
      <c r="J249" s="22">
        <v>280</v>
      </c>
      <c r="K249" s="22">
        <v>4352</v>
      </c>
      <c r="L249" s="22">
        <v>0</v>
      </c>
      <c r="M249" s="22">
        <v>485</v>
      </c>
      <c r="N249" s="22">
        <v>0</v>
      </c>
      <c r="O249" s="22">
        <v>0</v>
      </c>
      <c r="P249" s="22">
        <v>194140</v>
      </c>
      <c r="Q249" s="22">
        <v>0</v>
      </c>
      <c r="R249" s="22">
        <v>0</v>
      </c>
      <c r="S249" s="22">
        <v>0</v>
      </c>
      <c r="T249" s="22">
        <v>0</v>
      </c>
      <c r="U249" s="22">
        <v>345506</v>
      </c>
      <c r="V249" s="22">
        <v>187353</v>
      </c>
      <c r="W249" s="22">
        <v>261041</v>
      </c>
      <c r="X249" s="22">
        <v>0</v>
      </c>
      <c r="Y249" s="22">
        <v>105911</v>
      </c>
      <c r="Z249" s="22">
        <v>0</v>
      </c>
      <c r="AA249" s="22">
        <v>11253</v>
      </c>
      <c r="AB249" s="22">
        <v>0</v>
      </c>
      <c r="AC249" s="22">
        <v>950</v>
      </c>
      <c r="AD249" s="22">
        <v>2600</v>
      </c>
      <c r="AE249" s="22">
        <v>3468</v>
      </c>
      <c r="AF249" s="22">
        <v>0</v>
      </c>
      <c r="AG249" s="22">
        <v>0</v>
      </c>
      <c r="AH249" s="22">
        <v>0</v>
      </c>
      <c r="AI249" s="22">
        <v>0</v>
      </c>
      <c r="AJ249" s="22">
        <v>963345</v>
      </c>
      <c r="AK249" s="22">
        <v>6400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Q249" s="22">
        <v>3234591</v>
      </c>
      <c r="AR249" s="22">
        <v>68882</v>
      </c>
      <c r="AS249" s="22">
        <v>360909</v>
      </c>
      <c r="AT249" s="22">
        <v>12991</v>
      </c>
      <c r="AU249" s="22">
        <v>28231</v>
      </c>
      <c r="AV249" s="22">
        <v>136785</v>
      </c>
      <c r="AW249" s="22">
        <v>12653</v>
      </c>
      <c r="AX249" s="22">
        <v>0</v>
      </c>
      <c r="AY249" s="22">
        <v>8557</v>
      </c>
      <c r="AZ249" s="22">
        <v>0</v>
      </c>
      <c r="BA249" s="22">
        <v>0</v>
      </c>
      <c r="BB249" s="22">
        <v>510284</v>
      </c>
      <c r="BC249" s="22">
        <v>0</v>
      </c>
      <c r="BD249" s="22">
        <v>0</v>
      </c>
      <c r="BE249" s="22">
        <v>4334</v>
      </c>
      <c r="BF249" s="22">
        <v>0</v>
      </c>
      <c r="BG249" s="22">
        <v>506392</v>
      </c>
      <c r="BH249" s="22">
        <v>249668</v>
      </c>
      <c r="BI249" s="22">
        <v>111109</v>
      </c>
      <c r="BJ249" s="22">
        <v>0</v>
      </c>
      <c r="BK249" s="22">
        <v>115758</v>
      </c>
      <c r="BL249" s="22">
        <v>0</v>
      </c>
      <c r="BM249" s="22">
        <v>21636</v>
      </c>
      <c r="BN249" s="22">
        <v>0</v>
      </c>
      <c r="BO249" s="22">
        <v>2340</v>
      </c>
      <c r="BP249" s="22">
        <v>6049</v>
      </c>
      <c r="BQ249" s="22">
        <v>0</v>
      </c>
      <c r="BR249" s="22">
        <v>0</v>
      </c>
      <c r="BS249" s="22">
        <v>0</v>
      </c>
      <c r="BT249" s="22">
        <v>0</v>
      </c>
      <c r="BU249" s="22">
        <v>0</v>
      </c>
      <c r="BV249" s="22">
        <v>778373</v>
      </c>
      <c r="BW249" s="22">
        <v>126793</v>
      </c>
      <c r="BX249" s="22">
        <v>0</v>
      </c>
      <c r="BY249" s="22">
        <v>0</v>
      </c>
      <c r="BZ249" s="22">
        <v>0</v>
      </c>
      <c r="CA249" s="22">
        <v>0</v>
      </c>
      <c r="CB249" s="22">
        <v>0</v>
      </c>
      <c r="CC249" s="22">
        <v>3061744</v>
      </c>
      <c r="CD249" s="22">
        <v>172847</v>
      </c>
    </row>
    <row r="250" spans="1:82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727448</v>
      </c>
      <c r="F250" s="22">
        <v>0</v>
      </c>
      <c r="G250" s="22">
        <v>9074</v>
      </c>
      <c r="H250" s="22">
        <v>0</v>
      </c>
      <c r="I250" s="22">
        <v>0</v>
      </c>
      <c r="J250" s="22">
        <v>144364</v>
      </c>
      <c r="K250" s="22">
        <v>0</v>
      </c>
      <c r="L250" s="22">
        <v>0</v>
      </c>
      <c r="M250" s="22">
        <v>972</v>
      </c>
      <c r="N250" s="22">
        <v>0</v>
      </c>
      <c r="O250" s="22">
        <v>0</v>
      </c>
      <c r="P250" s="22">
        <v>5230</v>
      </c>
      <c r="Q250" s="22">
        <v>0</v>
      </c>
      <c r="R250" s="22">
        <v>0</v>
      </c>
      <c r="S250" s="22">
        <v>0</v>
      </c>
      <c r="T250" s="22">
        <v>0</v>
      </c>
      <c r="U250" s="22">
        <v>742702</v>
      </c>
      <c r="V250" s="22">
        <v>66618</v>
      </c>
      <c r="W250" s="22">
        <v>74952</v>
      </c>
      <c r="X250" s="22">
        <v>0</v>
      </c>
      <c r="Y250" s="22">
        <v>12583</v>
      </c>
      <c r="Z250" s="22">
        <v>0</v>
      </c>
      <c r="AA250" s="22">
        <v>0</v>
      </c>
      <c r="AB250" s="22">
        <v>0</v>
      </c>
      <c r="AC250" s="22">
        <v>70611</v>
      </c>
      <c r="AD250" s="22">
        <v>0</v>
      </c>
      <c r="AE250" s="22">
        <v>0</v>
      </c>
      <c r="AF250" s="22">
        <v>0</v>
      </c>
      <c r="AG250" s="22">
        <v>38154</v>
      </c>
      <c r="AH250" s="22">
        <v>0</v>
      </c>
      <c r="AI250" s="22">
        <v>0</v>
      </c>
      <c r="AJ250" s="22">
        <v>1902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1894610</v>
      </c>
      <c r="AR250" s="22">
        <v>21417</v>
      </c>
      <c r="AS250" s="22">
        <v>338081</v>
      </c>
      <c r="AT250" s="22">
        <v>0</v>
      </c>
      <c r="AU250" s="22">
        <v>0</v>
      </c>
      <c r="AV250" s="22">
        <v>59807</v>
      </c>
      <c r="AW250" s="22">
        <v>0</v>
      </c>
      <c r="AX250" s="22">
        <v>658</v>
      </c>
      <c r="AY250" s="22">
        <v>16271</v>
      </c>
      <c r="AZ250" s="22">
        <v>0</v>
      </c>
      <c r="BA250" s="22">
        <v>38477</v>
      </c>
      <c r="BB250" s="22">
        <v>323009</v>
      </c>
      <c r="BC250" s="22">
        <v>0</v>
      </c>
      <c r="BD250" s="22">
        <v>0</v>
      </c>
      <c r="BE250" s="22">
        <v>0</v>
      </c>
      <c r="BF250" s="22">
        <v>0</v>
      </c>
      <c r="BG250" s="22">
        <v>557858</v>
      </c>
      <c r="BH250" s="22">
        <v>34941</v>
      </c>
      <c r="BI250" s="22">
        <v>68656</v>
      </c>
      <c r="BJ250" s="22">
        <v>0</v>
      </c>
      <c r="BK250" s="22">
        <v>15690</v>
      </c>
      <c r="BL250" s="22">
        <v>0</v>
      </c>
      <c r="BM250" s="22">
        <v>3610</v>
      </c>
      <c r="BN250" s="22">
        <v>0</v>
      </c>
      <c r="BO250" s="22">
        <v>91521</v>
      </c>
      <c r="BP250" s="22">
        <v>0</v>
      </c>
      <c r="BQ250" s="22">
        <v>0</v>
      </c>
      <c r="BR250" s="22">
        <v>0</v>
      </c>
      <c r="BS250" s="22">
        <v>0</v>
      </c>
      <c r="BT250" s="22">
        <v>0</v>
      </c>
      <c r="BU250" s="22">
        <v>0</v>
      </c>
      <c r="BV250" s="22">
        <v>91304</v>
      </c>
      <c r="BW250" s="22">
        <v>5023</v>
      </c>
      <c r="BX250" s="22">
        <v>0</v>
      </c>
      <c r="BY250" s="22">
        <v>0</v>
      </c>
      <c r="BZ250" s="22">
        <v>0</v>
      </c>
      <c r="CA250" s="22">
        <v>0</v>
      </c>
      <c r="CB250" s="22">
        <v>0</v>
      </c>
      <c r="CC250" s="22">
        <v>1666323</v>
      </c>
      <c r="CD250" s="22">
        <v>228287</v>
      </c>
    </row>
    <row r="251" spans="1:82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192214</v>
      </c>
      <c r="F251" s="22">
        <v>0</v>
      </c>
      <c r="G251" s="22">
        <v>147559</v>
      </c>
      <c r="H251" s="22">
        <v>0</v>
      </c>
      <c r="I251" s="22">
        <v>0</v>
      </c>
      <c r="J251" s="22">
        <v>6674</v>
      </c>
      <c r="K251" s="22">
        <v>80961</v>
      </c>
      <c r="L251" s="22">
        <v>0</v>
      </c>
      <c r="M251" s="22">
        <v>0</v>
      </c>
      <c r="N251" s="22">
        <v>0</v>
      </c>
      <c r="O251" s="22">
        <v>0</v>
      </c>
      <c r="P251" s="22">
        <v>27627</v>
      </c>
      <c r="Q251" s="22">
        <v>0</v>
      </c>
      <c r="R251" s="22">
        <v>0</v>
      </c>
      <c r="S251" s="22">
        <v>0</v>
      </c>
      <c r="T251" s="22">
        <v>0</v>
      </c>
      <c r="U251" s="22">
        <v>152640</v>
      </c>
      <c r="V251" s="22">
        <v>61785</v>
      </c>
      <c r="W251" s="22">
        <v>25492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68263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763215</v>
      </c>
      <c r="AR251" s="22">
        <v>4531</v>
      </c>
      <c r="AS251" s="22">
        <v>343626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2624</v>
      </c>
      <c r="AZ251" s="22">
        <v>0</v>
      </c>
      <c r="BA251" s="22">
        <v>55258</v>
      </c>
      <c r="BB251" s="22">
        <v>60679</v>
      </c>
      <c r="BC251" s="22">
        <v>0</v>
      </c>
      <c r="BD251" s="22">
        <v>0</v>
      </c>
      <c r="BE251" s="22">
        <v>0</v>
      </c>
      <c r="BF251" s="22">
        <v>0</v>
      </c>
      <c r="BG251" s="22">
        <v>137067</v>
      </c>
      <c r="BH251" s="22">
        <v>10391</v>
      </c>
      <c r="BI251" s="22">
        <v>9258</v>
      </c>
      <c r="BJ251" s="22">
        <v>0</v>
      </c>
      <c r="BK251" s="22">
        <v>0</v>
      </c>
      <c r="BL251" s="22">
        <v>0</v>
      </c>
      <c r="BM251" s="22">
        <v>0</v>
      </c>
      <c r="BN251" s="22">
        <v>0</v>
      </c>
      <c r="BO251" s="22">
        <v>3501</v>
      </c>
      <c r="BP251" s="22">
        <v>0</v>
      </c>
      <c r="BQ251" s="22">
        <v>0</v>
      </c>
      <c r="BR251" s="22">
        <v>0</v>
      </c>
      <c r="BS251" s="22">
        <v>0</v>
      </c>
      <c r="BT251" s="22">
        <v>0</v>
      </c>
      <c r="BU251" s="22">
        <v>0</v>
      </c>
      <c r="BV251" s="22">
        <v>52564</v>
      </c>
      <c r="BW251" s="22">
        <v>0</v>
      </c>
      <c r="BX251" s="22">
        <v>0</v>
      </c>
      <c r="BY251" s="22">
        <v>0</v>
      </c>
      <c r="BZ251" s="22">
        <v>0</v>
      </c>
      <c r="CA251" s="22">
        <v>0</v>
      </c>
      <c r="CB251" s="22">
        <v>0</v>
      </c>
      <c r="CC251" s="22">
        <v>679499</v>
      </c>
      <c r="CD251" s="22">
        <v>83716</v>
      </c>
    </row>
    <row r="252" spans="1:82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284187</v>
      </c>
      <c r="F252" s="22">
        <v>0</v>
      </c>
      <c r="G252" s="22">
        <v>38504</v>
      </c>
      <c r="H252" s="22">
        <v>0</v>
      </c>
      <c r="I252" s="22">
        <v>1584</v>
      </c>
      <c r="J252" s="22">
        <v>30600</v>
      </c>
      <c r="K252" s="22">
        <v>0</v>
      </c>
      <c r="L252" s="22">
        <v>0</v>
      </c>
      <c r="M252" s="22">
        <v>280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296787</v>
      </c>
      <c r="V252" s="22">
        <v>26881</v>
      </c>
      <c r="W252" s="22">
        <v>18329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5000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  <c r="AQ252" s="22">
        <v>702152</v>
      </c>
      <c r="AR252" s="22">
        <v>4938</v>
      </c>
      <c r="AS252" s="22">
        <v>177776</v>
      </c>
      <c r="AT252" s="22">
        <v>0</v>
      </c>
      <c r="AU252" s="22">
        <v>6101</v>
      </c>
      <c r="AV252" s="22">
        <v>33038</v>
      </c>
      <c r="AW252" s="22">
        <v>0</v>
      </c>
      <c r="AX252" s="22">
        <v>0</v>
      </c>
      <c r="AY252" s="22">
        <v>3009</v>
      </c>
      <c r="AZ252" s="22">
        <v>0</v>
      </c>
      <c r="BA252" s="22">
        <v>0</v>
      </c>
      <c r="BB252" s="22">
        <v>117204</v>
      </c>
      <c r="BC252" s="22">
        <v>0</v>
      </c>
      <c r="BD252" s="22">
        <v>0</v>
      </c>
      <c r="BE252" s="22">
        <v>0</v>
      </c>
      <c r="BF252" s="22">
        <v>0</v>
      </c>
      <c r="BG252" s="22">
        <v>188330</v>
      </c>
      <c r="BH252" s="22">
        <v>35300</v>
      </c>
      <c r="BI252" s="22">
        <v>24689</v>
      </c>
      <c r="BJ252" s="22">
        <v>0</v>
      </c>
      <c r="BK252" s="22">
        <v>2039</v>
      </c>
      <c r="BL252" s="22">
        <v>0</v>
      </c>
      <c r="BM252" s="22">
        <v>0</v>
      </c>
      <c r="BN252" s="22">
        <v>0</v>
      </c>
      <c r="BO252" s="22">
        <v>0</v>
      </c>
      <c r="BP252" s="22">
        <v>0</v>
      </c>
      <c r="BQ252" s="22">
        <v>3736</v>
      </c>
      <c r="BR252" s="22">
        <v>0</v>
      </c>
      <c r="BS252" s="22">
        <v>0</v>
      </c>
      <c r="BT252" s="22">
        <v>0</v>
      </c>
      <c r="BU252" s="22">
        <v>0</v>
      </c>
      <c r="BV252" s="22">
        <v>211</v>
      </c>
      <c r="BW252" s="22">
        <v>23962</v>
      </c>
      <c r="BX252" s="22">
        <v>0</v>
      </c>
      <c r="BY252" s="22">
        <v>0</v>
      </c>
      <c r="BZ252" s="22">
        <v>0</v>
      </c>
      <c r="CA252" s="22">
        <v>0</v>
      </c>
      <c r="CB252" s="22">
        <v>0</v>
      </c>
      <c r="CC252" s="22">
        <v>620333</v>
      </c>
      <c r="CD252" s="22">
        <v>81819</v>
      </c>
    </row>
    <row r="253" spans="1:82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234575</v>
      </c>
      <c r="F253" s="22">
        <v>0</v>
      </c>
      <c r="G253" s="22">
        <v>588</v>
      </c>
      <c r="H253" s="22">
        <v>0</v>
      </c>
      <c r="I253" s="22">
        <v>0</v>
      </c>
      <c r="J253" s="22">
        <v>21548</v>
      </c>
      <c r="K253" s="22">
        <v>0</v>
      </c>
      <c r="L253" s="22">
        <v>0</v>
      </c>
      <c r="M253" s="22">
        <v>335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45903</v>
      </c>
      <c r="V253" s="22">
        <v>12936</v>
      </c>
      <c r="W253" s="22">
        <v>13432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20</v>
      </c>
      <c r="AD253" s="22">
        <v>0</v>
      </c>
      <c r="AE253" s="22">
        <v>17894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6240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  <c r="AQ253" s="22">
        <v>353471</v>
      </c>
      <c r="AR253" s="22">
        <v>4031</v>
      </c>
      <c r="AS253" s="22">
        <v>145253</v>
      </c>
      <c r="AT253" s="22">
        <v>0</v>
      </c>
      <c r="AU253" s="22">
        <v>5227</v>
      </c>
      <c r="AV253" s="22">
        <v>34470</v>
      </c>
      <c r="AW253" s="22">
        <v>0</v>
      </c>
      <c r="AX253" s="22">
        <v>0</v>
      </c>
      <c r="AY253" s="22">
        <v>1281</v>
      </c>
      <c r="AZ253" s="22">
        <v>0</v>
      </c>
      <c r="BA253" s="22">
        <v>0</v>
      </c>
      <c r="BB253" s="22">
        <v>70164</v>
      </c>
      <c r="BC253" s="22">
        <v>0</v>
      </c>
      <c r="BD253" s="22">
        <v>0</v>
      </c>
      <c r="BE253" s="22">
        <v>0</v>
      </c>
      <c r="BF253" s="22">
        <v>0</v>
      </c>
      <c r="BG253" s="22">
        <v>122620</v>
      </c>
      <c r="BH253" s="22">
        <v>11438</v>
      </c>
      <c r="BI253" s="22">
        <v>23604</v>
      </c>
      <c r="BJ253" s="22">
        <v>0</v>
      </c>
      <c r="BK253" s="22">
        <v>1535</v>
      </c>
      <c r="BL253" s="22">
        <v>0</v>
      </c>
      <c r="BM253" s="22">
        <v>0</v>
      </c>
      <c r="BN253" s="22">
        <v>0</v>
      </c>
      <c r="BO253" s="22">
        <v>2644</v>
      </c>
      <c r="BP253" s="22">
        <v>0</v>
      </c>
      <c r="BQ253" s="22">
        <v>7264</v>
      </c>
      <c r="BR253" s="22">
        <v>0</v>
      </c>
      <c r="BS253" s="22">
        <v>0</v>
      </c>
      <c r="BT253" s="22">
        <v>0</v>
      </c>
      <c r="BU253" s="22">
        <v>0</v>
      </c>
      <c r="BV253" s="22">
        <v>24043</v>
      </c>
      <c r="BW253" s="22">
        <v>2127</v>
      </c>
      <c r="BX253" s="22">
        <v>0</v>
      </c>
      <c r="BY253" s="22">
        <v>0</v>
      </c>
      <c r="BZ253" s="22">
        <v>0</v>
      </c>
      <c r="CA253" s="22">
        <v>0</v>
      </c>
      <c r="CB253" s="22">
        <v>0</v>
      </c>
      <c r="CC253" s="22">
        <v>455701</v>
      </c>
      <c r="CD253" s="22">
        <v>-102230</v>
      </c>
    </row>
    <row r="254" spans="1:82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294186</v>
      </c>
      <c r="F254" s="22">
        <v>0</v>
      </c>
      <c r="G254" s="22">
        <v>79762</v>
      </c>
      <c r="H254" s="22">
        <v>85620</v>
      </c>
      <c r="I254" s="22">
        <v>0</v>
      </c>
      <c r="J254" s="22">
        <v>11530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9063</v>
      </c>
      <c r="Q254" s="22">
        <v>0</v>
      </c>
      <c r="R254" s="22">
        <v>0</v>
      </c>
      <c r="S254" s="22">
        <v>0</v>
      </c>
      <c r="T254" s="22">
        <v>72799</v>
      </c>
      <c r="U254" s="22">
        <v>201482</v>
      </c>
      <c r="V254" s="22">
        <v>16825</v>
      </c>
      <c r="W254" s="22">
        <v>16206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275</v>
      </c>
      <c r="AD254" s="22">
        <v>0</v>
      </c>
      <c r="AE254" s="22">
        <v>67000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21163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875911</v>
      </c>
      <c r="AR254" s="22">
        <v>14869</v>
      </c>
      <c r="AS254" s="22">
        <v>198303</v>
      </c>
      <c r="AT254" s="22">
        <v>0</v>
      </c>
      <c r="AU254" s="22">
        <v>0</v>
      </c>
      <c r="AV254" s="22">
        <v>28916</v>
      </c>
      <c r="AW254" s="22">
        <v>8974</v>
      </c>
      <c r="AX254" s="22">
        <v>0</v>
      </c>
      <c r="AY254" s="22">
        <v>0</v>
      </c>
      <c r="AZ254" s="22">
        <v>0</v>
      </c>
      <c r="BA254" s="22">
        <v>0</v>
      </c>
      <c r="BB254" s="22">
        <v>290634</v>
      </c>
      <c r="BC254" s="22">
        <v>0</v>
      </c>
      <c r="BD254" s="22">
        <v>0</v>
      </c>
      <c r="BE254" s="22">
        <v>0</v>
      </c>
      <c r="BF254" s="22">
        <v>0</v>
      </c>
      <c r="BG254" s="22">
        <v>150172</v>
      </c>
      <c r="BH254" s="22">
        <v>15743</v>
      </c>
      <c r="BI254" s="22">
        <v>21784</v>
      </c>
      <c r="BJ254" s="22">
        <v>0</v>
      </c>
      <c r="BK254" s="22">
        <v>5612</v>
      </c>
      <c r="BL254" s="22">
        <v>0</v>
      </c>
      <c r="BM254" s="22">
        <v>0</v>
      </c>
      <c r="BN254" s="22">
        <v>0</v>
      </c>
      <c r="BO254" s="22">
        <v>0</v>
      </c>
      <c r="BP254" s="22">
        <v>0</v>
      </c>
      <c r="BQ254" s="22">
        <v>0</v>
      </c>
      <c r="BR254" s="22">
        <v>0</v>
      </c>
      <c r="BS254" s="22">
        <v>0</v>
      </c>
      <c r="BT254" s="22">
        <v>0</v>
      </c>
      <c r="BU254" s="22">
        <v>0</v>
      </c>
      <c r="BV254" s="22">
        <v>11096</v>
      </c>
      <c r="BW254" s="22">
        <v>8361</v>
      </c>
      <c r="BX254" s="22">
        <v>67994</v>
      </c>
      <c r="BY254" s="22">
        <v>0</v>
      </c>
      <c r="BZ254" s="22">
        <v>0</v>
      </c>
      <c r="CA254" s="22">
        <v>0</v>
      </c>
      <c r="CB254" s="22">
        <v>0</v>
      </c>
      <c r="CC254" s="22">
        <v>822458</v>
      </c>
      <c r="CD254" s="22">
        <v>53453</v>
      </c>
    </row>
    <row r="255" spans="1:82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1114705</v>
      </c>
      <c r="F255" s="22">
        <v>0</v>
      </c>
      <c r="G255" s="22">
        <v>443</v>
      </c>
      <c r="H255" s="22">
        <v>76323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3755</v>
      </c>
      <c r="Q255" s="22">
        <v>0</v>
      </c>
      <c r="R255" s="22">
        <v>0</v>
      </c>
      <c r="S255" s="22">
        <v>0</v>
      </c>
      <c r="T255" s="22">
        <v>0</v>
      </c>
      <c r="U255" s="22">
        <v>461748</v>
      </c>
      <c r="V255" s="22">
        <v>43120</v>
      </c>
      <c r="W255" s="22">
        <v>1025022</v>
      </c>
      <c r="X255" s="22">
        <v>0</v>
      </c>
      <c r="Y255" s="22">
        <v>13690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2738806</v>
      </c>
      <c r="AR255" s="22">
        <v>66387</v>
      </c>
      <c r="AS255" s="22">
        <v>391713</v>
      </c>
      <c r="AT255" s="22">
        <v>0</v>
      </c>
      <c r="AU255" s="22">
        <v>0</v>
      </c>
      <c r="AV255" s="22">
        <v>38927</v>
      </c>
      <c r="AW255" s="22">
        <v>0</v>
      </c>
      <c r="AX255" s="22">
        <v>0</v>
      </c>
      <c r="AY255" s="22">
        <v>0</v>
      </c>
      <c r="AZ255" s="22">
        <v>0</v>
      </c>
      <c r="BA255" s="22">
        <v>0</v>
      </c>
      <c r="BB255" s="22">
        <v>430995</v>
      </c>
      <c r="BC255" s="22">
        <v>0</v>
      </c>
      <c r="BD255" s="22">
        <v>0</v>
      </c>
      <c r="BE255" s="22">
        <v>0</v>
      </c>
      <c r="BF255" s="22">
        <v>0</v>
      </c>
      <c r="BG255" s="22">
        <v>612506</v>
      </c>
      <c r="BH255" s="22">
        <v>49298</v>
      </c>
      <c r="BI255" s="22">
        <v>729474</v>
      </c>
      <c r="BJ255" s="22">
        <v>124000</v>
      </c>
      <c r="BK255" s="22">
        <v>0</v>
      </c>
      <c r="BL255" s="22">
        <v>0</v>
      </c>
      <c r="BM255" s="22">
        <v>0</v>
      </c>
      <c r="BN255" s="22">
        <v>0</v>
      </c>
      <c r="BO255" s="22">
        <v>26990</v>
      </c>
      <c r="BP255" s="22">
        <v>0</v>
      </c>
      <c r="BQ255" s="22">
        <v>0</v>
      </c>
      <c r="BR255" s="22">
        <v>0</v>
      </c>
      <c r="BS255" s="22">
        <v>0</v>
      </c>
      <c r="BT255" s="22">
        <v>0</v>
      </c>
      <c r="BU255" s="22">
        <v>81000</v>
      </c>
      <c r="BV255" s="22">
        <v>23839</v>
      </c>
      <c r="BW255" s="22">
        <v>54389</v>
      </c>
      <c r="BX255" s="22">
        <v>0</v>
      </c>
      <c r="BY255" s="22">
        <v>17119</v>
      </c>
      <c r="BZ255" s="22">
        <v>0</v>
      </c>
      <c r="CA255" s="22">
        <v>0</v>
      </c>
      <c r="CB255" s="22">
        <v>0</v>
      </c>
      <c r="CC255" s="22">
        <v>2646637</v>
      </c>
      <c r="CD255" s="22">
        <v>92169</v>
      </c>
    </row>
    <row r="256" spans="1:82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213430</v>
      </c>
      <c r="F256" s="22">
        <v>0</v>
      </c>
      <c r="G256" s="22">
        <v>89775</v>
      </c>
      <c r="H256" s="22">
        <v>0</v>
      </c>
      <c r="I256" s="22">
        <v>180</v>
      </c>
      <c r="J256" s="22">
        <v>27972</v>
      </c>
      <c r="K256" s="22">
        <v>0</v>
      </c>
      <c r="L256" s="22">
        <v>0</v>
      </c>
      <c r="M256" s="22">
        <v>728</v>
      </c>
      <c r="N256" s="22">
        <v>0</v>
      </c>
      <c r="O256" s="22">
        <v>0</v>
      </c>
      <c r="P256" s="22">
        <v>4200</v>
      </c>
      <c r="Q256" s="22">
        <v>0</v>
      </c>
      <c r="R256" s="22">
        <v>0</v>
      </c>
      <c r="S256" s="22">
        <v>0</v>
      </c>
      <c r="T256" s="22">
        <v>0</v>
      </c>
      <c r="U256" s="22">
        <v>181627</v>
      </c>
      <c r="V256" s="22">
        <v>55933</v>
      </c>
      <c r="W256" s="22">
        <v>26466</v>
      </c>
      <c r="X256" s="22">
        <v>0</v>
      </c>
      <c r="Y256" s="22">
        <v>5956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3278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Q256" s="22">
        <v>609545</v>
      </c>
      <c r="AR256" s="22">
        <v>18799</v>
      </c>
      <c r="AS256" s="22">
        <v>208019</v>
      </c>
      <c r="AT256" s="22">
        <v>0</v>
      </c>
      <c r="AU256" s="22">
        <v>4360</v>
      </c>
      <c r="AV256" s="22">
        <v>53541</v>
      </c>
      <c r="AW256" s="22">
        <v>0</v>
      </c>
      <c r="AX256" s="22">
        <v>895</v>
      </c>
      <c r="AY256" s="22">
        <v>0</v>
      </c>
      <c r="AZ256" s="22">
        <v>0</v>
      </c>
      <c r="BA256" s="22">
        <v>0</v>
      </c>
      <c r="BB256" s="22">
        <v>150356</v>
      </c>
      <c r="BC256" s="22">
        <v>0</v>
      </c>
      <c r="BD256" s="22">
        <v>0</v>
      </c>
      <c r="BE256" s="22">
        <v>0</v>
      </c>
      <c r="BF256" s="22">
        <v>0</v>
      </c>
      <c r="BG256" s="22">
        <v>152171</v>
      </c>
      <c r="BH256" s="22">
        <v>32513</v>
      </c>
      <c r="BI256" s="22">
        <v>24987</v>
      </c>
      <c r="BJ256" s="22">
        <v>0</v>
      </c>
      <c r="BK256" s="22">
        <v>6323</v>
      </c>
      <c r="BL256" s="22">
        <v>0</v>
      </c>
      <c r="BM256" s="22">
        <v>0</v>
      </c>
      <c r="BN256" s="22">
        <v>0</v>
      </c>
      <c r="BO256" s="22">
        <v>83</v>
      </c>
      <c r="BP256" s="22">
        <v>0</v>
      </c>
      <c r="BQ256" s="22">
        <v>0</v>
      </c>
      <c r="BR256" s="22">
        <v>0</v>
      </c>
      <c r="BS256" s="22">
        <v>0</v>
      </c>
      <c r="BT256" s="22">
        <v>0</v>
      </c>
      <c r="BU256" s="22">
        <v>0</v>
      </c>
      <c r="BV256" s="22">
        <v>0</v>
      </c>
      <c r="BW256" s="22">
        <v>4072</v>
      </c>
      <c r="BX256" s="22">
        <v>0</v>
      </c>
      <c r="BY256" s="22">
        <v>12000</v>
      </c>
      <c r="BZ256" s="22">
        <v>0</v>
      </c>
      <c r="CA256" s="22">
        <v>0</v>
      </c>
      <c r="CB256" s="22">
        <v>0</v>
      </c>
      <c r="CC256" s="22">
        <v>668119</v>
      </c>
      <c r="CD256" s="22">
        <v>-58574</v>
      </c>
    </row>
    <row r="257" spans="1:82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356184</v>
      </c>
      <c r="F257" s="22">
        <v>0</v>
      </c>
      <c r="G257" s="22">
        <v>190810</v>
      </c>
      <c r="H257" s="22">
        <v>0</v>
      </c>
      <c r="I257" s="22">
        <v>0</v>
      </c>
      <c r="J257" s="22">
        <v>519210</v>
      </c>
      <c r="K257" s="22">
        <v>0</v>
      </c>
      <c r="L257" s="22">
        <v>0</v>
      </c>
      <c r="M257" s="22">
        <v>2950</v>
      </c>
      <c r="N257" s="22">
        <v>0</v>
      </c>
      <c r="O257" s="22">
        <v>0</v>
      </c>
      <c r="P257" s="22">
        <v>21218</v>
      </c>
      <c r="Q257" s="22">
        <v>0</v>
      </c>
      <c r="R257" s="22">
        <v>0</v>
      </c>
      <c r="S257" s="22">
        <v>0</v>
      </c>
      <c r="T257" s="22">
        <v>0</v>
      </c>
      <c r="U257" s="22">
        <v>3776360</v>
      </c>
      <c r="V257" s="22">
        <v>51695</v>
      </c>
      <c r="W257" s="22">
        <v>38567</v>
      </c>
      <c r="X257" s="22">
        <v>0</v>
      </c>
      <c r="Y257" s="22">
        <v>0</v>
      </c>
      <c r="Z257" s="22">
        <v>0</v>
      </c>
      <c r="AA257" s="22">
        <v>5436</v>
      </c>
      <c r="AB257" s="22">
        <v>0</v>
      </c>
      <c r="AC257" s="22">
        <v>630</v>
      </c>
      <c r="AD257" s="22">
        <v>0</v>
      </c>
      <c r="AE257" s="22">
        <v>0</v>
      </c>
      <c r="AF257" s="22">
        <v>0</v>
      </c>
      <c r="AG257" s="22">
        <v>7055</v>
      </c>
      <c r="AH257" s="22">
        <v>0</v>
      </c>
      <c r="AI257" s="22">
        <v>0</v>
      </c>
      <c r="AJ257" s="22">
        <v>59498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  <c r="AQ257" s="22">
        <v>5029613</v>
      </c>
      <c r="AR257" s="22">
        <v>25905</v>
      </c>
      <c r="AS257" s="22">
        <v>244859</v>
      </c>
      <c r="AT257" s="22">
        <v>0</v>
      </c>
      <c r="AU257" s="22">
        <v>8610</v>
      </c>
      <c r="AV257" s="22">
        <v>159904</v>
      </c>
      <c r="AW257" s="22">
        <v>0</v>
      </c>
      <c r="AX257" s="22">
        <v>2528</v>
      </c>
      <c r="AY257" s="22">
        <v>0</v>
      </c>
      <c r="AZ257" s="22">
        <v>1935</v>
      </c>
      <c r="BA257" s="22">
        <v>87186</v>
      </c>
      <c r="BB257" s="22">
        <v>164646</v>
      </c>
      <c r="BC257" s="22">
        <v>0</v>
      </c>
      <c r="BD257" s="22">
        <v>0</v>
      </c>
      <c r="BE257" s="22">
        <v>0</v>
      </c>
      <c r="BF257" s="22">
        <v>0</v>
      </c>
      <c r="BG257" s="22">
        <v>32588</v>
      </c>
      <c r="BH257" s="22">
        <v>23</v>
      </c>
      <c r="BI257" s="22">
        <v>36574</v>
      </c>
      <c r="BJ257" s="22">
        <v>1181</v>
      </c>
      <c r="BK257" s="22">
        <v>2715</v>
      </c>
      <c r="BL257" s="22">
        <v>0</v>
      </c>
      <c r="BM257" s="22">
        <v>795</v>
      </c>
      <c r="BN257" s="22">
        <v>0</v>
      </c>
      <c r="BO257" s="22">
        <v>23179</v>
      </c>
      <c r="BP257" s="22">
        <v>1478</v>
      </c>
      <c r="BQ257" s="22">
        <v>0</v>
      </c>
      <c r="BR257" s="22">
        <v>0</v>
      </c>
      <c r="BS257" s="22">
        <v>56592</v>
      </c>
      <c r="BT257" s="22">
        <v>0</v>
      </c>
      <c r="BU257" s="22">
        <v>0</v>
      </c>
      <c r="BV257" s="22">
        <v>50007</v>
      </c>
      <c r="BW257" s="22">
        <v>7097</v>
      </c>
      <c r="BX257" s="22">
        <v>0</v>
      </c>
      <c r="BY257" s="22">
        <v>0</v>
      </c>
      <c r="BZ257" s="22">
        <v>0</v>
      </c>
      <c r="CA257" s="22">
        <v>0</v>
      </c>
      <c r="CB257" s="22">
        <v>0</v>
      </c>
      <c r="CC257" s="22">
        <v>14942381</v>
      </c>
      <c r="CD257" s="22">
        <v>-9912768</v>
      </c>
    </row>
    <row r="258" spans="1:82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219163</v>
      </c>
      <c r="F258" s="22">
        <v>0</v>
      </c>
      <c r="G258" s="22">
        <v>2839</v>
      </c>
      <c r="H258" s="22">
        <v>0</v>
      </c>
      <c r="I258" s="22">
        <v>0</v>
      </c>
      <c r="J258" s="22">
        <v>18217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25</v>
      </c>
      <c r="Q258" s="22">
        <v>0</v>
      </c>
      <c r="R258" s="22">
        <v>0</v>
      </c>
      <c r="S258" s="22">
        <v>0</v>
      </c>
      <c r="T258" s="22">
        <v>0</v>
      </c>
      <c r="U258" s="22">
        <v>47875</v>
      </c>
      <c r="V258" s="22">
        <v>18482</v>
      </c>
      <c r="W258" s="22">
        <v>23852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330453</v>
      </c>
      <c r="AR258" s="22">
        <v>11361</v>
      </c>
      <c r="AS258" s="22">
        <v>87269</v>
      </c>
      <c r="AT258" s="22">
        <v>0</v>
      </c>
      <c r="AU258" s="22">
        <v>4904</v>
      </c>
      <c r="AV258" s="22">
        <v>34998</v>
      </c>
      <c r="AW258" s="22">
        <v>0</v>
      </c>
      <c r="AX258" s="22">
        <v>0</v>
      </c>
      <c r="AY258" s="22">
        <v>0</v>
      </c>
      <c r="AZ258" s="22">
        <v>0</v>
      </c>
      <c r="BA258" s="22">
        <v>0</v>
      </c>
      <c r="BB258" s="22">
        <v>91956</v>
      </c>
      <c r="BC258" s="22">
        <v>0</v>
      </c>
      <c r="BD258" s="22">
        <v>0</v>
      </c>
      <c r="BE258" s="22">
        <v>0</v>
      </c>
      <c r="BF258" s="22">
        <v>0</v>
      </c>
      <c r="BG258" s="22">
        <v>70835</v>
      </c>
      <c r="BH258" s="22">
        <v>31608</v>
      </c>
      <c r="BI258" s="22">
        <v>32069</v>
      </c>
      <c r="BJ258" s="22">
        <v>0</v>
      </c>
      <c r="BK258" s="22">
        <v>1674</v>
      </c>
      <c r="BL258" s="22">
        <v>0</v>
      </c>
      <c r="BM258" s="22">
        <v>0</v>
      </c>
      <c r="BN258" s="22">
        <v>0</v>
      </c>
      <c r="BO258" s="22">
        <v>0</v>
      </c>
      <c r="BP258" s="22">
        <v>0</v>
      </c>
      <c r="BQ258" s="22">
        <v>0</v>
      </c>
      <c r="BR258" s="22">
        <v>0</v>
      </c>
      <c r="BS258" s="22">
        <v>0</v>
      </c>
      <c r="BT258" s="22">
        <v>0</v>
      </c>
      <c r="BU258" s="22">
        <v>0</v>
      </c>
      <c r="BV258" s="22">
        <v>9178</v>
      </c>
      <c r="BW258" s="22">
        <v>1633</v>
      </c>
      <c r="BX258" s="22">
        <v>0</v>
      </c>
      <c r="BY258" s="22">
        <v>0</v>
      </c>
      <c r="BZ258" s="22">
        <v>0</v>
      </c>
      <c r="CA258" s="22">
        <v>0</v>
      </c>
      <c r="CB258" s="22">
        <v>0</v>
      </c>
      <c r="CC258" s="22">
        <v>377485</v>
      </c>
      <c r="CD258" s="22">
        <v>-47032</v>
      </c>
    </row>
    <row r="259" spans="1:82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288465</v>
      </c>
      <c r="F259" s="22">
        <v>0</v>
      </c>
      <c r="G259" s="22">
        <v>86297</v>
      </c>
      <c r="H259" s="22">
        <v>0</v>
      </c>
      <c r="I259" s="22">
        <v>0</v>
      </c>
      <c r="J259" s="22">
        <v>141972</v>
      </c>
      <c r="K259" s="22">
        <v>0</v>
      </c>
      <c r="L259" s="22">
        <v>0</v>
      </c>
      <c r="M259" s="22">
        <v>1042</v>
      </c>
      <c r="N259" s="22">
        <v>0</v>
      </c>
      <c r="O259" s="22">
        <v>0</v>
      </c>
      <c r="P259" s="22">
        <v>840</v>
      </c>
      <c r="Q259" s="22">
        <v>0</v>
      </c>
      <c r="R259" s="22">
        <v>0</v>
      </c>
      <c r="S259" s="22">
        <v>0</v>
      </c>
      <c r="T259" s="22">
        <v>0</v>
      </c>
      <c r="U259" s="22">
        <v>112408</v>
      </c>
      <c r="V259" s="22">
        <v>30077</v>
      </c>
      <c r="W259" s="22">
        <v>39433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2415</v>
      </c>
      <c r="AD259" s="22">
        <v>0</v>
      </c>
      <c r="AE259" s="22">
        <v>3318</v>
      </c>
      <c r="AF259" s="22">
        <v>0</v>
      </c>
      <c r="AG259" s="22">
        <v>0</v>
      </c>
      <c r="AH259" s="22">
        <v>0</v>
      </c>
      <c r="AI259" s="22">
        <v>5000</v>
      </c>
      <c r="AJ259" s="22">
        <v>192214</v>
      </c>
      <c r="AK259" s="22">
        <v>0</v>
      </c>
      <c r="AL259" s="22">
        <v>0</v>
      </c>
      <c r="AM259" s="22">
        <v>38639</v>
      </c>
      <c r="AN259" s="22">
        <v>0</v>
      </c>
      <c r="AO259" s="22">
        <v>0</v>
      </c>
      <c r="AP259" s="22">
        <v>0</v>
      </c>
      <c r="AQ259" s="22">
        <v>942120</v>
      </c>
      <c r="AR259" s="22">
        <v>21183</v>
      </c>
      <c r="AS259" s="22">
        <v>183301</v>
      </c>
      <c r="AT259" s="22">
        <v>0</v>
      </c>
      <c r="AU259" s="22">
        <v>12588</v>
      </c>
      <c r="AV259" s="22">
        <v>141027</v>
      </c>
      <c r="AW259" s="22">
        <v>0</v>
      </c>
      <c r="AX259" s="22">
        <v>0</v>
      </c>
      <c r="AY259" s="22">
        <v>16200</v>
      </c>
      <c r="AZ259" s="22">
        <v>0</v>
      </c>
      <c r="BA259" s="22">
        <v>14504</v>
      </c>
      <c r="BB259" s="22">
        <v>160059</v>
      </c>
      <c r="BC259" s="22">
        <v>0</v>
      </c>
      <c r="BD259" s="22">
        <v>0</v>
      </c>
      <c r="BE259" s="22">
        <v>14483</v>
      </c>
      <c r="BF259" s="22">
        <v>0</v>
      </c>
      <c r="BG259" s="22">
        <v>152980</v>
      </c>
      <c r="BH259" s="22">
        <v>49076</v>
      </c>
      <c r="BI259" s="22">
        <v>37609</v>
      </c>
      <c r="BJ259" s="22">
        <v>0</v>
      </c>
      <c r="BK259" s="22">
        <v>0</v>
      </c>
      <c r="BL259" s="22">
        <v>0</v>
      </c>
      <c r="BM259" s="22">
        <v>0</v>
      </c>
      <c r="BN259" s="22">
        <v>0</v>
      </c>
      <c r="BO259" s="22">
        <v>2416</v>
      </c>
      <c r="BP259" s="22">
        <v>0</v>
      </c>
      <c r="BQ259" s="22">
        <v>0</v>
      </c>
      <c r="BR259" s="22">
        <v>0</v>
      </c>
      <c r="BS259" s="22">
        <v>0</v>
      </c>
      <c r="BT259" s="22">
        <v>0</v>
      </c>
      <c r="BU259" s="22">
        <v>7500</v>
      </c>
      <c r="BV259" s="22">
        <v>46709</v>
      </c>
      <c r="BW259" s="22">
        <v>3958</v>
      </c>
      <c r="BX259" s="22">
        <v>0</v>
      </c>
      <c r="BY259" s="22">
        <v>66525</v>
      </c>
      <c r="BZ259" s="22">
        <v>0</v>
      </c>
      <c r="CA259" s="22">
        <v>0</v>
      </c>
      <c r="CB259" s="22">
        <v>0</v>
      </c>
      <c r="CC259" s="22">
        <v>930118</v>
      </c>
      <c r="CD259" s="22">
        <v>12002</v>
      </c>
    </row>
    <row r="260" spans="1:82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962162</v>
      </c>
      <c r="F260" s="22">
        <v>0</v>
      </c>
      <c r="G260" s="22">
        <v>1124128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35205</v>
      </c>
      <c r="N260" s="22">
        <v>0</v>
      </c>
      <c r="O260" s="22">
        <v>0</v>
      </c>
      <c r="P260" s="22">
        <v>975</v>
      </c>
      <c r="Q260" s="22">
        <v>0</v>
      </c>
      <c r="R260" s="22">
        <v>0</v>
      </c>
      <c r="S260" s="22">
        <v>0</v>
      </c>
      <c r="T260" s="22">
        <v>0</v>
      </c>
      <c r="U260" s="22">
        <v>424350</v>
      </c>
      <c r="V260" s="22">
        <v>84030</v>
      </c>
      <c r="W260" s="22">
        <v>79292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3245</v>
      </c>
      <c r="AF260" s="22">
        <v>0</v>
      </c>
      <c r="AG260" s="22">
        <v>0</v>
      </c>
      <c r="AH260" s="22">
        <v>0</v>
      </c>
      <c r="AI260" s="22">
        <v>0</v>
      </c>
      <c r="AJ260" s="22">
        <v>11115</v>
      </c>
      <c r="AK260" s="22">
        <v>0</v>
      </c>
      <c r="AL260" s="22">
        <v>0</v>
      </c>
      <c r="AM260" s="22">
        <v>0</v>
      </c>
      <c r="AN260" s="22">
        <v>78703</v>
      </c>
      <c r="AO260" s="22">
        <v>65021</v>
      </c>
      <c r="AP260" s="22">
        <v>0</v>
      </c>
      <c r="AQ260" s="22">
        <v>2868226</v>
      </c>
      <c r="AR260" s="22">
        <v>74425</v>
      </c>
      <c r="AS260" s="22">
        <v>455574</v>
      </c>
      <c r="AT260" s="22">
        <v>0</v>
      </c>
      <c r="AU260" s="22">
        <v>16747</v>
      </c>
      <c r="AV260" s="22">
        <v>113665</v>
      </c>
      <c r="AW260" s="22">
        <v>8760</v>
      </c>
      <c r="AX260" s="22">
        <v>0</v>
      </c>
      <c r="AY260" s="22">
        <v>13436</v>
      </c>
      <c r="AZ260" s="22">
        <v>0</v>
      </c>
      <c r="BA260" s="22">
        <v>0</v>
      </c>
      <c r="BB260" s="22">
        <v>673058</v>
      </c>
      <c r="BC260" s="22">
        <v>0</v>
      </c>
      <c r="BD260" s="22">
        <v>0</v>
      </c>
      <c r="BE260" s="22">
        <v>0</v>
      </c>
      <c r="BF260" s="22">
        <v>0</v>
      </c>
      <c r="BG260" s="22">
        <v>535844</v>
      </c>
      <c r="BH260" s="22">
        <v>154393</v>
      </c>
      <c r="BI260" s="22">
        <v>52767</v>
      </c>
      <c r="BJ260" s="22">
        <v>0</v>
      </c>
      <c r="BK260" s="22">
        <v>5173</v>
      </c>
      <c r="BL260" s="22">
        <v>0</v>
      </c>
      <c r="BM260" s="22">
        <v>0</v>
      </c>
      <c r="BN260" s="22">
        <v>0</v>
      </c>
      <c r="BO260" s="22">
        <v>0</v>
      </c>
      <c r="BP260" s="22">
        <v>0</v>
      </c>
      <c r="BQ260" s="22">
        <v>0</v>
      </c>
      <c r="BR260" s="22">
        <v>0</v>
      </c>
      <c r="BS260" s="22">
        <v>0</v>
      </c>
      <c r="BT260" s="22">
        <v>0</v>
      </c>
      <c r="BU260" s="22">
        <v>0</v>
      </c>
      <c r="BV260" s="22">
        <v>67929</v>
      </c>
      <c r="BW260" s="22">
        <v>53329</v>
      </c>
      <c r="BX260" s="22">
        <v>0</v>
      </c>
      <c r="BY260" s="22">
        <v>0</v>
      </c>
      <c r="BZ260" s="22">
        <v>0</v>
      </c>
      <c r="CA260" s="22">
        <v>0</v>
      </c>
      <c r="CB260" s="22">
        <v>0</v>
      </c>
      <c r="CC260" s="22">
        <v>2225100</v>
      </c>
      <c r="CD260" s="22">
        <v>643126</v>
      </c>
    </row>
    <row r="261" spans="1:82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953500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100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50000</v>
      </c>
      <c r="W261" s="22">
        <v>58824</v>
      </c>
      <c r="X261" s="22">
        <v>584038</v>
      </c>
      <c r="Y261" s="22">
        <v>0</v>
      </c>
      <c r="Z261" s="22">
        <v>0</v>
      </c>
      <c r="AA261" s="22">
        <v>15010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870</v>
      </c>
      <c r="AI261" s="22">
        <v>0</v>
      </c>
      <c r="AJ261" s="22">
        <v>634149</v>
      </c>
      <c r="AK261" s="22">
        <v>16413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  <c r="AQ261" s="22">
        <v>2312904</v>
      </c>
      <c r="AR261" s="22">
        <v>90849</v>
      </c>
      <c r="AS261" s="22">
        <v>1336460</v>
      </c>
      <c r="AT261" s="22">
        <v>0</v>
      </c>
      <c r="AU261" s="22">
        <v>3145</v>
      </c>
      <c r="AV261" s="22">
        <v>77012</v>
      </c>
      <c r="AW261" s="22">
        <v>0</v>
      </c>
      <c r="AX261" s="22">
        <v>0</v>
      </c>
      <c r="AY261" s="22">
        <v>0</v>
      </c>
      <c r="AZ261" s="22">
        <v>0</v>
      </c>
      <c r="BA261" s="22">
        <v>0</v>
      </c>
      <c r="BB261" s="22">
        <v>458701</v>
      </c>
      <c r="BC261" s="22">
        <v>0</v>
      </c>
      <c r="BD261" s="22">
        <v>0</v>
      </c>
      <c r="BE261" s="22">
        <v>72835</v>
      </c>
      <c r="BF261" s="22">
        <v>6126</v>
      </c>
      <c r="BG261" s="22">
        <v>0</v>
      </c>
      <c r="BH261" s="22">
        <v>80185</v>
      </c>
      <c r="BI261" s="22">
        <v>24308</v>
      </c>
      <c r="BJ261" s="22">
        <v>26543</v>
      </c>
      <c r="BK261" s="22">
        <v>0</v>
      </c>
      <c r="BL261" s="22">
        <v>0</v>
      </c>
      <c r="BM261" s="22">
        <v>0</v>
      </c>
      <c r="BN261" s="22">
        <v>0</v>
      </c>
      <c r="BO261" s="22">
        <v>19199</v>
      </c>
      <c r="BP261" s="22">
        <v>0</v>
      </c>
      <c r="BQ261" s="22">
        <v>0</v>
      </c>
      <c r="BR261" s="22">
        <v>18719</v>
      </c>
      <c r="BS261" s="22">
        <v>0</v>
      </c>
      <c r="BT261" s="22">
        <v>0</v>
      </c>
      <c r="BU261" s="22">
        <v>0</v>
      </c>
      <c r="BV261" s="22">
        <v>225251</v>
      </c>
      <c r="BW261" s="22">
        <v>61842</v>
      </c>
      <c r="BX261" s="22">
        <v>0</v>
      </c>
      <c r="BY261" s="22">
        <v>0</v>
      </c>
      <c r="BZ261" s="22">
        <v>0</v>
      </c>
      <c r="CA261" s="22">
        <v>0</v>
      </c>
      <c r="CB261" s="22">
        <v>0</v>
      </c>
      <c r="CC261" s="22">
        <v>2501175</v>
      </c>
      <c r="CD261" s="22">
        <v>-188271</v>
      </c>
    </row>
    <row r="262" spans="1:82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698580</v>
      </c>
      <c r="F262" s="22">
        <v>0</v>
      </c>
      <c r="G262" s="22">
        <v>61993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540</v>
      </c>
      <c r="N262" s="22">
        <v>0</v>
      </c>
      <c r="O262" s="22">
        <v>0</v>
      </c>
      <c r="P262" s="22">
        <v>4200</v>
      </c>
      <c r="Q262" s="22">
        <v>0</v>
      </c>
      <c r="R262" s="22">
        <v>0</v>
      </c>
      <c r="S262" s="22">
        <v>41368</v>
      </c>
      <c r="T262" s="22">
        <v>0</v>
      </c>
      <c r="U262" s="22">
        <v>1399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5075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  <c r="AQ262" s="22">
        <v>813155</v>
      </c>
      <c r="AR262" s="22">
        <v>0</v>
      </c>
      <c r="AS262" s="22">
        <v>288874</v>
      </c>
      <c r="AT262" s="22">
        <v>0</v>
      </c>
      <c r="AU262" s="22">
        <v>0</v>
      </c>
      <c r="AV262" s="22">
        <v>48484</v>
      </c>
      <c r="AW262" s="22">
        <v>0</v>
      </c>
      <c r="AX262" s="22">
        <v>0</v>
      </c>
      <c r="AY262" s="22">
        <v>62634</v>
      </c>
      <c r="AZ262" s="22">
        <v>0</v>
      </c>
      <c r="BA262" s="22">
        <v>0</v>
      </c>
      <c r="BB262" s="22">
        <v>400249</v>
      </c>
      <c r="BC262" s="22">
        <v>0</v>
      </c>
      <c r="BD262" s="22">
        <v>0</v>
      </c>
      <c r="BE262" s="22">
        <v>0</v>
      </c>
      <c r="BF262" s="22">
        <v>0</v>
      </c>
      <c r="BG262" s="22">
        <v>0</v>
      </c>
      <c r="BH262" s="22">
        <v>3135</v>
      </c>
      <c r="BI262" s="22">
        <v>69070</v>
      </c>
      <c r="BJ262" s="22">
        <v>0</v>
      </c>
      <c r="BK262" s="22">
        <v>0</v>
      </c>
      <c r="BL262" s="22">
        <v>0</v>
      </c>
      <c r="BM262" s="22">
        <v>0</v>
      </c>
      <c r="BN262" s="22">
        <v>0</v>
      </c>
      <c r="BO262" s="22">
        <v>21034</v>
      </c>
      <c r="BP262" s="22">
        <v>0</v>
      </c>
      <c r="BQ262" s="22">
        <v>0</v>
      </c>
      <c r="BR262" s="22">
        <v>0</v>
      </c>
      <c r="BS262" s="22">
        <v>0</v>
      </c>
      <c r="BT262" s="22">
        <v>0</v>
      </c>
      <c r="BU262" s="22">
        <v>0</v>
      </c>
      <c r="BV262" s="22">
        <v>61750</v>
      </c>
      <c r="BW262" s="22">
        <v>0</v>
      </c>
      <c r="BX262" s="22">
        <v>0</v>
      </c>
      <c r="BY262" s="22">
        <v>0</v>
      </c>
      <c r="BZ262" s="22">
        <v>0</v>
      </c>
      <c r="CA262" s="22">
        <v>0</v>
      </c>
      <c r="CB262" s="22">
        <v>0</v>
      </c>
      <c r="CC262" s="22">
        <v>955230</v>
      </c>
      <c r="CD262" s="22">
        <v>-142075</v>
      </c>
    </row>
    <row r="263" spans="1:82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462904</v>
      </c>
      <c r="F263" s="22">
        <v>0</v>
      </c>
      <c r="G263" s="22">
        <v>49581</v>
      </c>
      <c r="H263" s="22">
        <v>31706</v>
      </c>
      <c r="I263" s="22">
        <v>0</v>
      </c>
      <c r="J263" s="22">
        <v>24775</v>
      </c>
      <c r="K263" s="22">
        <v>0</v>
      </c>
      <c r="L263" s="22">
        <v>0</v>
      </c>
      <c r="M263" s="22">
        <v>1680</v>
      </c>
      <c r="N263" s="22">
        <v>0</v>
      </c>
      <c r="O263" s="22">
        <v>0</v>
      </c>
      <c r="P263" s="22">
        <v>98750</v>
      </c>
      <c r="Q263" s="22">
        <v>0</v>
      </c>
      <c r="R263" s="22">
        <v>0</v>
      </c>
      <c r="S263" s="22">
        <v>0</v>
      </c>
      <c r="T263" s="22">
        <v>0</v>
      </c>
      <c r="U263" s="22">
        <v>331603</v>
      </c>
      <c r="V263" s="22">
        <v>3252221</v>
      </c>
      <c r="W263" s="22">
        <v>39704</v>
      </c>
      <c r="X263" s="22">
        <v>0</v>
      </c>
      <c r="Y263" s="22">
        <v>0</v>
      </c>
      <c r="Z263" s="22">
        <v>0</v>
      </c>
      <c r="AA263" s="22">
        <v>2125</v>
      </c>
      <c r="AB263" s="22">
        <v>0</v>
      </c>
      <c r="AC263" s="22">
        <v>0</v>
      </c>
      <c r="AD263" s="22">
        <v>0</v>
      </c>
      <c r="AE263" s="22">
        <v>3167</v>
      </c>
      <c r="AF263" s="22">
        <v>0</v>
      </c>
      <c r="AG263" s="22">
        <v>0</v>
      </c>
      <c r="AH263" s="22">
        <v>46671</v>
      </c>
      <c r="AI263" s="22">
        <v>0</v>
      </c>
      <c r="AJ263" s="22">
        <v>25718</v>
      </c>
      <c r="AK263" s="22">
        <v>0</v>
      </c>
      <c r="AL263" s="22">
        <v>0</v>
      </c>
      <c r="AM263" s="22">
        <v>259508</v>
      </c>
      <c r="AN263" s="22">
        <v>0</v>
      </c>
      <c r="AO263" s="22">
        <v>0</v>
      </c>
      <c r="AP263" s="22">
        <v>1334</v>
      </c>
      <c r="AQ263" s="22">
        <v>4631447</v>
      </c>
      <c r="AR263" s="22">
        <v>24229</v>
      </c>
      <c r="AS263" s="22">
        <v>158128</v>
      </c>
      <c r="AT263" s="22">
        <v>0</v>
      </c>
      <c r="AU263" s="22">
        <v>0</v>
      </c>
      <c r="AV263" s="22">
        <v>195635</v>
      </c>
      <c r="AW263" s="22">
        <v>2437</v>
      </c>
      <c r="AX263" s="22">
        <v>2824</v>
      </c>
      <c r="AY263" s="22">
        <v>10235</v>
      </c>
      <c r="AZ263" s="22">
        <v>0</v>
      </c>
      <c r="BA263" s="22">
        <v>2228</v>
      </c>
      <c r="BB263" s="22">
        <v>248695</v>
      </c>
      <c r="BC263" s="22">
        <v>0</v>
      </c>
      <c r="BD263" s="22">
        <v>0</v>
      </c>
      <c r="BE263" s="22">
        <v>0</v>
      </c>
      <c r="BF263" s="22">
        <v>0</v>
      </c>
      <c r="BG263" s="22">
        <v>570435</v>
      </c>
      <c r="BH263" s="22">
        <v>39653</v>
      </c>
      <c r="BI263" s="22">
        <v>39422</v>
      </c>
      <c r="BJ263" s="22">
        <v>0</v>
      </c>
      <c r="BK263" s="22">
        <v>2902</v>
      </c>
      <c r="BL263" s="22">
        <v>0</v>
      </c>
      <c r="BM263" s="22">
        <v>168</v>
      </c>
      <c r="BN263" s="22">
        <v>0</v>
      </c>
      <c r="BO263" s="22">
        <v>57123</v>
      </c>
      <c r="BP263" s="22">
        <v>0</v>
      </c>
      <c r="BQ263" s="22">
        <v>76349</v>
      </c>
      <c r="BR263" s="22">
        <v>0</v>
      </c>
      <c r="BS263" s="22">
        <v>0</v>
      </c>
      <c r="BT263" s="22">
        <v>0</v>
      </c>
      <c r="BU263" s="22">
        <v>0</v>
      </c>
      <c r="BV263" s="22">
        <v>85269</v>
      </c>
      <c r="BW263" s="22">
        <v>0</v>
      </c>
      <c r="BX263" s="22">
        <v>0</v>
      </c>
      <c r="BY263" s="22">
        <v>60638</v>
      </c>
      <c r="BZ263" s="22">
        <v>0</v>
      </c>
      <c r="CA263" s="22">
        <v>0</v>
      </c>
      <c r="CB263" s="22">
        <v>0</v>
      </c>
      <c r="CC263" s="22">
        <v>1576370</v>
      </c>
      <c r="CD263" s="22">
        <v>3055077</v>
      </c>
    </row>
    <row r="264" spans="1:82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920184</v>
      </c>
      <c r="F264" s="22">
        <v>0</v>
      </c>
      <c r="G264" s="22">
        <v>335037</v>
      </c>
      <c r="H264" s="22">
        <v>0</v>
      </c>
      <c r="I264" s="22">
        <v>0</v>
      </c>
      <c r="J264" s="22">
        <v>108890</v>
      </c>
      <c r="K264" s="22">
        <v>0</v>
      </c>
      <c r="L264" s="22">
        <v>0</v>
      </c>
      <c r="M264" s="22">
        <v>2210</v>
      </c>
      <c r="N264" s="22">
        <v>0</v>
      </c>
      <c r="O264" s="22">
        <v>0</v>
      </c>
      <c r="P264" s="22">
        <v>128295</v>
      </c>
      <c r="Q264" s="22">
        <v>0</v>
      </c>
      <c r="R264" s="22">
        <v>0</v>
      </c>
      <c r="S264" s="22">
        <v>0</v>
      </c>
      <c r="T264" s="22">
        <v>0</v>
      </c>
      <c r="U264" s="22">
        <v>410105</v>
      </c>
      <c r="V264" s="22">
        <v>97360</v>
      </c>
      <c r="W264" s="22">
        <v>101372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5357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508002</v>
      </c>
      <c r="AK264" s="22">
        <v>45579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2662391</v>
      </c>
      <c r="AR264" s="22">
        <v>23424</v>
      </c>
      <c r="AS264" s="22">
        <v>492043</v>
      </c>
      <c r="AT264" s="22">
        <v>0</v>
      </c>
      <c r="AU264" s="22">
        <v>32933</v>
      </c>
      <c r="AV264" s="22">
        <v>166816</v>
      </c>
      <c r="AW264" s="22">
        <v>0</v>
      </c>
      <c r="AX264" s="22">
        <v>0</v>
      </c>
      <c r="AY264" s="22">
        <v>30214</v>
      </c>
      <c r="AZ264" s="22">
        <v>9223</v>
      </c>
      <c r="BA264" s="22">
        <v>608333</v>
      </c>
      <c r="BB264" s="22">
        <v>569374</v>
      </c>
      <c r="BC264" s="22">
        <v>0</v>
      </c>
      <c r="BD264" s="22">
        <v>0</v>
      </c>
      <c r="BE264" s="22">
        <v>0</v>
      </c>
      <c r="BF264" s="22">
        <v>0</v>
      </c>
      <c r="BG264" s="22">
        <v>367177</v>
      </c>
      <c r="BH264" s="22">
        <v>13113</v>
      </c>
      <c r="BI264" s="22">
        <v>48175</v>
      </c>
      <c r="BJ264" s="22">
        <v>0</v>
      </c>
      <c r="BK264" s="22">
        <v>0</v>
      </c>
      <c r="BL264" s="22">
        <v>0</v>
      </c>
      <c r="BM264" s="22">
        <v>0</v>
      </c>
      <c r="BN264" s="22">
        <v>0</v>
      </c>
      <c r="BO264" s="22">
        <v>29320</v>
      </c>
      <c r="BP264" s="22">
        <v>0</v>
      </c>
      <c r="BQ264" s="22">
        <v>0</v>
      </c>
      <c r="BR264" s="22">
        <v>0</v>
      </c>
      <c r="BS264" s="22">
        <v>0</v>
      </c>
      <c r="BT264" s="22">
        <v>0</v>
      </c>
      <c r="BU264" s="22">
        <v>0</v>
      </c>
      <c r="BV264" s="22">
        <v>281176</v>
      </c>
      <c r="BW264" s="22">
        <v>71738</v>
      </c>
      <c r="BX264" s="22">
        <v>0</v>
      </c>
      <c r="BY264" s="22">
        <v>0</v>
      </c>
      <c r="BZ264" s="22">
        <v>0</v>
      </c>
      <c r="CA264" s="22">
        <v>0</v>
      </c>
      <c r="CB264" s="22">
        <v>0</v>
      </c>
      <c r="CC264" s="22">
        <v>2743059</v>
      </c>
      <c r="CD264" s="22">
        <v>-80668</v>
      </c>
    </row>
    <row r="265" spans="1:82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265523</v>
      </c>
      <c r="F265" s="22">
        <v>0</v>
      </c>
      <c r="G265" s="22">
        <v>97263</v>
      </c>
      <c r="H265" s="22">
        <v>0</v>
      </c>
      <c r="I265" s="22">
        <v>0</v>
      </c>
      <c r="J265" s="22">
        <v>26141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36710</v>
      </c>
      <c r="Q265" s="22">
        <v>0</v>
      </c>
      <c r="R265" s="22">
        <v>0</v>
      </c>
      <c r="S265" s="22">
        <v>0</v>
      </c>
      <c r="T265" s="22">
        <v>0</v>
      </c>
      <c r="U265" s="22">
        <v>211765</v>
      </c>
      <c r="V265" s="22">
        <v>21336</v>
      </c>
      <c r="W265" s="22">
        <v>42781</v>
      </c>
      <c r="X265" s="22">
        <v>0</v>
      </c>
      <c r="Y265" s="22">
        <v>8352</v>
      </c>
      <c r="Z265" s="22">
        <v>0</v>
      </c>
      <c r="AA265" s="22">
        <v>2200</v>
      </c>
      <c r="AB265" s="22">
        <v>0</v>
      </c>
      <c r="AC265" s="22">
        <v>0</v>
      </c>
      <c r="AD265" s="22">
        <v>0</v>
      </c>
      <c r="AE265" s="22">
        <v>11600</v>
      </c>
      <c r="AF265" s="22">
        <v>0</v>
      </c>
      <c r="AG265" s="22">
        <v>0</v>
      </c>
      <c r="AH265" s="22">
        <v>0</v>
      </c>
      <c r="AI265" s="22">
        <v>0</v>
      </c>
      <c r="AJ265" s="22">
        <v>68378</v>
      </c>
      <c r="AK265" s="22">
        <v>39629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831678</v>
      </c>
      <c r="AR265" s="22">
        <v>11280</v>
      </c>
      <c r="AS265" s="22">
        <v>111729</v>
      </c>
      <c r="AT265" s="22">
        <v>37761</v>
      </c>
      <c r="AU265" s="22">
        <v>0</v>
      </c>
      <c r="AV265" s="22">
        <v>86832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182630</v>
      </c>
      <c r="BC265" s="22">
        <v>0</v>
      </c>
      <c r="BD265" s="22">
        <v>0</v>
      </c>
      <c r="BE265" s="22">
        <v>0</v>
      </c>
      <c r="BF265" s="22">
        <v>0</v>
      </c>
      <c r="BG265" s="22">
        <v>162069</v>
      </c>
      <c r="BH265" s="22">
        <v>37727</v>
      </c>
      <c r="BI265" s="22">
        <v>46461</v>
      </c>
      <c r="BJ265" s="22">
        <v>0</v>
      </c>
      <c r="BK265" s="22">
        <v>11440</v>
      </c>
      <c r="BL265" s="22">
        <v>0</v>
      </c>
      <c r="BM265" s="22">
        <v>6422</v>
      </c>
      <c r="BN265" s="22">
        <v>0</v>
      </c>
      <c r="BO265" s="22">
        <v>0</v>
      </c>
      <c r="BP265" s="22">
        <v>0</v>
      </c>
      <c r="BQ265" s="22">
        <v>6364</v>
      </c>
      <c r="BR265" s="22">
        <v>0</v>
      </c>
      <c r="BS265" s="22">
        <v>0</v>
      </c>
      <c r="BT265" s="22">
        <v>0</v>
      </c>
      <c r="BU265" s="22">
        <v>0</v>
      </c>
      <c r="BV265" s="22">
        <v>39178</v>
      </c>
      <c r="BW265" s="22">
        <v>34405</v>
      </c>
      <c r="BX265" s="22">
        <v>0</v>
      </c>
      <c r="BY265" s="22">
        <v>0</v>
      </c>
      <c r="BZ265" s="22">
        <v>0</v>
      </c>
      <c r="CA265" s="22">
        <v>0</v>
      </c>
      <c r="CB265" s="22">
        <v>0</v>
      </c>
      <c r="CC265" s="22">
        <v>774298</v>
      </c>
      <c r="CD265" s="22">
        <v>57380</v>
      </c>
    </row>
    <row r="266" spans="1:82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440913</v>
      </c>
      <c r="F266" s="22">
        <v>0</v>
      </c>
      <c r="G266" s="22">
        <v>91056</v>
      </c>
      <c r="H266" s="22">
        <v>0</v>
      </c>
      <c r="I266" s="22">
        <v>0</v>
      </c>
      <c r="J266" s="22">
        <v>20172</v>
      </c>
      <c r="K266" s="22">
        <v>0</v>
      </c>
      <c r="L266" s="22">
        <v>0</v>
      </c>
      <c r="M266" s="22">
        <v>170</v>
      </c>
      <c r="N266" s="22">
        <v>0</v>
      </c>
      <c r="O266" s="22">
        <v>0</v>
      </c>
      <c r="P266" s="22">
        <v>12060</v>
      </c>
      <c r="Q266" s="22">
        <v>0</v>
      </c>
      <c r="R266" s="22">
        <v>0</v>
      </c>
      <c r="S266" s="22">
        <v>0</v>
      </c>
      <c r="T266" s="22">
        <v>0</v>
      </c>
      <c r="U266" s="22">
        <v>163182</v>
      </c>
      <c r="V266" s="22">
        <v>33732</v>
      </c>
      <c r="W266" s="22">
        <v>58612</v>
      </c>
      <c r="X266" s="22">
        <v>0</v>
      </c>
      <c r="Y266" s="22">
        <v>10084</v>
      </c>
      <c r="Z266" s="22">
        <v>0</v>
      </c>
      <c r="AA266" s="22">
        <v>0</v>
      </c>
      <c r="AB266" s="22">
        <v>519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129103</v>
      </c>
      <c r="AI266" s="22">
        <v>0</v>
      </c>
      <c r="AJ266" s="22">
        <v>1000</v>
      </c>
      <c r="AK266" s="22">
        <v>30327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Q266" s="22">
        <v>990930</v>
      </c>
      <c r="AR266" s="22">
        <v>34971</v>
      </c>
      <c r="AS266" s="22">
        <v>222975</v>
      </c>
      <c r="AT266" s="22">
        <v>0</v>
      </c>
      <c r="AU266" s="22">
        <v>6790</v>
      </c>
      <c r="AV266" s="22">
        <v>34311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2">
        <v>270233</v>
      </c>
      <c r="BC266" s="22">
        <v>0</v>
      </c>
      <c r="BD266" s="22">
        <v>0</v>
      </c>
      <c r="BE266" s="22">
        <v>0</v>
      </c>
      <c r="BF266" s="22">
        <v>0</v>
      </c>
      <c r="BG266" s="22">
        <v>266567</v>
      </c>
      <c r="BH266" s="22">
        <v>47946</v>
      </c>
      <c r="BI266" s="22">
        <v>61052</v>
      </c>
      <c r="BJ266" s="22">
        <v>0</v>
      </c>
      <c r="BK266" s="22">
        <v>13756</v>
      </c>
      <c r="BL266" s="22">
        <v>0</v>
      </c>
      <c r="BM266" s="22">
        <v>0</v>
      </c>
      <c r="BN266" s="22">
        <v>1671</v>
      </c>
      <c r="BO266" s="22">
        <v>0</v>
      </c>
      <c r="BP266" s="22">
        <v>0</v>
      </c>
      <c r="BQ266" s="22">
        <v>0</v>
      </c>
      <c r="BR266" s="22">
        <v>0</v>
      </c>
      <c r="BS266" s="22">
        <v>0</v>
      </c>
      <c r="BT266" s="22">
        <v>131356</v>
      </c>
      <c r="BU266" s="22">
        <v>0</v>
      </c>
      <c r="BV266" s="22">
        <v>27358</v>
      </c>
      <c r="BW266" s="22">
        <v>32467</v>
      </c>
      <c r="BX266" s="22">
        <v>0</v>
      </c>
      <c r="BY266" s="22">
        <v>0</v>
      </c>
      <c r="BZ266" s="22">
        <v>0</v>
      </c>
      <c r="CA266" s="22">
        <v>0</v>
      </c>
      <c r="CB266" s="22">
        <v>0</v>
      </c>
      <c r="CC266" s="22">
        <v>1151453</v>
      </c>
      <c r="CD266" s="22">
        <v>-160523</v>
      </c>
    </row>
    <row r="267" spans="1:82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1748368</v>
      </c>
      <c r="F267" s="22">
        <v>0</v>
      </c>
      <c r="G267" s="22">
        <v>46750</v>
      </c>
      <c r="H267" s="22">
        <v>0</v>
      </c>
      <c r="I267" s="22">
        <v>38578</v>
      </c>
      <c r="J267" s="22">
        <v>38963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118977</v>
      </c>
      <c r="V267" s="22">
        <v>75803</v>
      </c>
      <c r="W267" s="22">
        <v>63474</v>
      </c>
      <c r="X267" s="22">
        <v>0</v>
      </c>
      <c r="Y267" s="22">
        <v>45925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28158</v>
      </c>
      <c r="AF267" s="22">
        <v>0</v>
      </c>
      <c r="AG267" s="22">
        <v>0</v>
      </c>
      <c r="AH267" s="22">
        <v>0</v>
      </c>
      <c r="AI267" s="22">
        <v>0</v>
      </c>
      <c r="AJ267" s="22">
        <v>145448</v>
      </c>
      <c r="AK267" s="22">
        <v>23352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  <c r="AQ267" s="22">
        <v>2373796</v>
      </c>
      <c r="AR267" s="22">
        <v>38503</v>
      </c>
      <c r="AS267" s="22">
        <v>366929</v>
      </c>
      <c r="AT267" s="22">
        <v>0</v>
      </c>
      <c r="AU267" s="22">
        <v>73452</v>
      </c>
      <c r="AV267" s="22">
        <v>67196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2">
        <v>500076</v>
      </c>
      <c r="BC267" s="22">
        <v>0</v>
      </c>
      <c r="BD267" s="22">
        <v>0</v>
      </c>
      <c r="BE267" s="22">
        <v>0</v>
      </c>
      <c r="BF267" s="22">
        <v>0</v>
      </c>
      <c r="BG267" s="22">
        <v>131328</v>
      </c>
      <c r="BH267" s="22">
        <v>21415</v>
      </c>
      <c r="BI267" s="22">
        <v>43187</v>
      </c>
      <c r="BJ267" s="22">
        <v>0</v>
      </c>
      <c r="BK267" s="22">
        <v>43828</v>
      </c>
      <c r="BL267" s="22">
        <v>0</v>
      </c>
      <c r="BM267" s="22">
        <v>0</v>
      </c>
      <c r="BN267" s="22">
        <v>0</v>
      </c>
      <c r="BO267" s="22">
        <v>0</v>
      </c>
      <c r="BP267" s="22">
        <v>0</v>
      </c>
      <c r="BQ267" s="22">
        <v>29782</v>
      </c>
      <c r="BR267" s="22">
        <v>0</v>
      </c>
      <c r="BS267" s="22">
        <v>0</v>
      </c>
      <c r="BT267" s="22">
        <v>0</v>
      </c>
      <c r="BU267" s="22">
        <v>0</v>
      </c>
      <c r="BV267" s="22">
        <v>327034</v>
      </c>
      <c r="BW267" s="22">
        <v>56638</v>
      </c>
      <c r="BX267" s="22">
        <v>0</v>
      </c>
      <c r="BY267" s="22">
        <v>0</v>
      </c>
      <c r="BZ267" s="22">
        <v>0</v>
      </c>
      <c r="CA267" s="22">
        <v>0</v>
      </c>
      <c r="CB267" s="22">
        <v>0</v>
      </c>
      <c r="CC267" s="22">
        <v>1699368</v>
      </c>
      <c r="CD267" s="22">
        <v>674428</v>
      </c>
    </row>
    <row r="268" spans="1:82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410678</v>
      </c>
      <c r="F268" s="22">
        <v>0</v>
      </c>
      <c r="G268" s="22">
        <v>143571</v>
      </c>
      <c r="H268" s="22">
        <v>0</v>
      </c>
      <c r="I268" s="22">
        <v>0</v>
      </c>
      <c r="J268" s="22">
        <v>78410</v>
      </c>
      <c r="K268" s="22">
        <v>0</v>
      </c>
      <c r="L268" s="22">
        <v>0</v>
      </c>
      <c r="M268" s="22">
        <v>5269</v>
      </c>
      <c r="N268" s="22">
        <v>0</v>
      </c>
      <c r="O268" s="22">
        <v>0</v>
      </c>
      <c r="P268" s="22">
        <v>7098</v>
      </c>
      <c r="Q268" s="22">
        <v>8383</v>
      </c>
      <c r="R268" s="22">
        <v>0</v>
      </c>
      <c r="S268" s="22">
        <v>0</v>
      </c>
      <c r="T268" s="22">
        <v>0</v>
      </c>
      <c r="U268" s="22">
        <v>349009</v>
      </c>
      <c r="V268" s="22">
        <v>138417</v>
      </c>
      <c r="W268" s="22">
        <v>53909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190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98487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Q268" s="22">
        <v>1293421</v>
      </c>
      <c r="AR268" s="22">
        <v>41791</v>
      </c>
      <c r="AS268" s="22">
        <v>317639</v>
      </c>
      <c r="AT268" s="22">
        <v>0</v>
      </c>
      <c r="AU268" s="22">
        <v>12194</v>
      </c>
      <c r="AV268" s="22">
        <v>78856</v>
      </c>
      <c r="AW268" s="22">
        <v>0</v>
      </c>
      <c r="AX268" s="22">
        <v>0</v>
      </c>
      <c r="AY268" s="22">
        <v>21135</v>
      </c>
      <c r="AZ268" s="22">
        <v>0</v>
      </c>
      <c r="BA268" s="22">
        <v>0</v>
      </c>
      <c r="BB268" s="22">
        <v>239164</v>
      </c>
      <c r="BC268" s="22">
        <v>17702</v>
      </c>
      <c r="BD268" s="22">
        <v>0</v>
      </c>
      <c r="BE268" s="22">
        <v>0</v>
      </c>
      <c r="BF268" s="22">
        <v>0</v>
      </c>
      <c r="BG268" s="22">
        <v>256472</v>
      </c>
      <c r="BH268" s="22">
        <v>52034</v>
      </c>
      <c r="BI268" s="22">
        <v>47537</v>
      </c>
      <c r="BJ268" s="22">
        <v>0</v>
      </c>
      <c r="BK268" s="22">
        <v>0</v>
      </c>
      <c r="BL268" s="22">
        <v>0</v>
      </c>
      <c r="BM268" s="22">
        <v>0</v>
      </c>
      <c r="BN268" s="22">
        <v>0</v>
      </c>
      <c r="BO268" s="22">
        <v>8145</v>
      </c>
      <c r="BP268" s="22">
        <v>0</v>
      </c>
      <c r="BQ268" s="22">
        <v>0</v>
      </c>
      <c r="BR268" s="22">
        <v>0</v>
      </c>
      <c r="BS268" s="22">
        <v>0</v>
      </c>
      <c r="BT268" s="22">
        <v>0</v>
      </c>
      <c r="BU268" s="22">
        <v>0</v>
      </c>
      <c r="BV268" s="22">
        <v>137586</v>
      </c>
      <c r="BW268" s="22">
        <v>6253</v>
      </c>
      <c r="BX268" s="22">
        <v>0</v>
      </c>
      <c r="BY268" s="22">
        <v>0</v>
      </c>
      <c r="BZ268" s="22">
        <v>0</v>
      </c>
      <c r="CA268" s="22">
        <v>0</v>
      </c>
      <c r="CB268" s="22">
        <v>0</v>
      </c>
      <c r="CC268" s="22">
        <v>1236508</v>
      </c>
      <c r="CD268" s="22">
        <v>56913</v>
      </c>
    </row>
    <row r="269" spans="1:82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219543</v>
      </c>
      <c r="F269" s="22">
        <v>0</v>
      </c>
      <c r="G269" s="22">
        <v>37575</v>
      </c>
      <c r="H269" s="22">
        <v>0</v>
      </c>
      <c r="I269" s="22">
        <v>0</v>
      </c>
      <c r="J269" s="22">
        <v>9646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15917</v>
      </c>
      <c r="Q269" s="22">
        <v>0</v>
      </c>
      <c r="R269" s="22">
        <v>0</v>
      </c>
      <c r="S269" s="22">
        <v>0</v>
      </c>
      <c r="T269" s="22">
        <v>0</v>
      </c>
      <c r="U269" s="22">
        <v>133069</v>
      </c>
      <c r="V269" s="22">
        <v>20712</v>
      </c>
      <c r="W269" s="22">
        <v>27183</v>
      </c>
      <c r="X269" s="22">
        <v>0</v>
      </c>
      <c r="Y269" s="22">
        <v>8194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8587</v>
      </c>
      <c r="AK269" s="22">
        <v>6000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486426</v>
      </c>
      <c r="AR269" s="22">
        <v>22663</v>
      </c>
      <c r="AS269" s="22">
        <v>136100</v>
      </c>
      <c r="AT269" s="22">
        <v>0</v>
      </c>
      <c r="AU269" s="22">
        <v>5757</v>
      </c>
      <c r="AV269" s="22">
        <v>9920</v>
      </c>
      <c r="AW269" s="22">
        <v>0</v>
      </c>
      <c r="AX269" s="22">
        <v>0</v>
      </c>
      <c r="AY269" s="22">
        <v>0</v>
      </c>
      <c r="AZ269" s="22">
        <v>1433</v>
      </c>
      <c r="BA269" s="22">
        <v>0</v>
      </c>
      <c r="BB269" s="22">
        <v>173866</v>
      </c>
      <c r="BC269" s="22">
        <v>0</v>
      </c>
      <c r="BD269" s="22">
        <v>0</v>
      </c>
      <c r="BE269" s="22">
        <v>0</v>
      </c>
      <c r="BF269" s="22">
        <v>0</v>
      </c>
      <c r="BG269" s="22">
        <v>122249</v>
      </c>
      <c r="BH269" s="22">
        <v>15021</v>
      </c>
      <c r="BI269" s="22">
        <v>44007</v>
      </c>
      <c r="BJ269" s="22">
        <v>0</v>
      </c>
      <c r="BK269" s="22">
        <v>9444</v>
      </c>
      <c r="BL269" s="22">
        <v>0</v>
      </c>
      <c r="BM269" s="22">
        <v>0</v>
      </c>
      <c r="BN269" s="22">
        <v>0</v>
      </c>
      <c r="BO269" s="22">
        <v>0</v>
      </c>
      <c r="BP269" s="22">
        <v>0</v>
      </c>
      <c r="BQ269" s="22">
        <v>0</v>
      </c>
      <c r="BR269" s="22">
        <v>0</v>
      </c>
      <c r="BS269" s="22">
        <v>0</v>
      </c>
      <c r="BT269" s="22">
        <v>0</v>
      </c>
      <c r="BU269" s="22">
        <v>0</v>
      </c>
      <c r="BV269" s="22">
        <v>7491</v>
      </c>
      <c r="BW269" s="22">
        <v>8959</v>
      </c>
      <c r="BX269" s="22">
        <v>0</v>
      </c>
      <c r="BY269" s="22">
        <v>0</v>
      </c>
      <c r="BZ269" s="22">
        <v>0</v>
      </c>
      <c r="CA269" s="22">
        <v>0</v>
      </c>
      <c r="CB269" s="22">
        <v>0</v>
      </c>
      <c r="CC269" s="22">
        <v>556910</v>
      </c>
      <c r="CD269" s="22">
        <v>-70484</v>
      </c>
    </row>
    <row r="270" spans="1:82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255892</v>
      </c>
      <c r="F270" s="22">
        <v>0</v>
      </c>
      <c r="G270" s="22">
        <v>7765</v>
      </c>
      <c r="H270" s="22">
        <v>0</v>
      </c>
      <c r="I270" s="22">
        <v>0</v>
      </c>
      <c r="J270" s="22">
        <v>2571</v>
      </c>
      <c r="K270" s="22">
        <v>0</v>
      </c>
      <c r="L270" s="22">
        <v>0</v>
      </c>
      <c r="M270" s="22">
        <v>150</v>
      </c>
      <c r="N270" s="22">
        <v>0</v>
      </c>
      <c r="O270" s="22">
        <v>0</v>
      </c>
      <c r="P270" s="22">
        <v>104203</v>
      </c>
      <c r="Q270" s="22">
        <v>0</v>
      </c>
      <c r="R270" s="22">
        <v>0</v>
      </c>
      <c r="S270" s="22">
        <v>0</v>
      </c>
      <c r="T270" s="22">
        <v>0</v>
      </c>
      <c r="U270" s="22">
        <v>128967</v>
      </c>
      <c r="V270" s="22">
        <v>148507</v>
      </c>
      <c r="W270" s="22">
        <v>0</v>
      </c>
      <c r="X270" s="22">
        <v>0</v>
      </c>
      <c r="Y270" s="22">
        <v>5012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33632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  <c r="AQ270" s="22">
        <v>686699</v>
      </c>
      <c r="AR270" s="22">
        <v>20353</v>
      </c>
      <c r="AS270" s="22">
        <v>102240</v>
      </c>
      <c r="AT270" s="22">
        <v>0</v>
      </c>
      <c r="AU270" s="22">
        <v>3882</v>
      </c>
      <c r="AV270" s="22">
        <v>17054</v>
      </c>
      <c r="AW270" s="22">
        <v>0</v>
      </c>
      <c r="AX270" s="22">
        <v>0</v>
      </c>
      <c r="AY270" s="22">
        <v>0</v>
      </c>
      <c r="AZ270" s="22">
        <v>0</v>
      </c>
      <c r="BA270" s="22">
        <v>0</v>
      </c>
      <c r="BB270" s="22">
        <v>103376</v>
      </c>
      <c r="BC270" s="22">
        <v>0</v>
      </c>
      <c r="BD270" s="22">
        <v>0</v>
      </c>
      <c r="BE270" s="22">
        <v>0</v>
      </c>
      <c r="BF270" s="22">
        <v>0</v>
      </c>
      <c r="BG270" s="22">
        <v>125143</v>
      </c>
      <c r="BH270" s="22">
        <v>34123</v>
      </c>
      <c r="BI270" s="22">
        <v>36559</v>
      </c>
      <c r="BJ270" s="22">
        <v>0</v>
      </c>
      <c r="BK270" s="22">
        <v>6265</v>
      </c>
      <c r="BL270" s="22">
        <v>0</v>
      </c>
      <c r="BM270" s="22">
        <v>0</v>
      </c>
      <c r="BN270" s="22">
        <v>0</v>
      </c>
      <c r="BO270" s="22">
        <v>0</v>
      </c>
      <c r="BP270" s="22">
        <v>0</v>
      </c>
      <c r="BQ270" s="22">
        <v>0</v>
      </c>
      <c r="BR270" s="22">
        <v>0</v>
      </c>
      <c r="BS270" s="22">
        <v>0</v>
      </c>
      <c r="BT270" s="22">
        <v>0</v>
      </c>
      <c r="BU270" s="22">
        <v>0</v>
      </c>
      <c r="BV270" s="22">
        <v>92210</v>
      </c>
      <c r="BW270" s="22">
        <v>28054</v>
      </c>
      <c r="BX270" s="22">
        <v>0</v>
      </c>
      <c r="BY270" s="22">
        <v>0</v>
      </c>
      <c r="BZ270" s="22">
        <v>0</v>
      </c>
      <c r="CA270" s="22">
        <v>0</v>
      </c>
      <c r="CB270" s="22">
        <v>0</v>
      </c>
      <c r="CC270" s="22">
        <v>569259</v>
      </c>
      <c r="CD270" s="22">
        <v>117440</v>
      </c>
    </row>
    <row r="271" spans="1:82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260807</v>
      </c>
      <c r="F271" s="22">
        <v>0</v>
      </c>
      <c r="G271" s="22">
        <v>28994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14130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1287</v>
      </c>
      <c r="W271" s="22">
        <v>95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4395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309708</v>
      </c>
      <c r="AR271" s="22">
        <v>2059</v>
      </c>
      <c r="AS271" s="22">
        <v>78187</v>
      </c>
      <c r="AT271" s="22">
        <v>0</v>
      </c>
      <c r="AU271" s="22">
        <v>10216</v>
      </c>
      <c r="AV271" s="22">
        <v>7685</v>
      </c>
      <c r="AW271" s="22">
        <v>3093</v>
      </c>
      <c r="AX271" s="22">
        <v>0</v>
      </c>
      <c r="AY271" s="22">
        <v>4160</v>
      </c>
      <c r="AZ271" s="22">
        <v>0</v>
      </c>
      <c r="BA271" s="22">
        <v>0</v>
      </c>
      <c r="BB271" s="22">
        <v>102580</v>
      </c>
      <c r="BC271" s="22">
        <v>0</v>
      </c>
      <c r="BD271" s="22">
        <v>0</v>
      </c>
      <c r="BE271" s="22">
        <v>0</v>
      </c>
      <c r="BF271" s="22">
        <v>0</v>
      </c>
      <c r="BG271" s="22">
        <v>0</v>
      </c>
      <c r="BH271" s="22">
        <v>27030</v>
      </c>
      <c r="BI271" s="22">
        <v>21010</v>
      </c>
      <c r="BJ271" s="22">
        <v>0</v>
      </c>
      <c r="BK271" s="22">
        <v>0</v>
      </c>
      <c r="BL271" s="22">
        <v>0</v>
      </c>
      <c r="BM271" s="22">
        <v>0</v>
      </c>
      <c r="BN271" s="22">
        <v>0</v>
      </c>
      <c r="BO271" s="22">
        <v>23406</v>
      </c>
      <c r="BP271" s="22">
        <v>0</v>
      </c>
      <c r="BQ271" s="22">
        <v>0</v>
      </c>
      <c r="BR271" s="22">
        <v>0</v>
      </c>
      <c r="BS271" s="22">
        <v>0</v>
      </c>
      <c r="BT271" s="22">
        <v>0</v>
      </c>
      <c r="BU271" s="22">
        <v>0</v>
      </c>
      <c r="BV271" s="22">
        <v>28982</v>
      </c>
      <c r="BW271" s="22">
        <v>1501</v>
      </c>
      <c r="BX271" s="22">
        <v>0</v>
      </c>
      <c r="BY271" s="22">
        <v>0</v>
      </c>
      <c r="BZ271" s="22">
        <v>0</v>
      </c>
      <c r="CA271" s="22">
        <v>0</v>
      </c>
      <c r="CB271" s="22">
        <v>0</v>
      </c>
      <c r="CC271" s="22">
        <v>309909</v>
      </c>
      <c r="CD271" s="22">
        <v>-201</v>
      </c>
    </row>
    <row r="272" spans="1:82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81813</v>
      </c>
      <c r="F272" s="22">
        <v>0</v>
      </c>
      <c r="G272" s="22">
        <v>4615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25440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19184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131052</v>
      </c>
      <c r="AR272" s="22">
        <v>4447</v>
      </c>
      <c r="AS272" s="22">
        <v>39427</v>
      </c>
      <c r="AT272" s="22">
        <v>0</v>
      </c>
      <c r="AU272" s="22">
        <v>1573</v>
      </c>
      <c r="AV272" s="22">
        <v>6370</v>
      </c>
      <c r="AW272" s="22">
        <v>5137</v>
      </c>
      <c r="AX272" s="22">
        <v>0</v>
      </c>
      <c r="AY272" s="22">
        <v>0</v>
      </c>
      <c r="AZ272" s="22">
        <v>0</v>
      </c>
      <c r="BA272" s="22">
        <v>0</v>
      </c>
      <c r="BB272" s="22">
        <v>73942</v>
      </c>
      <c r="BC272" s="22">
        <v>0</v>
      </c>
      <c r="BD272" s="22">
        <v>0</v>
      </c>
      <c r="BE272" s="22">
        <v>0</v>
      </c>
      <c r="BF272" s="22">
        <v>0</v>
      </c>
      <c r="BG272" s="22">
        <v>0</v>
      </c>
      <c r="BH272" s="22">
        <v>0</v>
      </c>
      <c r="BI272" s="22">
        <v>5119</v>
      </c>
      <c r="BJ272" s="22">
        <v>0</v>
      </c>
      <c r="BK272" s="22">
        <v>0</v>
      </c>
      <c r="BL272" s="22">
        <v>0</v>
      </c>
      <c r="BM272" s="22">
        <v>0</v>
      </c>
      <c r="BN272" s="22">
        <v>0</v>
      </c>
      <c r="BO272" s="22">
        <v>2280</v>
      </c>
      <c r="BP272" s="22">
        <v>0</v>
      </c>
      <c r="BQ272" s="22">
        <v>0</v>
      </c>
      <c r="BR272" s="22">
        <v>0</v>
      </c>
      <c r="BS272" s="22">
        <v>0</v>
      </c>
      <c r="BT272" s="22">
        <v>0</v>
      </c>
      <c r="BU272" s="22">
        <v>0</v>
      </c>
      <c r="BV272" s="22">
        <v>12643</v>
      </c>
      <c r="BW272" s="22">
        <v>0</v>
      </c>
      <c r="BX272" s="22">
        <v>0</v>
      </c>
      <c r="BY272" s="22">
        <v>0</v>
      </c>
      <c r="BZ272" s="22">
        <v>0</v>
      </c>
      <c r="CA272" s="22">
        <v>0</v>
      </c>
      <c r="CB272" s="22">
        <v>0</v>
      </c>
      <c r="CC272" s="22">
        <v>150938</v>
      </c>
      <c r="CD272" s="22">
        <v>-19886</v>
      </c>
    </row>
    <row r="273" spans="1:82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75589</v>
      </c>
      <c r="F273" s="22">
        <v>0</v>
      </c>
      <c r="G273" s="22">
        <v>13975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39015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955</v>
      </c>
      <c r="Z273" s="22">
        <v>0</v>
      </c>
      <c r="AA273" s="22">
        <v>0</v>
      </c>
      <c r="AB273" s="22">
        <v>0</v>
      </c>
      <c r="AC273" s="22">
        <v>241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4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129779</v>
      </c>
      <c r="AR273" s="22">
        <v>0</v>
      </c>
      <c r="AS273" s="22">
        <v>52740</v>
      </c>
      <c r="AT273" s="22">
        <v>0</v>
      </c>
      <c r="AU273" s="22">
        <v>0</v>
      </c>
      <c r="AV273" s="22">
        <v>5449</v>
      </c>
      <c r="AW273" s="22">
        <v>0</v>
      </c>
      <c r="AX273" s="22">
        <v>0</v>
      </c>
      <c r="AY273" s="22">
        <v>0</v>
      </c>
      <c r="AZ273" s="22">
        <v>0</v>
      </c>
      <c r="BA273" s="22">
        <v>0</v>
      </c>
      <c r="BB273" s="22">
        <v>59325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3094</v>
      </c>
      <c r="BL273" s="22">
        <v>0</v>
      </c>
      <c r="BM273" s="22">
        <v>0</v>
      </c>
      <c r="BN273" s="22">
        <v>0</v>
      </c>
      <c r="BO273" s="22">
        <v>8511</v>
      </c>
      <c r="BP273" s="22">
        <v>0</v>
      </c>
      <c r="BQ273" s="22">
        <v>0</v>
      </c>
      <c r="BR273" s="22">
        <v>0</v>
      </c>
      <c r="BS273" s="22">
        <v>0</v>
      </c>
      <c r="BT273" s="22">
        <v>0</v>
      </c>
      <c r="BU273" s="22">
        <v>0</v>
      </c>
      <c r="BV273" s="22">
        <v>11046</v>
      </c>
      <c r="BW273" s="22">
        <v>846</v>
      </c>
      <c r="BX273" s="22">
        <v>0</v>
      </c>
      <c r="BY273" s="22">
        <v>0</v>
      </c>
      <c r="BZ273" s="22">
        <v>0</v>
      </c>
      <c r="CA273" s="22">
        <v>0</v>
      </c>
      <c r="CB273" s="22">
        <v>0</v>
      </c>
      <c r="CC273" s="22">
        <v>141011</v>
      </c>
      <c r="CD273" s="22">
        <v>-11232</v>
      </c>
    </row>
    <row r="274" spans="1:82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379526</v>
      </c>
      <c r="F274" s="22">
        <v>0</v>
      </c>
      <c r="G274" s="22">
        <v>12177</v>
      </c>
      <c r="H274" s="22">
        <v>0</v>
      </c>
      <c r="I274" s="22">
        <v>329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6230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82717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11658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4000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496637</v>
      </c>
      <c r="AR274" s="22">
        <v>18832</v>
      </c>
      <c r="AS274" s="22">
        <v>189426</v>
      </c>
      <c r="AT274" s="22">
        <v>0</v>
      </c>
      <c r="AU274" s="22">
        <v>16527</v>
      </c>
      <c r="AV274" s="22">
        <v>13279</v>
      </c>
      <c r="AW274" s="22">
        <v>2531</v>
      </c>
      <c r="AX274" s="22">
        <v>0</v>
      </c>
      <c r="AY274" s="22">
        <v>86</v>
      </c>
      <c r="AZ274" s="22">
        <v>0</v>
      </c>
      <c r="BA274" s="22">
        <v>0</v>
      </c>
      <c r="BB274" s="22">
        <v>78157</v>
      </c>
      <c r="BC274" s="22">
        <v>0</v>
      </c>
      <c r="BD274" s="22">
        <v>0</v>
      </c>
      <c r="BE274" s="22">
        <v>0</v>
      </c>
      <c r="BF274" s="22">
        <v>0</v>
      </c>
      <c r="BG274" s="22">
        <v>0</v>
      </c>
      <c r="BH274" s="22">
        <v>115814</v>
      </c>
      <c r="BI274" s="22">
        <v>23303</v>
      </c>
      <c r="BJ274" s="22">
        <v>0</v>
      </c>
      <c r="BK274" s="22">
        <v>0</v>
      </c>
      <c r="BL274" s="22">
        <v>0</v>
      </c>
      <c r="BM274" s="22">
        <v>0</v>
      </c>
      <c r="BN274" s="22">
        <v>0</v>
      </c>
      <c r="BO274" s="22">
        <v>2621</v>
      </c>
      <c r="BP274" s="22">
        <v>0</v>
      </c>
      <c r="BQ274" s="22">
        <v>0</v>
      </c>
      <c r="BR274" s="22">
        <v>0</v>
      </c>
      <c r="BS274" s="22">
        <v>0</v>
      </c>
      <c r="BT274" s="22">
        <v>0</v>
      </c>
      <c r="BU274" s="22">
        <v>0</v>
      </c>
      <c r="BV274" s="22">
        <v>52381</v>
      </c>
      <c r="BW274" s="22">
        <v>1052</v>
      </c>
      <c r="BX274" s="22">
        <v>0</v>
      </c>
      <c r="BY274" s="22">
        <v>0</v>
      </c>
      <c r="BZ274" s="22">
        <v>0</v>
      </c>
      <c r="CA274" s="22">
        <v>0</v>
      </c>
      <c r="CB274" s="22">
        <v>0</v>
      </c>
      <c r="CC274" s="22">
        <v>514009</v>
      </c>
      <c r="CD274" s="22">
        <v>-17372</v>
      </c>
    </row>
    <row r="275" spans="1:82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163636</v>
      </c>
      <c r="F275" s="22">
        <v>0</v>
      </c>
      <c r="G275" s="22">
        <v>18701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14500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30392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5000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Q275" s="22">
        <v>232229</v>
      </c>
      <c r="AR275" s="22">
        <v>0</v>
      </c>
      <c r="AS275" s="22">
        <v>64965</v>
      </c>
      <c r="AT275" s="22">
        <v>0</v>
      </c>
      <c r="AU275" s="22">
        <v>5888</v>
      </c>
      <c r="AV275" s="22">
        <v>23532</v>
      </c>
      <c r="AW275" s="22">
        <v>0</v>
      </c>
      <c r="AX275" s="22">
        <v>0</v>
      </c>
      <c r="AY275" s="22">
        <v>0</v>
      </c>
      <c r="AZ275" s="22">
        <v>0</v>
      </c>
      <c r="BA275" s="22">
        <v>0</v>
      </c>
      <c r="BB275" s="22">
        <v>117704</v>
      </c>
      <c r="BC275" s="22">
        <v>0</v>
      </c>
      <c r="BD275" s="22">
        <v>0</v>
      </c>
      <c r="BE275" s="22">
        <v>0</v>
      </c>
      <c r="BF275" s="22">
        <v>0</v>
      </c>
      <c r="BG275" s="22">
        <v>0</v>
      </c>
      <c r="BH275" s="22">
        <v>29180</v>
      </c>
      <c r="BI275" s="22">
        <v>3780</v>
      </c>
      <c r="BJ275" s="22">
        <v>0</v>
      </c>
      <c r="BK275" s="22">
        <v>0</v>
      </c>
      <c r="BL275" s="22">
        <v>0</v>
      </c>
      <c r="BM275" s="22">
        <v>0</v>
      </c>
      <c r="BN275" s="22">
        <v>0</v>
      </c>
      <c r="BO275" s="22">
        <v>53062</v>
      </c>
      <c r="BP275" s="22">
        <v>0</v>
      </c>
      <c r="BQ275" s="22">
        <v>0</v>
      </c>
      <c r="BR275" s="22">
        <v>0</v>
      </c>
      <c r="BS275" s="22">
        <v>0</v>
      </c>
      <c r="BT275" s="22">
        <v>0</v>
      </c>
      <c r="BU275" s="22">
        <v>0</v>
      </c>
      <c r="BV275" s="22">
        <v>25079</v>
      </c>
      <c r="BW275" s="22">
        <v>1165</v>
      </c>
      <c r="BX275" s="22">
        <v>0</v>
      </c>
      <c r="BY275" s="22">
        <v>0</v>
      </c>
      <c r="BZ275" s="22">
        <v>0</v>
      </c>
      <c r="CA275" s="22">
        <v>0</v>
      </c>
      <c r="CB275" s="22">
        <v>0</v>
      </c>
      <c r="CC275" s="22">
        <v>324355</v>
      </c>
      <c r="CD275" s="22">
        <v>-92126</v>
      </c>
    </row>
    <row r="276" spans="1:82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75813</v>
      </c>
      <c r="F276" s="22">
        <v>0</v>
      </c>
      <c r="G276" s="22">
        <v>0</v>
      </c>
      <c r="H276" s="22">
        <v>13944</v>
      </c>
      <c r="I276" s="22">
        <v>0</v>
      </c>
      <c r="J276" s="22">
        <v>0</v>
      </c>
      <c r="K276" s="22">
        <v>0</v>
      </c>
      <c r="L276" s="22">
        <v>75399</v>
      </c>
      <c r="M276" s="22">
        <v>0</v>
      </c>
      <c r="N276" s="22">
        <v>0</v>
      </c>
      <c r="O276" s="22">
        <v>0</v>
      </c>
      <c r="P276" s="22">
        <v>46113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5789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12589</v>
      </c>
      <c r="AK276" s="22">
        <v>0</v>
      </c>
      <c r="AL276" s="22">
        <v>0</v>
      </c>
      <c r="AM276" s="22">
        <v>1946</v>
      </c>
      <c r="AN276" s="22">
        <v>0</v>
      </c>
      <c r="AO276" s="22">
        <v>0</v>
      </c>
      <c r="AP276" s="22">
        <v>0</v>
      </c>
      <c r="AQ276" s="22">
        <v>231593</v>
      </c>
      <c r="AR276" s="22">
        <v>4500</v>
      </c>
      <c r="AS276" s="22">
        <v>48921</v>
      </c>
      <c r="AT276" s="22">
        <v>0</v>
      </c>
      <c r="AU276" s="22">
        <v>3186</v>
      </c>
      <c r="AV276" s="22">
        <v>4760</v>
      </c>
      <c r="AW276" s="22">
        <v>0</v>
      </c>
      <c r="AX276" s="22">
        <v>75399</v>
      </c>
      <c r="AY276" s="22">
        <v>0</v>
      </c>
      <c r="AZ276" s="22">
        <v>0</v>
      </c>
      <c r="BA276" s="22">
        <v>0</v>
      </c>
      <c r="BB276" s="22">
        <v>21835</v>
      </c>
      <c r="BC276" s="22">
        <v>0</v>
      </c>
      <c r="BD276" s="22">
        <v>0</v>
      </c>
      <c r="BE276" s="22">
        <v>0</v>
      </c>
      <c r="BF276" s="22">
        <v>0</v>
      </c>
      <c r="BG276" s="22">
        <v>0</v>
      </c>
      <c r="BH276" s="22">
        <v>0</v>
      </c>
      <c r="BI276" s="22">
        <v>7107</v>
      </c>
      <c r="BJ276" s="22">
        <v>0</v>
      </c>
      <c r="BK276" s="22">
        <v>0</v>
      </c>
      <c r="BL276" s="22">
        <v>0</v>
      </c>
      <c r="BM276" s="22">
        <v>0</v>
      </c>
      <c r="BN276" s="22">
        <v>0</v>
      </c>
      <c r="BO276" s="22">
        <v>0</v>
      </c>
      <c r="BP276" s="22">
        <v>0</v>
      </c>
      <c r="BQ276" s="22">
        <v>0</v>
      </c>
      <c r="BR276" s="22">
        <v>0</v>
      </c>
      <c r="BS276" s="22">
        <v>0</v>
      </c>
      <c r="BT276" s="22">
        <v>0</v>
      </c>
      <c r="BU276" s="22">
        <v>0</v>
      </c>
      <c r="BV276" s="22">
        <v>12047</v>
      </c>
      <c r="BW276" s="22">
        <v>0</v>
      </c>
      <c r="BX276" s="22">
        <v>0</v>
      </c>
      <c r="BY276" s="22">
        <v>0</v>
      </c>
      <c r="BZ276" s="22">
        <v>0</v>
      </c>
      <c r="CA276" s="22">
        <v>0</v>
      </c>
      <c r="CB276" s="22">
        <v>0</v>
      </c>
      <c r="CC276" s="22">
        <v>177755</v>
      </c>
      <c r="CD276" s="22">
        <v>53838</v>
      </c>
    </row>
    <row r="277" spans="1:82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67966</v>
      </c>
      <c r="F277" s="22">
        <v>0</v>
      </c>
      <c r="G277" s="22">
        <v>7007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7596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82569</v>
      </c>
      <c r="AR277" s="22">
        <v>1361</v>
      </c>
      <c r="AS277" s="22">
        <v>47573</v>
      </c>
      <c r="AT277" s="22">
        <v>0</v>
      </c>
      <c r="AU277" s="22">
        <v>1533</v>
      </c>
      <c r="AV277" s="22">
        <v>4187</v>
      </c>
      <c r="AW277" s="22">
        <v>0</v>
      </c>
      <c r="AX277" s="22">
        <v>0</v>
      </c>
      <c r="AY277" s="22">
        <v>0</v>
      </c>
      <c r="AZ277" s="22">
        <v>824</v>
      </c>
      <c r="BA277" s="22">
        <v>5495</v>
      </c>
      <c r="BB277" s="22">
        <v>13126</v>
      </c>
      <c r="BC277" s="22">
        <v>0</v>
      </c>
      <c r="BD277" s="22">
        <v>0</v>
      </c>
      <c r="BE277" s="22">
        <v>0</v>
      </c>
      <c r="BF277" s="22">
        <v>0</v>
      </c>
      <c r="BG277" s="22">
        <v>1088</v>
      </c>
      <c r="BH277" s="22">
        <v>0</v>
      </c>
      <c r="BI277" s="22">
        <v>9446</v>
      </c>
      <c r="BJ277" s="22">
        <v>0</v>
      </c>
      <c r="BK277" s="22">
        <v>0</v>
      </c>
      <c r="BL277" s="22">
        <v>0</v>
      </c>
      <c r="BM277" s="22">
        <v>0</v>
      </c>
      <c r="BN277" s="22">
        <v>0</v>
      </c>
      <c r="BO277" s="22">
        <v>1298</v>
      </c>
      <c r="BP277" s="22">
        <v>0</v>
      </c>
      <c r="BQ277" s="22">
        <v>0</v>
      </c>
      <c r="BR277" s="22">
        <v>0</v>
      </c>
      <c r="BS277" s="22">
        <v>0</v>
      </c>
      <c r="BT277" s="22">
        <v>0</v>
      </c>
      <c r="BU277" s="22">
        <v>0</v>
      </c>
      <c r="BV277" s="22">
        <v>2149</v>
      </c>
      <c r="BW277" s="22">
        <v>1191</v>
      </c>
      <c r="BX277" s="22">
        <v>0</v>
      </c>
      <c r="BY277" s="22">
        <v>0</v>
      </c>
      <c r="BZ277" s="22">
        <v>0</v>
      </c>
      <c r="CA277" s="22">
        <v>0</v>
      </c>
      <c r="CB277" s="22">
        <v>0</v>
      </c>
      <c r="CC277" s="22">
        <v>89271</v>
      </c>
      <c r="CD277" s="22">
        <v>-6702</v>
      </c>
    </row>
    <row r="278" spans="1:82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66955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66955</v>
      </c>
      <c r="AR278" s="22">
        <v>1903</v>
      </c>
      <c r="AS278" s="22">
        <v>18325</v>
      </c>
      <c r="AT278" s="22">
        <v>1194</v>
      </c>
      <c r="AU278" s="22">
        <v>927</v>
      </c>
      <c r="AV278" s="22">
        <v>2843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42297</v>
      </c>
      <c r="BC278" s="22">
        <v>0</v>
      </c>
      <c r="BD278" s="22">
        <v>0</v>
      </c>
      <c r="BE278" s="22">
        <v>0</v>
      </c>
      <c r="BF278" s="22">
        <v>0</v>
      </c>
      <c r="BG278" s="22">
        <v>124</v>
      </c>
      <c r="BH278" s="22">
        <v>3492</v>
      </c>
      <c r="BI278" s="22">
        <v>4188</v>
      </c>
      <c r="BJ278" s="22">
        <v>0</v>
      </c>
      <c r="BK278" s="22">
        <v>0</v>
      </c>
      <c r="BL278" s="22">
        <v>0</v>
      </c>
      <c r="BM278" s="22">
        <v>0</v>
      </c>
      <c r="BN278" s="22">
        <v>0</v>
      </c>
      <c r="BO278" s="22">
        <v>0</v>
      </c>
      <c r="BP278" s="22">
        <v>0</v>
      </c>
      <c r="BQ278" s="22">
        <v>0</v>
      </c>
      <c r="BR278" s="22">
        <v>0</v>
      </c>
      <c r="BS278" s="22">
        <v>0</v>
      </c>
      <c r="BT278" s="22">
        <v>0</v>
      </c>
      <c r="BU278" s="22">
        <v>0</v>
      </c>
      <c r="BV278" s="22">
        <v>25359</v>
      </c>
      <c r="BW278" s="22">
        <v>0</v>
      </c>
      <c r="BX278" s="22">
        <v>0</v>
      </c>
      <c r="BY278" s="22">
        <v>0</v>
      </c>
      <c r="BZ278" s="22">
        <v>0</v>
      </c>
      <c r="CA278" s="22">
        <v>0</v>
      </c>
      <c r="CB278" s="22">
        <v>0</v>
      </c>
      <c r="CC278" s="22">
        <v>100652</v>
      </c>
      <c r="CD278" s="22">
        <v>-33697</v>
      </c>
    </row>
    <row r="279" spans="1:82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292052</v>
      </c>
      <c r="F279" s="22">
        <v>0</v>
      </c>
      <c r="G279" s="22">
        <v>25684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2198</v>
      </c>
      <c r="N279" s="22">
        <v>0</v>
      </c>
      <c r="O279" s="22">
        <v>0</v>
      </c>
      <c r="P279" s="22">
        <v>53146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83466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3415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21908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  <c r="AQ279" s="22">
        <v>481869</v>
      </c>
      <c r="AR279" s="22">
        <v>0</v>
      </c>
      <c r="AS279" s="22">
        <v>132260</v>
      </c>
      <c r="AT279" s="22">
        <v>0</v>
      </c>
      <c r="AU279" s="22">
        <v>10547</v>
      </c>
      <c r="AV279" s="22">
        <v>13441</v>
      </c>
      <c r="AW279" s="22">
        <v>4606</v>
      </c>
      <c r="AX279" s="22">
        <v>0</v>
      </c>
      <c r="AY279" s="22">
        <v>0</v>
      </c>
      <c r="AZ279" s="22">
        <v>0</v>
      </c>
      <c r="BA279" s="22">
        <v>0</v>
      </c>
      <c r="BB279" s="22">
        <v>215174</v>
      </c>
      <c r="BC279" s="22">
        <v>0</v>
      </c>
      <c r="BD279" s="22">
        <v>0</v>
      </c>
      <c r="BE279" s="22">
        <v>0</v>
      </c>
      <c r="BF279" s="22">
        <v>0</v>
      </c>
      <c r="BG279" s="22">
        <v>0</v>
      </c>
      <c r="BH279" s="22">
        <v>154964</v>
      </c>
      <c r="BI279" s="22">
        <v>28479</v>
      </c>
      <c r="BJ279" s="22">
        <v>0</v>
      </c>
      <c r="BK279" s="22">
        <v>0</v>
      </c>
      <c r="BL279" s="22">
        <v>0</v>
      </c>
      <c r="BM279" s="22">
        <v>0</v>
      </c>
      <c r="BN279" s="22">
        <v>0</v>
      </c>
      <c r="BO279" s="22">
        <v>17366</v>
      </c>
      <c r="BP279" s="22">
        <v>0</v>
      </c>
      <c r="BQ279" s="22">
        <v>0</v>
      </c>
      <c r="BR279" s="22">
        <v>0</v>
      </c>
      <c r="BS279" s="22">
        <v>0</v>
      </c>
      <c r="BT279" s="22">
        <v>0</v>
      </c>
      <c r="BU279" s="22">
        <v>0</v>
      </c>
      <c r="BV279" s="22">
        <v>83023</v>
      </c>
      <c r="BW279" s="22">
        <v>0</v>
      </c>
      <c r="BX279" s="22">
        <v>0</v>
      </c>
      <c r="BY279" s="22">
        <v>0</v>
      </c>
      <c r="BZ279" s="22">
        <v>0</v>
      </c>
      <c r="CA279" s="22">
        <v>0</v>
      </c>
      <c r="CB279" s="22">
        <v>0</v>
      </c>
      <c r="CC279" s="22">
        <v>659860</v>
      </c>
      <c r="CD279" s="22">
        <v>-177991</v>
      </c>
    </row>
    <row r="280" spans="1:82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123622</v>
      </c>
      <c r="F280" s="22">
        <v>0</v>
      </c>
      <c r="G280" s="22">
        <v>13426</v>
      </c>
      <c r="H280" s="22">
        <v>86513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22035</v>
      </c>
      <c r="AN280" s="22">
        <v>0</v>
      </c>
      <c r="AO280" s="22">
        <v>0</v>
      </c>
      <c r="AP280" s="22">
        <v>0</v>
      </c>
      <c r="AQ280" s="22">
        <v>245596</v>
      </c>
      <c r="AR280" s="22">
        <v>3787</v>
      </c>
      <c r="AS280" s="22">
        <v>91720</v>
      </c>
      <c r="AT280" s="22">
        <v>0</v>
      </c>
      <c r="AU280" s="22">
        <v>4367</v>
      </c>
      <c r="AV280" s="22">
        <v>26107</v>
      </c>
      <c r="AW280" s="22">
        <v>0</v>
      </c>
      <c r="AX280" s="22">
        <v>0</v>
      </c>
      <c r="AY280" s="22">
        <v>0</v>
      </c>
      <c r="AZ280" s="22">
        <v>0</v>
      </c>
      <c r="BA280" s="22">
        <v>679</v>
      </c>
      <c r="BB280" s="22">
        <v>28468</v>
      </c>
      <c r="BC280" s="22">
        <v>0</v>
      </c>
      <c r="BD280" s="22">
        <v>0</v>
      </c>
      <c r="BE280" s="22">
        <v>0</v>
      </c>
      <c r="BF280" s="22">
        <v>0</v>
      </c>
      <c r="BG280" s="22">
        <v>57</v>
      </c>
      <c r="BH280" s="22">
        <v>97</v>
      </c>
      <c r="BI280" s="22">
        <v>15469</v>
      </c>
      <c r="BJ280" s="22">
        <v>71000</v>
      </c>
      <c r="BK280" s="22">
        <v>0</v>
      </c>
      <c r="BL280" s="22">
        <v>0</v>
      </c>
      <c r="BM280" s="22">
        <v>0</v>
      </c>
      <c r="BN280" s="22">
        <v>0</v>
      </c>
      <c r="BO280" s="22">
        <v>0</v>
      </c>
      <c r="BP280" s="22">
        <v>0</v>
      </c>
      <c r="BQ280" s="22">
        <v>0</v>
      </c>
      <c r="BR280" s="22">
        <v>0</v>
      </c>
      <c r="BS280" s="22">
        <v>0</v>
      </c>
      <c r="BT280" s="22">
        <v>0</v>
      </c>
      <c r="BU280" s="22">
        <v>0</v>
      </c>
      <c r="BV280" s="22">
        <v>0</v>
      </c>
      <c r="BW280" s="22">
        <v>1157</v>
      </c>
      <c r="BX280" s="22">
        <v>0</v>
      </c>
      <c r="BY280" s="22">
        <v>35854</v>
      </c>
      <c r="BZ280" s="22">
        <v>0</v>
      </c>
      <c r="CA280" s="22">
        <v>0</v>
      </c>
      <c r="CB280" s="22">
        <v>0</v>
      </c>
      <c r="CC280" s="22">
        <v>278762</v>
      </c>
      <c r="CD280" s="22">
        <v>-33166</v>
      </c>
    </row>
    <row r="281" spans="1:82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507622</v>
      </c>
      <c r="F281" s="22">
        <v>0</v>
      </c>
      <c r="G281" s="22">
        <v>82324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2750</v>
      </c>
      <c r="N281" s="22">
        <v>0</v>
      </c>
      <c r="O281" s="22">
        <v>0</v>
      </c>
      <c r="P281" s="22">
        <v>68599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628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14617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100160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Q281" s="22">
        <v>776700</v>
      </c>
      <c r="AR281" s="22">
        <v>0</v>
      </c>
      <c r="AS281" s="22">
        <v>213933</v>
      </c>
      <c r="AT281" s="22">
        <v>0</v>
      </c>
      <c r="AU281" s="22">
        <v>11676</v>
      </c>
      <c r="AV281" s="22">
        <v>23600</v>
      </c>
      <c r="AW281" s="22">
        <v>7621</v>
      </c>
      <c r="AX281" s="22">
        <v>0</v>
      </c>
      <c r="AY281" s="22">
        <v>7640</v>
      </c>
      <c r="AZ281" s="22">
        <v>0</v>
      </c>
      <c r="BA281" s="22">
        <v>0</v>
      </c>
      <c r="BB281" s="22">
        <v>200897</v>
      </c>
      <c r="BC281" s="22">
        <v>0</v>
      </c>
      <c r="BD281" s="22">
        <v>0</v>
      </c>
      <c r="BE281" s="22">
        <v>0</v>
      </c>
      <c r="BF281" s="22">
        <v>0</v>
      </c>
      <c r="BG281" s="22">
        <v>0</v>
      </c>
      <c r="BH281" s="22">
        <v>89130</v>
      </c>
      <c r="BI281" s="22">
        <v>41373</v>
      </c>
      <c r="BJ281" s="22">
        <v>0</v>
      </c>
      <c r="BK281" s="22">
        <v>0</v>
      </c>
      <c r="BL281" s="22">
        <v>0</v>
      </c>
      <c r="BM281" s="22">
        <v>0</v>
      </c>
      <c r="BN281" s="22">
        <v>0</v>
      </c>
      <c r="BO281" s="22">
        <v>13017</v>
      </c>
      <c r="BP281" s="22">
        <v>0</v>
      </c>
      <c r="BQ281" s="22">
        <v>0</v>
      </c>
      <c r="BR281" s="22">
        <v>0</v>
      </c>
      <c r="BS281" s="22">
        <v>0</v>
      </c>
      <c r="BT281" s="22">
        <v>0</v>
      </c>
      <c r="BU281" s="22">
        <v>0</v>
      </c>
      <c r="BV281" s="22">
        <v>177296</v>
      </c>
      <c r="BW281" s="22">
        <v>0</v>
      </c>
      <c r="BX281" s="22">
        <v>0</v>
      </c>
      <c r="BY281" s="22">
        <v>0</v>
      </c>
      <c r="BZ281" s="22">
        <v>0</v>
      </c>
      <c r="CA281" s="22">
        <v>0</v>
      </c>
      <c r="CB281" s="22">
        <v>0</v>
      </c>
      <c r="CC281" s="22">
        <v>786183</v>
      </c>
      <c r="CD281" s="22">
        <v>-9483</v>
      </c>
    </row>
    <row r="282" spans="1:82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234613</v>
      </c>
      <c r="F282" s="22">
        <v>0</v>
      </c>
      <c r="G282" s="22">
        <v>63483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11578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39216</v>
      </c>
      <c r="W282" s="22">
        <v>2280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7594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82519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Q282" s="22">
        <v>441283</v>
      </c>
      <c r="AR282" s="22">
        <v>0</v>
      </c>
      <c r="AS282" s="22">
        <v>151538</v>
      </c>
      <c r="AT282" s="22">
        <v>0</v>
      </c>
      <c r="AU282" s="22">
        <v>12344</v>
      </c>
      <c r="AV282" s="22">
        <v>17317</v>
      </c>
      <c r="AW282" s="22">
        <v>5769</v>
      </c>
      <c r="AX282" s="22">
        <v>0</v>
      </c>
      <c r="AY282" s="22">
        <v>0</v>
      </c>
      <c r="AZ282" s="22">
        <v>0</v>
      </c>
      <c r="BA282" s="22">
        <v>0</v>
      </c>
      <c r="BB282" s="22">
        <v>152188</v>
      </c>
      <c r="BC282" s="22">
        <v>0</v>
      </c>
      <c r="BD282" s="22">
        <v>0</v>
      </c>
      <c r="BE282" s="22">
        <v>0</v>
      </c>
      <c r="BF282" s="22">
        <v>0</v>
      </c>
      <c r="BG282" s="22">
        <v>0</v>
      </c>
      <c r="BH282" s="22">
        <v>29718</v>
      </c>
      <c r="BI282" s="22">
        <v>37573</v>
      </c>
      <c r="BJ282" s="22">
        <v>0</v>
      </c>
      <c r="BK282" s="22">
        <v>0</v>
      </c>
      <c r="BL282" s="22">
        <v>0</v>
      </c>
      <c r="BM282" s="22">
        <v>0</v>
      </c>
      <c r="BN282" s="22">
        <v>0</v>
      </c>
      <c r="BO282" s="22">
        <v>4812</v>
      </c>
      <c r="BP282" s="22">
        <v>0</v>
      </c>
      <c r="BQ282" s="22">
        <v>0</v>
      </c>
      <c r="BR282" s="22">
        <v>0</v>
      </c>
      <c r="BS282" s="22">
        <v>0</v>
      </c>
      <c r="BT282" s="22">
        <v>0</v>
      </c>
      <c r="BU282" s="22">
        <v>0</v>
      </c>
      <c r="BV282" s="22">
        <v>93260</v>
      </c>
      <c r="BW282" s="22">
        <v>1548</v>
      </c>
      <c r="BX282" s="22">
        <v>0</v>
      </c>
      <c r="BY282" s="22">
        <v>0</v>
      </c>
      <c r="BZ282" s="22">
        <v>0</v>
      </c>
      <c r="CA282" s="22">
        <v>0</v>
      </c>
      <c r="CB282" s="22">
        <v>0</v>
      </c>
      <c r="CC282" s="22">
        <v>506067</v>
      </c>
      <c r="CD282" s="22">
        <v>-64784</v>
      </c>
    </row>
    <row r="283" spans="1:82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137687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59200</v>
      </c>
      <c r="N283" s="22">
        <v>0</v>
      </c>
      <c r="O283" s="22">
        <v>0</v>
      </c>
      <c r="P283" s="22">
        <v>200757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20000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18303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235468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671415</v>
      </c>
      <c r="AR283" s="22">
        <v>0</v>
      </c>
      <c r="AS283" s="22">
        <v>141547</v>
      </c>
      <c r="AT283" s="22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30595</v>
      </c>
      <c r="AZ283" s="22">
        <v>0</v>
      </c>
      <c r="BA283" s="22">
        <v>0</v>
      </c>
      <c r="BB283" s="22">
        <v>218006</v>
      </c>
      <c r="BC283" s="22">
        <v>0</v>
      </c>
      <c r="BD283" s="22">
        <v>0</v>
      </c>
      <c r="BE283" s="22">
        <v>0</v>
      </c>
      <c r="BF283" s="22">
        <v>0</v>
      </c>
      <c r="BG283" s="22">
        <v>0</v>
      </c>
      <c r="BH283" s="22">
        <v>0</v>
      </c>
      <c r="BI283" s="22">
        <v>20743</v>
      </c>
      <c r="BJ283" s="22">
        <v>0</v>
      </c>
      <c r="BK283" s="22">
        <v>0</v>
      </c>
      <c r="BL283" s="22">
        <v>0</v>
      </c>
      <c r="BM283" s="22">
        <v>0</v>
      </c>
      <c r="BN283" s="22">
        <v>0</v>
      </c>
      <c r="BO283" s="22">
        <v>2499</v>
      </c>
      <c r="BP283" s="22">
        <v>0</v>
      </c>
      <c r="BQ283" s="22">
        <v>0</v>
      </c>
      <c r="BR283" s="22">
        <v>0</v>
      </c>
      <c r="BS283" s="22">
        <v>0</v>
      </c>
      <c r="BT283" s="22">
        <v>0</v>
      </c>
      <c r="BU283" s="22">
        <v>0</v>
      </c>
      <c r="BV283" s="22">
        <v>101738</v>
      </c>
      <c r="BW283" s="22">
        <v>0</v>
      </c>
      <c r="BX283" s="22">
        <v>0</v>
      </c>
      <c r="BY283" s="22">
        <v>0</v>
      </c>
      <c r="BZ283" s="22">
        <v>0</v>
      </c>
      <c r="CA283" s="22">
        <v>0</v>
      </c>
      <c r="CB283" s="22">
        <v>0</v>
      </c>
      <c r="CC283" s="22">
        <v>515128</v>
      </c>
      <c r="CD283" s="22">
        <v>156287</v>
      </c>
    </row>
    <row r="284" spans="1:82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164691</v>
      </c>
      <c r="F284" s="22">
        <v>0</v>
      </c>
      <c r="G284" s="22">
        <v>16532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40696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1269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Q284" s="22">
        <v>223188</v>
      </c>
      <c r="AR284" s="22">
        <v>7213</v>
      </c>
      <c r="AS284" s="22">
        <v>61323</v>
      </c>
      <c r="AT284" s="22">
        <v>0</v>
      </c>
      <c r="AU284" s="22">
        <v>3814</v>
      </c>
      <c r="AV284" s="22">
        <v>8190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31338</v>
      </c>
      <c r="BC284" s="22">
        <v>0</v>
      </c>
      <c r="BD284" s="22">
        <v>0</v>
      </c>
      <c r="BE284" s="22">
        <v>0</v>
      </c>
      <c r="BF284" s="22">
        <v>0</v>
      </c>
      <c r="BG284" s="22">
        <v>0</v>
      </c>
      <c r="BH284" s="22">
        <v>7729</v>
      </c>
      <c r="BI284" s="22">
        <v>10349</v>
      </c>
      <c r="BJ284" s="22">
        <v>0</v>
      </c>
      <c r="BK284" s="22">
        <v>571</v>
      </c>
      <c r="BL284" s="22">
        <v>0</v>
      </c>
      <c r="BM284" s="22">
        <v>0</v>
      </c>
      <c r="BN284" s="22">
        <v>0</v>
      </c>
      <c r="BO284" s="22">
        <v>346</v>
      </c>
      <c r="BP284" s="22">
        <v>0</v>
      </c>
      <c r="BQ284" s="22">
        <v>0</v>
      </c>
      <c r="BR284" s="22">
        <v>0</v>
      </c>
      <c r="BS284" s="22">
        <v>0</v>
      </c>
      <c r="BT284" s="22">
        <v>0</v>
      </c>
      <c r="BU284" s="22">
        <v>0</v>
      </c>
      <c r="BV284" s="22">
        <v>45154</v>
      </c>
      <c r="BW284" s="22">
        <v>359</v>
      </c>
      <c r="BX284" s="22">
        <v>0</v>
      </c>
      <c r="BY284" s="22">
        <v>0</v>
      </c>
      <c r="BZ284" s="22">
        <v>0</v>
      </c>
      <c r="CA284" s="22">
        <v>0</v>
      </c>
      <c r="CB284" s="22">
        <v>0</v>
      </c>
      <c r="CC284" s="22">
        <v>176386</v>
      </c>
      <c r="CD284" s="22">
        <v>46802</v>
      </c>
    </row>
    <row r="285" spans="1:82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89820</v>
      </c>
      <c r="F285" s="22">
        <v>0</v>
      </c>
      <c r="G285" s="22">
        <v>1349</v>
      </c>
      <c r="H285" s="22">
        <v>0</v>
      </c>
      <c r="I285" s="22">
        <v>0</v>
      </c>
      <c r="J285" s="22">
        <v>3215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482107</v>
      </c>
      <c r="Q285" s="22">
        <v>0</v>
      </c>
      <c r="R285" s="22">
        <v>0</v>
      </c>
      <c r="S285" s="22">
        <v>52340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24500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40330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693661</v>
      </c>
      <c r="AR285" s="22">
        <v>8209</v>
      </c>
      <c r="AS285" s="22">
        <v>38537</v>
      </c>
      <c r="AT285" s="22">
        <v>0</v>
      </c>
      <c r="AU285" s="22">
        <v>2354</v>
      </c>
      <c r="AV285" s="22">
        <v>3228</v>
      </c>
      <c r="AW285" s="22">
        <v>190</v>
      </c>
      <c r="AX285" s="22">
        <v>0</v>
      </c>
      <c r="AY285" s="22">
        <v>0</v>
      </c>
      <c r="AZ285" s="22">
        <v>880</v>
      </c>
      <c r="BA285" s="22">
        <v>0</v>
      </c>
      <c r="BB285" s="22">
        <v>113764</v>
      </c>
      <c r="BC285" s="22">
        <v>0</v>
      </c>
      <c r="BD285" s="22">
        <v>0</v>
      </c>
      <c r="BE285" s="22">
        <v>17854</v>
      </c>
      <c r="BF285" s="22">
        <v>0</v>
      </c>
      <c r="BG285" s="22">
        <v>0</v>
      </c>
      <c r="BH285" s="22">
        <v>0</v>
      </c>
      <c r="BI285" s="22">
        <v>13220</v>
      </c>
      <c r="BJ285" s="22">
        <v>0</v>
      </c>
      <c r="BK285" s="22">
        <v>0</v>
      </c>
      <c r="BL285" s="22">
        <v>0</v>
      </c>
      <c r="BM285" s="22">
        <v>0</v>
      </c>
      <c r="BN285" s="22">
        <v>0</v>
      </c>
      <c r="BO285" s="22">
        <v>0</v>
      </c>
      <c r="BP285" s="22">
        <v>25238</v>
      </c>
      <c r="BQ285" s="22">
        <v>0</v>
      </c>
      <c r="BR285" s="22">
        <v>0</v>
      </c>
      <c r="BS285" s="22">
        <v>0</v>
      </c>
      <c r="BT285" s="22">
        <v>0</v>
      </c>
      <c r="BU285" s="22">
        <v>0</v>
      </c>
      <c r="BV285" s="22">
        <v>25187</v>
      </c>
      <c r="BW285" s="22">
        <v>0</v>
      </c>
      <c r="BX285" s="22">
        <v>0</v>
      </c>
      <c r="BY285" s="22">
        <v>0</v>
      </c>
      <c r="BZ285" s="22">
        <v>0</v>
      </c>
      <c r="CA285" s="22">
        <v>0</v>
      </c>
      <c r="CB285" s="22">
        <v>0</v>
      </c>
      <c r="CC285" s="22">
        <v>248661</v>
      </c>
      <c r="CD285" s="22">
        <v>445000</v>
      </c>
    </row>
    <row r="286" spans="1:82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300045</v>
      </c>
      <c r="F286" s="22">
        <v>0</v>
      </c>
      <c r="G286" s="22">
        <v>38592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81150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5340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5098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  <c r="AQ286" s="22">
        <v>430225</v>
      </c>
      <c r="AR286" s="22">
        <v>6371</v>
      </c>
      <c r="AS286" s="22">
        <v>127992</v>
      </c>
      <c r="AT286" s="22">
        <v>0</v>
      </c>
      <c r="AU286" s="22">
        <v>0</v>
      </c>
      <c r="AV286" s="22">
        <v>12686</v>
      </c>
      <c r="AW286" s="22">
        <v>0</v>
      </c>
      <c r="AX286" s="22">
        <v>0</v>
      </c>
      <c r="AY286" s="22">
        <v>8354</v>
      </c>
      <c r="AZ286" s="22">
        <v>0</v>
      </c>
      <c r="BA286" s="22">
        <v>0</v>
      </c>
      <c r="BB286" s="22">
        <v>0</v>
      </c>
      <c r="BC286" s="22">
        <v>0</v>
      </c>
      <c r="BD286" s="22">
        <v>205188</v>
      </c>
      <c r="BE286" s="22">
        <v>8853</v>
      </c>
      <c r="BF286" s="22">
        <v>0</v>
      </c>
      <c r="BG286" s="22">
        <v>0</v>
      </c>
      <c r="BH286" s="22">
        <v>0</v>
      </c>
      <c r="BI286" s="22">
        <v>45875</v>
      </c>
      <c r="BJ286" s="22">
        <v>0</v>
      </c>
      <c r="BK286" s="22">
        <v>0</v>
      </c>
      <c r="BL286" s="22">
        <v>0</v>
      </c>
      <c r="BM286" s="22">
        <v>0</v>
      </c>
      <c r="BN286" s="22">
        <v>0</v>
      </c>
      <c r="BO286" s="22">
        <v>27418</v>
      </c>
      <c r="BP286" s="22">
        <v>0</v>
      </c>
      <c r="BQ286" s="22">
        <v>0</v>
      </c>
      <c r="BR286" s="22">
        <v>0</v>
      </c>
      <c r="BS286" s="22">
        <v>0</v>
      </c>
      <c r="BT286" s="22">
        <v>0</v>
      </c>
      <c r="BU286" s="22">
        <v>0</v>
      </c>
      <c r="BV286" s="22">
        <v>78216</v>
      </c>
      <c r="BW286" s="22">
        <v>2542</v>
      </c>
      <c r="BX286" s="22">
        <v>0</v>
      </c>
      <c r="BY286" s="22">
        <v>0</v>
      </c>
      <c r="BZ286" s="22">
        <v>0</v>
      </c>
      <c r="CA286" s="22">
        <v>0</v>
      </c>
      <c r="CB286" s="22">
        <v>0</v>
      </c>
      <c r="CC286" s="22">
        <v>523495</v>
      </c>
      <c r="CD286" s="22">
        <v>-93270</v>
      </c>
    </row>
    <row r="287" spans="1:82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92475</v>
      </c>
      <c r="F287" s="22">
        <v>0</v>
      </c>
      <c r="G287" s="22">
        <v>47741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5633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4250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Q287" s="22">
        <v>150099</v>
      </c>
      <c r="AR287" s="22">
        <v>4206</v>
      </c>
      <c r="AS287" s="22">
        <v>45411</v>
      </c>
      <c r="AT287" s="22">
        <v>0</v>
      </c>
      <c r="AU287" s="22">
        <v>2457</v>
      </c>
      <c r="AV287" s="22">
        <v>1894</v>
      </c>
      <c r="AW287" s="22">
        <v>0</v>
      </c>
      <c r="AX287" s="22">
        <v>0</v>
      </c>
      <c r="AY287" s="22">
        <v>0</v>
      </c>
      <c r="AZ287" s="22">
        <v>0</v>
      </c>
      <c r="BA287" s="22">
        <v>0</v>
      </c>
      <c r="BB287" s="22">
        <v>56127</v>
      </c>
      <c r="BC287" s="22">
        <v>0</v>
      </c>
      <c r="BD287" s="22">
        <v>0</v>
      </c>
      <c r="BE287" s="22">
        <v>0</v>
      </c>
      <c r="BF287" s="22">
        <v>0</v>
      </c>
      <c r="BG287" s="22">
        <v>0</v>
      </c>
      <c r="BH287" s="22">
        <v>0</v>
      </c>
      <c r="BI287" s="22">
        <v>16784</v>
      </c>
      <c r="BJ287" s="22">
        <v>0</v>
      </c>
      <c r="BK287" s="22">
        <v>0</v>
      </c>
      <c r="BL287" s="22">
        <v>0</v>
      </c>
      <c r="BM287" s="22">
        <v>0</v>
      </c>
      <c r="BN287" s="22">
        <v>0</v>
      </c>
      <c r="BO287" s="22">
        <v>4000</v>
      </c>
      <c r="BP287" s="22">
        <v>0</v>
      </c>
      <c r="BQ287" s="22">
        <v>0</v>
      </c>
      <c r="BR287" s="22">
        <v>0</v>
      </c>
      <c r="BS287" s="22">
        <v>0</v>
      </c>
      <c r="BT287" s="22">
        <v>0</v>
      </c>
      <c r="BU287" s="22">
        <v>0</v>
      </c>
      <c r="BV287" s="22">
        <v>25012</v>
      </c>
      <c r="BW287" s="22">
        <v>0</v>
      </c>
      <c r="BX287" s="22">
        <v>0</v>
      </c>
      <c r="BY287" s="22">
        <v>0</v>
      </c>
      <c r="BZ287" s="22">
        <v>0</v>
      </c>
      <c r="CA287" s="22">
        <v>0</v>
      </c>
      <c r="CB287" s="22">
        <v>0</v>
      </c>
      <c r="CC287" s="22">
        <v>155891</v>
      </c>
      <c r="CD287" s="22">
        <v>-5792</v>
      </c>
    </row>
    <row r="288" spans="1:82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180255</v>
      </c>
      <c r="F288" s="22">
        <v>0</v>
      </c>
      <c r="G288" s="22">
        <v>27007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6830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2795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242710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459597</v>
      </c>
      <c r="AR288" s="22">
        <v>5348</v>
      </c>
      <c r="AS288" s="22">
        <v>87304</v>
      </c>
      <c r="AT288" s="22">
        <v>0</v>
      </c>
      <c r="AU288" s="22">
        <v>12692</v>
      </c>
      <c r="AV288" s="22">
        <v>6806</v>
      </c>
      <c r="AW288" s="22">
        <v>1633</v>
      </c>
      <c r="AX288" s="22">
        <v>0</v>
      </c>
      <c r="AY288" s="22">
        <v>0</v>
      </c>
      <c r="AZ288" s="22">
        <v>0</v>
      </c>
      <c r="BA288" s="22">
        <v>0</v>
      </c>
      <c r="BB288" s="22">
        <v>28884</v>
      </c>
      <c r="BC288" s="22">
        <v>0</v>
      </c>
      <c r="BD288" s="22">
        <v>0</v>
      </c>
      <c r="BE288" s="22">
        <v>0</v>
      </c>
      <c r="BF288" s="22">
        <v>0</v>
      </c>
      <c r="BG288" s="22">
        <v>0</v>
      </c>
      <c r="BH288" s="22">
        <v>21085</v>
      </c>
      <c r="BI288" s="22">
        <v>11379</v>
      </c>
      <c r="BJ288" s="22">
        <v>0</v>
      </c>
      <c r="BK288" s="22">
        <v>0</v>
      </c>
      <c r="BL288" s="22">
        <v>0</v>
      </c>
      <c r="BM288" s="22">
        <v>0</v>
      </c>
      <c r="BN288" s="22">
        <v>0</v>
      </c>
      <c r="BO288" s="22">
        <v>5870</v>
      </c>
      <c r="BP288" s="22">
        <v>0</v>
      </c>
      <c r="BQ288" s="22">
        <v>0</v>
      </c>
      <c r="BR288" s="22">
        <v>0</v>
      </c>
      <c r="BS288" s="22">
        <v>0</v>
      </c>
      <c r="BT288" s="22">
        <v>0</v>
      </c>
      <c r="BU288" s="22">
        <v>0</v>
      </c>
      <c r="BV288" s="22">
        <v>101633</v>
      </c>
      <c r="BW288" s="22">
        <v>0</v>
      </c>
      <c r="BX288" s="22">
        <v>0</v>
      </c>
      <c r="BY288" s="22">
        <v>358</v>
      </c>
      <c r="BZ288" s="22">
        <v>0</v>
      </c>
      <c r="CA288" s="22">
        <v>0</v>
      </c>
      <c r="CB288" s="22">
        <v>0</v>
      </c>
      <c r="CC288" s="22">
        <v>282992</v>
      </c>
      <c r="CD288" s="22">
        <v>176605</v>
      </c>
    </row>
    <row r="289" spans="1:82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475647</v>
      </c>
      <c r="F289" s="22">
        <v>0</v>
      </c>
      <c r="G289" s="22">
        <v>22368</v>
      </c>
      <c r="H289" s="22">
        <v>0</v>
      </c>
      <c r="I289" s="22">
        <v>100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6970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58800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11943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575828</v>
      </c>
      <c r="AR289" s="22">
        <v>19247</v>
      </c>
      <c r="AS289" s="22">
        <v>177487</v>
      </c>
      <c r="AT289" s="22">
        <v>0</v>
      </c>
      <c r="AU289" s="22">
        <v>18972</v>
      </c>
      <c r="AV289" s="22">
        <v>14979</v>
      </c>
      <c r="AW289" s="22">
        <v>2530</v>
      </c>
      <c r="AX289" s="22">
        <v>0</v>
      </c>
      <c r="AY289" s="22">
        <v>1091</v>
      </c>
      <c r="AZ289" s="22">
        <v>0</v>
      </c>
      <c r="BA289" s="22">
        <v>0</v>
      </c>
      <c r="BB289" s="22">
        <v>97417</v>
      </c>
      <c r="BC289" s="22">
        <v>0</v>
      </c>
      <c r="BD289" s="22">
        <v>0</v>
      </c>
      <c r="BE289" s="22">
        <v>0</v>
      </c>
      <c r="BF289" s="22">
        <v>0</v>
      </c>
      <c r="BG289" s="22">
        <v>0</v>
      </c>
      <c r="BH289" s="22">
        <v>95202</v>
      </c>
      <c r="BI289" s="22">
        <v>32437</v>
      </c>
      <c r="BJ289" s="22">
        <v>0</v>
      </c>
      <c r="BK289" s="22">
        <v>3438</v>
      </c>
      <c r="BL289" s="22">
        <v>0</v>
      </c>
      <c r="BM289" s="22">
        <v>0</v>
      </c>
      <c r="BN289" s="22">
        <v>0</v>
      </c>
      <c r="BO289" s="22">
        <v>2617</v>
      </c>
      <c r="BP289" s="22">
        <v>0</v>
      </c>
      <c r="BQ289" s="22">
        <v>0</v>
      </c>
      <c r="BR289" s="22">
        <v>0</v>
      </c>
      <c r="BS289" s="22">
        <v>0</v>
      </c>
      <c r="BT289" s="22">
        <v>0</v>
      </c>
      <c r="BU289" s="22">
        <v>0</v>
      </c>
      <c r="BV289" s="22">
        <v>71449</v>
      </c>
      <c r="BW289" s="22">
        <v>1948</v>
      </c>
      <c r="BX289" s="22">
        <v>0</v>
      </c>
      <c r="BY289" s="22">
        <v>0</v>
      </c>
      <c r="BZ289" s="22">
        <v>0</v>
      </c>
      <c r="CA289" s="22">
        <v>0</v>
      </c>
      <c r="CB289" s="22">
        <v>0</v>
      </c>
      <c r="CC289" s="22">
        <v>538814</v>
      </c>
      <c r="CD289" s="22">
        <v>37014</v>
      </c>
    </row>
    <row r="290" spans="1:82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89064</v>
      </c>
      <c r="F290" s="22">
        <v>0</v>
      </c>
      <c r="G290" s="22">
        <v>16711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3100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1796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Q290" s="22">
        <v>110671</v>
      </c>
      <c r="AR290" s="22">
        <v>0</v>
      </c>
      <c r="AS290" s="22">
        <v>47452</v>
      </c>
      <c r="AT290" s="22">
        <v>0</v>
      </c>
      <c r="AU290" s="22">
        <v>19583</v>
      </c>
      <c r="AV290" s="22">
        <v>0</v>
      </c>
      <c r="AW290" s="22">
        <v>0</v>
      </c>
      <c r="AX290" s="22">
        <v>0</v>
      </c>
      <c r="AY290" s="22">
        <v>0</v>
      </c>
      <c r="AZ290" s="22">
        <v>0</v>
      </c>
      <c r="BA290" s="22">
        <v>0</v>
      </c>
      <c r="BB290" s="22">
        <v>29577</v>
      </c>
      <c r="BC290" s="22">
        <v>0</v>
      </c>
      <c r="BD290" s="22">
        <v>0</v>
      </c>
      <c r="BE290" s="22">
        <v>0</v>
      </c>
      <c r="BF290" s="22">
        <v>0</v>
      </c>
      <c r="BG290" s="22">
        <v>112</v>
      </c>
      <c r="BH290" s="22">
        <v>0</v>
      </c>
      <c r="BI290" s="22">
        <v>5403</v>
      </c>
      <c r="BJ290" s="22">
        <v>0</v>
      </c>
      <c r="BK290" s="22">
        <v>0</v>
      </c>
      <c r="BL290" s="22">
        <v>0</v>
      </c>
      <c r="BM290" s="22">
        <v>0</v>
      </c>
      <c r="BN290" s="22">
        <v>0</v>
      </c>
      <c r="BO290" s="22">
        <v>23864</v>
      </c>
      <c r="BP290" s="22">
        <v>0</v>
      </c>
      <c r="BQ290" s="22">
        <v>0</v>
      </c>
      <c r="BR290" s="22">
        <v>0</v>
      </c>
      <c r="BS290" s="22">
        <v>0</v>
      </c>
      <c r="BT290" s="22">
        <v>0</v>
      </c>
      <c r="BU290" s="22">
        <v>0</v>
      </c>
      <c r="BV290" s="22">
        <v>24005</v>
      </c>
      <c r="BW290" s="22">
        <v>0</v>
      </c>
      <c r="BX290" s="22">
        <v>0</v>
      </c>
      <c r="BY290" s="22">
        <v>0</v>
      </c>
      <c r="BZ290" s="22">
        <v>0</v>
      </c>
      <c r="CA290" s="22">
        <v>0</v>
      </c>
      <c r="CB290" s="22">
        <v>0</v>
      </c>
      <c r="CC290" s="22">
        <v>149996</v>
      </c>
      <c r="CD290" s="22">
        <v>-39325</v>
      </c>
    </row>
    <row r="291" spans="1:82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75288</v>
      </c>
      <c r="F291" s="22">
        <v>0</v>
      </c>
      <c r="G291" s="22">
        <v>3025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13340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6015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  <c r="AQ291" s="22">
        <v>97668</v>
      </c>
      <c r="AR291" s="22">
        <v>7249</v>
      </c>
      <c r="AS291" s="22">
        <v>36527</v>
      </c>
      <c r="AT291" s="22">
        <v>0</v>
      </c>
      <c r="AU291" s="22">
        <v>1547</v>
      </c>
      <c r="AV291" s="22">
        <v>10541</v>
      </c>
      <c r="AW291" s="22">
        <v>0</v>
      </c>
      <c r="AX291" s="22">
        <v>0</v>
      </c>
      <c r="AY291" s="22">
        <v>0</v>
      </c>
      <c r="AZ291" s="22">
        <v>0</v>
      </c>
      <c r="BA291" s="22">
        <v>0</v>
      </c>
      <c r="BB291" s="22">
        <v>23729</v>
      </c>
      <c r="BC291" s="22">
        <v>0</v>
      </c>
      <c r="BD291" s="22">
        <v>0</v>
      </c>
      <c r="BE291" s="22">
        <v>0</v>
      </c>
      <c r="BF291" s="22">
        <v>0</v>
      </c>
      <c r="BG291" s="22">
        <v>1209</v>
      </c>
      <c r="BH291" s="22">
        <v>0</v>
      </c>
      <c r="BI291" s="22">
        <v>4345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1050</v>
      </c>
      <c r="BP291" s="22">
        <v>0</v>
      </c>
      <c r="BQ291" s="22">
        <v>0</v>
      </c>
      <c r="BR291" s="22">
        <v>0</v>
      </c>
      <c r="BS291" s="22">
        <v>0</v>
      </c>
      <c r="BT291" s="22">
        <v>0</v>
      </c>
      <c r="BU291" s="22">
        <v>0</v>
      </c>
      <c r="BV291" s="22">
        <v>17874</v>
      </c>
      <c r="BW291" s="22">
        <v>0</v>
      </c>
      <c r="BX291" s="22">
        <v>0</v>
      </c>
      <c r="BY291" s="22">
        <v>0</v>
      </c>
      <c r="BZ291" s="22">
        <v>0</v>
      </c>
      <c r="CA291" s="22">
        <v>0</v>
      </c>
      <c r="CB291" s="22">
        <v>0</v>
      </c>
      <c r="CC291" s="22">
        <v>104071</v>
      </c>
      <c r="CD291" s="22">
        <v>-6403</v>
      </c>
    </row>
    <row r="292" spans="1:82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83684</v>
      </c>
      <c r="F292" s="22">
        <v>0</v>
      </c>
      <c r="G292" s="22">
        <v>14268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9427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13714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121093</v>
      </c>
      <c r="AR292" s="22">
        <v>0</v>
      </c>
      <c r="AS292" s="22">
        <v>46431</v>
      </c>
      <c r="AT292" s="22">
        <v>0</v>
      </c>
      <c r="AU292" s="22">
        <v>404</v>
      </c>
      <c r="AV292" s="22">
        <v>5238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26468</v>
      </c>
      <c r="BC292" s="22">
        <v>0</v>
      </c>
      <c r="BD292" s="22">
        <v>0</v>
      </c>
      <c r="BE292" s="22">
        <v>0</v>
      </c>
      <c r="BF292" s="22">
        <v>0</v>
      </c>
      <c r="BG292" s="22">
        <v>0</v>
      </c>
      <c r="BH292" s="22">
        <v>0</v>
      </c>
      <c r="BI292" s="22">
        <v>5151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14618</v>
      </c>
      <c r="BP292" s="22">
        <v>0</v>
      </c>
      <c r="BQ292" s="22">
        <v>0</v>
      </c>
      <c r="BR292" s="22">
        <v>0</v>
      </c>
      <c r="BS292" s="22">
        <v>0</v>
      </c>
      <c r="BT292" s="22">
        <v>0</v>
      </c>
      <c r="BU292" s="22">
        <v>0</v>
      </c>
      <c r="BV292" s="22">
        <v>26961</v>
      </c>
      <c r="BW292" s="22">
        <v>0</v>
      </c>
      <c r="BX292" s="22">
        <v>0</v>
      </c>
      <c r="BY292" s="22">
        <v>0</v>
      </c>
      <c r="BZ292" s="22">
        <v>0</v>
      </c>
      <c r="CA292" s="22">
        <v>0</v>
      </c>
      <c r="CB292" s="22">
        <v>0</v>
      </c>
      <c r="CC292" s="22">
        <v>125271</v>
      </c>
      <c r="CD292" s="22">
        <v>-4178</v>
      </c>
    </row>
    <row r="293" spans="1:82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480359</v>
      </c>
      <c r="F293" s="22">
        <v>0</v>
      </c>
      <c r="G293" s="22">
        <v>34445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27</v>
      </c>
      <c r="N293" s="22">
        <v>0</v>
      </c>
      <c r="O293" s="22">
        <v>0</v>
      </c>
      <c r="P293" s="22">
        <v>7950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222649</v>
      </c>
      <c r="W293" s="22">
        <v>300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5360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15793</v>
      </c>
      <c r="AK293" s="22">
        <v>2902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769785</v>
      </c>
      <c r="AR293" s="22">
        <v>0</v>
      </c>
      <c r="AS293" s="22">
        <v>271442</v>
      </c>
      <c r="AT293" s="22">
        <v>0</v>
      </c>
      <c r="AU293" s="22">
        <v>20616</v>
      </c>
      <c r="AV293" s="22">
        <v>19189</v>
      </c>
      <c r="AW293" s="22">
        <v>5097</v>
      </c>
      <c r="AX293" s="22">
        <v>0</v>
      </c>
      <c r="AY293" s="22">
        <v>0</v>
      </c>
      <c r="AZ293" s="22">
        <v>0</v>
      </c>
      <c r="BA293" s="22">
        <v>0</v>
      </c>
      <c r="BB293" s="22">
        <v>137338</v>
      </c>
      <c r="BC293" s="22">
        <v>0</v>
      </c>
      <c r="BD293" s="22">
        <v>0</v>
      </c>
      <c r="BE293" s="22">
        <v>0</v>
      </c>
      <c r="BF293" s="22">
        <v>0</v>
      </c>
      <c r="BG293" s="22">
        <v>0</v>
      </c>
      <c r="BH293" s="22">
        <v>1350244</v>
      </c>
      <c r="BI293" s="22">
        <v>70675</v>
      </c>
      <c r="BJ293" s="22">
        <v>0</v>
      </c>
      <c r="BK293" s="22">
        <v>0</v>
      </c>
      <c r="BL293" s="22">
        <v>0</v>
      </c>
      <c r="BM293" s="22">
        <v>0</v>
      </c>
      <c r="BN293" s="22">
        <v>0</v>
      </c>
      <c r="BO293" s="22">
        <v>21188</v>
      </c>
      <c r="BP293" s="22">
        <v>0</v>
      </c>
      <c r="BQ293" s="22">
        <v>0</v>
      </c>
      <c r="BR293" s="22">
        <v>0</v>
      </c>
      <c r="BS293" s="22">
        <v>0</v>
      </c>
      <c r="BT293" s="22">
        <v>0</v>
      </c>
      <c r="BU293" s="22">
        <v>0</v>
      </c>
      <c r="BV293" s="22">
        <v>73567</v>
      </c>
      <c r="BW293" s="22">
        <v>30462</v>
      </c>
      <c r="BX293" s="22">
        <v>0</v>
      </c>
      <c r="BY293" s="22">
        <v>0</v>
      </c>
      <c r="BZ293" s="22">
        <v>0</v>
      </c>
      <c r="CA293" s="22">
        <v>0</v>
      </c>
      <c r="CB293" s="22">
        <v>0</v>
      </c>
      <c r="CC293" s="22">
        <v>1999818</v>
      </c>
      <c r="CD293" s="22">
        <v>-1230033</v>
      </c>
    </row>
    <row r="294" spans="1:82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120159</v>
      </c>
      <c r="F294" s="22">
        <v>0</v>
      </c>
      <c r="G294" s="22">
        <v>28950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81812</v>
      </c>
      <c r="Q294" s="22">
        <v>0</v>
      </c>
      <c r="R294" s="22">
        <v>0</v>
      </c>
      <c r="S294" s="22">
        <v>38896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40353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Q294" s="22">
        <v>310170</v>
      </c>
      <c r="AR294" s="22">
        <v>0</v>
      </c>
      <c r="AS294" s="22">
        <v>60180</v>
      </c>
      <c r="AT294" s="22">
        <v>0</v>
      </c>
      <c r="AU294" s="22">
        <v>5972</v>
      </c>
      <c r="AV294" s="22">
        <v>13000</v>
      </c>
      <c r="AW294" s="22">
        <v>0</v>
      </c>
      <c r="AX294" s="22">
        <v>0</v>
      </c>
      <c r="AY294" s="22">
        <v>0</v>
      </c>
      <c r="AZ294" s="22">
        <v>0</v>
      </c>
      <c r="BA294" s="22">
        <v>0</v>
      </c>
      <c r="BB294" s="22">
        <v>88323</v>
      </c>
      <c r="BC294" s="22">
        <v>0</v>
      </c>
      <c r="BD294" s="22">
        <v>0</v>
      </c>
      <c r="BE294" s="22">
        <v>0</v>
      </c>
      <c r="BF294" s="22">
        <v>0</v>
      </c>
      <c r="BG294" s="22">
        <v>0</v>
      </c>
      <c r="BH294" s="22">
        <v>0</v>
      </c>
      <c r="BI294" s="22">
        <v>26730</v>
      </c>
      <c r="BJ294" s="22">
        <v>0</v>
      </c>
      <c r="BK294" s="22">
        <v>0</v>
      </c>
      <c r="BL294" s="22">
        <v>0</v>
      </c>
      <c r="BM294" s="22">
        <v>0</v>
      </c>
      <c r="BN294" s="22">
        <v>0</v>
      </c>
      <c r="BO294" s="22">
        <v>38896</v>
      </c>
      <c r="BP294" s="22">
        <v>0</v>
      </c>
      <c r="BQ294" s="22">
        <v>0</v>
      </c>
      <c r="BR294" s="22">
        <v>0</v>
      </c>
      <c r="BS294" s="22">
        <v>0</v>
      </c>
      <c r="BT294" s="22">
        <v>0</v>
      </c>
      <c r="BU294" s="22">
        <v>0</v>
      </c>
      <c r="BV294" s="22">
        <v>50936</v>
      </c>
      <c r="BW294" s="22">
        <v>0</v>
      </c>
      <c r="BX294" s="22">
        <v>0</v>
      </c>
      <c r="BY294" s="22">
        <v>0</v>
      </c>
      <c r="BZ294" s="22">
        <v>0</v>
      </c>
      <c r="CA294" s="22">
        <v>0</v>
      </c>
      <c r="CB294" s="22">
        <v>0</v>
      </c>
      <c r="CC294" s="22">
        <v>284037</v>
      </c>
      <c r="CD294" s="22">
        <v>26133</v>
      </c>
    </row>
    <row r="295" spans="1:82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223588</v>
      </c>
      <c r="F295" s="22">
        <v>0</v>
      </c>
      <c r="G295" s="22">
        <v>22985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201929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611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1040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16564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466717</v>
      </c>
      <c r="AR295" s="22">
        <v>10100</v>
      </c>
      <c r="AS295" s="22">
        <v>90223</v>
      </c>
      <c r="AT295" s="22">
        <v>0</v>
      </c>
      <c r="AU295" s="22">
        <v>0</v>
      </c>
      <c r="AV295" s="22">
        <v>18980</v>
      </c>
      <c r="AW295" s="22">
        <v>3500</v>
      </c>
      <c r="AX295" s="22">
        <v>0</v>
      </c>
      <c r="AY295" s="22">
        <v>10585</v>
      </c>
      <c r="AZ295" s="22">
        <v>0</v>
      </c>
      <c r="BA295" s="22">
        <v>0</v>
      </c>
      <c r="BB295" s="22">
        <v>150238</v>
      </c>
      <c r="BC295" s="22">
        <v>0</v>
      </c>
      <c r="BD295" s="22">
        <v>0</v>
      </c>
      <c r="BE295" s="22">
        <v>0</v>
      </c>
      <c r="BF295" s="22">
        <v>0</v>
      </c>
      <c r="BG295" s="22">
        <v>2080</v>
      </c>
      <c r="BH295" s="22">
        <v>0</v>
      </c>
      <c r="BI295" s="22">
        <v>583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23778</v>
      </c>
      <c r="BP295" s="22">
        <v>0</v>
      </c>
      <c r="BQ295" s="22">
        <v>0</v>
      </c>
      <c r="BR295" s="22">
        <v>0</v>
      </c>
      <c r="BS295" s="22">
        <v>0</v>
      </c>
      <c r="BT295" s="22">
        <v>0</v>
      </c>
      <c r="BU295" s="22">
        <v>0</v>
      </c>
      <c r="BV295" s="22">
        <v>8450</v>
      </c>
      <c r="BW295" s="22">
        <v>6400</v>
      </c>
      <c r="BX295" s="22">
        <v>0</v>
      </c>
      <c r="BY295" s="22">
        <v>0</v>
      </c>
      <c r="BZ295" s="22">
        <v>0</v>
      </c>
      <c r="CA295" s="22">
        <v>0</v>
      </c>
      <c r="CB295" s="22">
        <v>0</v>
      </c>
      <c r="CC295" s="22">
        <v>324917</v>
      </c>
      <c r="CD295" s="22">
        <v>141800</v>
      </c>
    </row>
    <row r="296" spans="1:82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547647</v>
      </c>
      <c r="F296" s="22">
        <v>0</v>
      </c>
      <c r="G296" s="22">
        <v>22486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10000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91653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2660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674446</v>
      </c>
      <c r="AR296" s="22">
        <v>34389</v>
      </c>
      <c r="AS296" s="22">
        <v>227669</v>
      </c>
      <c r="AT296" s="22">
        <v>0</v>
      </c>
      <c r="AU296" s="22">
        <v>18935</v>
      </c>
      <c r="AV296" s="22">
        <v>22937</v>
      </c>
      <c r="AW296" s="22">
        <v>2993</v>
      </c>
      <c r="AX296" s="22">
        <v>0</v>
      </c>
      <c r="AY296" s="22">
        <v>39</v>
      </c>
      <c r="AZ296" s="22">
        <v>0</v>
      </c>
      <c r="BA296" s="22">
        <v>0</v>
      </c>
      <c r="BB296" s="22">
        <v>110952</v>
      </c>
      <c r="BC296" s="22">
        <v>0</v>
      </c>
      <c r="BD296" s="22">
        <v>0</v>
      </c>
      <c r="BE296" s="22">
        <v>0</v>
      </c>
      <c r="BF296" s="22">
        <v>0</v>
      </c>
      <c r="BG296" s="22">
        <v>0</v>
      </c>
      <c r="BH296" s="22">
        <v>139791</v>
      </c>
      <c r="BI296" s="22">
        <v>50765</v>
      </c>
      <c r="BJ296" s="22">
        <v>0</v>
      </c>
      <c r="BK296" s="22">
        <v>4211</v>
      </c>
      <c r="BL296" s="22">
        <v>0</v>
      </c>
      <c r="BM296" s="22">
        <v>0</v>
      </c>
      <c r="BN296" s="22">
        <v>0</v>
      </c>
      <c r="BO296" s="22">
        <v>22688</v>
      </c>
      <c r="BP296" s="22">
        <v>0</v>
      </c>
      <c r="BQ296" s="22">
        <v>0</v>
      </c>
      <c r="BR296" s="22">
        <v>0</v>
      </c>
      <c r="BS296" s="22">
        <v>0</v>
      </c>
      <c r="BT296" s="22">
        <v>0</v>
      </c>
      <c r="BU296" s="22">
        <v>0</v>
      </c>
      <c r="BV296" s="22">
        <v>58728</v>
      </c>
      <c r="BW296" s="22">
        <v>2591</v>
      </c>
      <c r="BX296" s="22">
        <v>0</v>
      </c>
      <c r="BY296" s="22">
        <v>0</v>
      </c>
      <c r="BZ296" s="22">
        <v>0</v>
      </c>
      <c r="CA296" s="22">
        <v>0</v>
      </c>
      <c r="CB296" s="22">
        <v>0</v>
      </c>
      <c r="CC296" s="22">
        <v>696688</v>
      </c>
      <c r="CD296" s="22">
        <v>-22242</v>
      </c>
    </row>
    <row r="297" spans="1:82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205557</v>
      </c>
      <c r="F297" s="22">
        <v>0</v>
      </c>
      <c r="G297" s="22">
        <v>13610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27888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53225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4535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Q297" s="22">
        <v>304815</v>
      </c>
      <c r="AR297" s="22">
        <v>11965</v>
      </c>
      <c r="AS297" s="22">
        <v>87234</v>
      </c>
      <c r="AT297" s="22">
        <v>0</v>
      </c>
      <c r="AU297" s="22">
        <v>4094</v>
      </c>
      <c r="AV297" s="22">
        <v>8689</v>
      </c>
      <c r="AW297" s="22">
        <v>2229</v>
      </c>
      <c r="AX297" s="22">
        <v>0</v>
      </c>
      <c r="AY297" s="22">
        <v>2100</v>
      </c>
      <c r="AZ297" s="22">
        <v>0</v>
      </c>
      <c r="BA297" s="22">
        <v>0</v>
      </c>
      <c r="BB297" s="22">
        <v>395</v>
      </c>
      <c r="BC297" s="22">
        <v>0</v>
      </c>
      <c r="BD297" s="22">
        <v>57869</v>
      </c>
      <c r="BE297" s="22">
        <v>0</v>
      </c>
      <c r="BF297" s="22">
        <v>0</v>
      </c>
      <c r="BG297" s="22">
        <v>0</v>
      </c>
      <c r="BH297" s="22">
        <v>82323</v>
      </c>
      <c r="BI297" s="22">
        <v>12811</v>
      </c>
      <c r="BJ297" s="22">
        <v>0</v>
      </c>
      <c r="BK297" s="22">
        <v>0</v>
      </c>
      <c r="BL297" s="22">
        <v>0</v>
      </c>
      <c r="BM297" s="22">
        <v>0</v>
      </c>
      <c r="BN297" s="22">
        <v>0</v>
      </c>
      <c r="BO297" s="22">
        <v>9543</v>
      </c>
      <c r="BP297" s="22">
        <v>0</v>
      </c>
      <c r="BQ297" s="22">
        <v>0</v>
      </c>
      <c r="BR297" s="22">
        <v>0</v>
      </c>
      <c r="BS297" s="22">
        <v>0</v>
      </c>
      <c r="BT297" s="22">
        <v>0</v>
      </c>
      <c r="BU297" s="22">
        <v>0</v>
      </c>
      <c r="BV297" s="22">
        <v>15321</v>
      </c>
      <c r="BW297" s="22">
        <v>0</v>
      </c>
      <c r="BX297" s="22">
        <v>0</v>
      </c>
      <c r="BY297" s="22">
        <v>0</v>
      </c>
      <c r="BZ297" s="22">
        <v>0</v>
      </c>
      <c r="CA297" s="22">
        <v>0</v>
      </c>
      <c r="CB297" s="22">
        <v>0</v>
      </c>
      <c r="CC297" s="22">
        <v>294573</v>
      </c>
      <c r="CD297" s="22">
        <v>10242</v>
      </c>
    </row>
    <row r="298" spans="1:82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0</v>
      </c>
      <c r="G298" s="22">
        <v>409351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64173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7408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4057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484989</v>
      </c>
      <c r="AR298" s="22">
        <v>184882</v>
      </c>
      <c r="AS298" s="22">
        <v>84525</v>
      </c>
      <c r="AT298" s="22">
        <v>0</v>
      </c>
      <c r="AU298" s="22">
        <v>7957</v>
      </c>
      <c r="AV298" s="22">
        <v>500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135766</v>
      </c>
      <c r="BC298" s="22">
        <v>0</v>
      </c>
      <c r="BD298" s="22">
        <v>0</v>
      </c>
      <c r="BE298" s="22">
        <v>0</v>
      </c>
      <c r="BF298" s="22">
        <v>0</v>
      </c>
      <c r="BG298" s="22">
        <v>0</v>
      </c>
      <c r="BH298" s="22">
        <v>0</v>
      </c>
      <c r="BI298" s="22">
        <v>21740</v>
      </c>
      <c r="BJ298" s="22">
        <v>0</v>
      </c>
      <c r="BK298" s="22">
        <v>0</v>
      </c>
      <c r="BL298" s="22">
        <v>0</v>
      </c>
      <c r="BM298" s="22">
        <v>0</v>
      </c>
      <c r="BN298" s="22">
        <v>0</v>
      </c>
      <c r="BO298" s="22">
        <v>12236</v>
      </c>
      <c r="BP298" s="22">
        <v>0</v>
      </c>
      <c r="BQ298" s="22">
        <v>0</v>
      </c>
      <c r="BR298" s="22">
        <v>0</v>
      </c>
      <c r="BS298" s="22">
        <v>0</v>
      </c>
      <c r="BT298" s="22">
        <v>0</v>
      </c>
      <c r="BU298" s="22">
        <v>0</v>
      </c>
      <c r="BV298" s="22">
        <v>28121</v>
      </c>
      <c r="BW298" s="22">
        <v>1368</v>
      </c>
      <c r="BX298" s="22">
        <v>0</v>
      </c>
      <c r="BY298" s="22">
        <v>0</v>
      </c>
      <c r="BZ298" s="22">
        <v>0</v>
      </c>
      <c r="CA298" s="22">
        <v>0</v>
      </c>
      <c r="CB298" s="22">
        <v>0</v>
      </c>
      <c r="CC298" s="22">
        <v>477095</v>
      </c>
      <c r="CD298" s="22">
        <v>7894</v>
      </c>
    </row>
    <row r="299" spans="1:82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308647</v>
      </c>
      <c r="F299" s="22">
        <v>0</v>
      </c>
      <c r="G299" s="22">
        <v>0</v>
      </c>
      <c r="H299" s="22">
        <v>21949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330596</v>
      </c>
      <c r="AR299" s="22">
        <v>0</v>
      </c>
      <c r="AS299" s="22">
        <v>225728</v>
      </c>
      <c r="AT299" s="22">
        <v>153683</v>
      </c>
      <c r="AU299" s="22">
        <v>6494</v>
      </c>
      <c r="AV299" s="22">
        <v>9187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22166</v>
      </c>
      <c r="BC299" s="22">
        <v>0</v>
      </c>
      <c r="BD299" s="22">
        <v>0</v>
      </c>
      <c r="BE299" s="22">
        <v>0</v>
      </c>
      <c r="BF299" s="22">
        <v>0</v>
      </c>
      <c r="BG299" s="22">
        <v>0</v>
      </c>
      <c r="BH299" s="22">
        <v>0</v>
      </c>
      <c r="BI299" s="22">
        <v>32144</v>
      </c>
      <c r="BJ299" s="22">
        <v>0</v>
      </c>
      <c r="BK299" s="22">
        <v>0</v>
      </c>
      <c r="BL299" s="22">
        <v>0</v>
      </c>
      <c r="BM299" s="22">
        <v>0</v>
      </c>
      <c r="BN299" s="22">
        <v>0</v>
      </c>
      <c r="BO299" s="22">
        <v>0</v>
      </c>
      <c r="BP299" s="22">
        <v>0</v>
      </c>
      <c r="BQ299" s="22">
        <v>0</v>
      </c>
      <c r="BR299" s="22">
        <v>0</v>
      </c>
      <c r="BS299" s="22">
        <v>0</v>
      </c>
      <c r="BT299" s="22">
        <v>0</v>
      </c>
      <c r="BU299" s="22">
        <v>0</v>
      </c>
      <c r="BV299" s="22">
        <v>0</v>
      </c>
      <c r="BW299" s="22">
        <v>0</v>
      </c>
      <c r="BX299" s="22">
        <v>0</v>
      </c>
      <c r="BY299" s="22">
        <v>0</v>
      </c>
      <c r="BZ299" s="22">
        <v>2003</v>
      </c>
      <c r="CA299" s="22">
        <v>4510</v>
      </c>
      <c r="CB299" s="22">
        <v>0</v>
      </c>
      <c r="CC299" s="22">
        <v>455915</v>
      </c>
      <c r="CD299" s="22">
        <v>-125319</v>
      </c>
    </row>
    <row r="300" spans="1:82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228307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Q300" s="22">
        <v>228307</v>
      </c>
      <c r="AR300" s="22">
        <v>0</v>
      </c>
      <c r="AS300" s="22">
        <v>17771</v>
      </c>
      <c r="AT300" s="22">
        <v>0</v>
      </c>
      <c r="AU300" s="22">
        <v>1485</v>
      </c>
      <c r="AV300" s="22">
        <v>66353</v>
      </c>
      <c r="AW300" s="22">
        <v>5000</v>
      </c>
      <c r="AX300" s="22">
        <v>0</v>
      </c>
      <c r="AY300" s="22">
        <v>0</v>
      </c>
      <c r="AZ300" s="22">
        <v>0</v>
      </c>
      <c r="BA300" s="22">
        <v>0</v>
      </c>
      <c r="BB300" s="22">
        <v>40655</v>
      </c>
      <c r="BC300" s="22">
        <v>0</v>
      </c>
      <c r="BD300" s="22">
        <v>0</v>
      </c>
      <c r="BE300" s="22">
        <v>0</v>
      </c>
      <c r="BF300" s="22">
        <v>0</v>
      </c>
      <c r="BG300" s="22">
        <v>0</v>
      </c>
      <c r="BH300" s="22">
        <v>0</v>
      </c>
      <c r="BI300" s="22">
        <v>2750</v>
      </c>
      <c r="BJ300" s="22">
        <v>0</v>
      </c>
      <c r="BK300" s="22">
        <v>0</v>
      </c>
      <c r="BL300" s="22">
        <v>0</v>
      </c>
      <c r="BM300" s="22">
        <v>0</v>
      </c>
      <c r="BN300" s="22">
        <v>0</v>
      </c>
      <c r="BO300" s="22">
        <v>0</v>
      </c>
      <c r="BP300" s="22">
        <v>0</v>
      </c>
      <c r="BQ300" s="22">
        <v>0</v>
      </c>
      <c r="BR300" s="22">
        <v>0</v>
      </c>
      <c r="BS300" s="22">
        <v>0</v>
      </c>
      <c r="BT300" s="22">
        <v>0</v>
      </c>
      <c r="BU300" s="22">
        <v>0</v>
      </c>
      <c r="BV300" s="22">
        <v>0</v>
      </c>
      <c r="BW300" s="22">
        <v>0</v>
      </c>
      <c r="BX300" s="22">
        <v>0</v>
      </c>
      <c r="BY300" s="22">
        <v>0</v>
      </c>
      <c r="BZ300" s="22">
        <v>0</v>
      </c>
      <c r="CA300" s="22">
        <v>0</v>
      </c>
      <c r="CB300" s="22">
        <v>0</v>
      </c>
      <c r="CC300" s="22">
        <v>134014</v>
      </c>
      <c r="CD300" s="22">
        <v>94293</v>
      </c>
    </row>
    <row r="301" spans="1:82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295561</v>
      </c>
      <c r="F301" s="22">
        <v>0</v>
      </c>
      <c r="G301" s="22">
        <v>37370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19549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99146</v>
      </c>
      <c r="W301" s="22">
        <v>1170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4782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457578</v>
      </c>
      <c r="AR301" s="22">
        <v>10759</v>
      </c>
      <c r="AS301" s="22">
        <v>128555</v>
      </c>
      <c r="AT301" s="22">
        <v>0</v>
      </c>
      <c r="AU301" s="22">
        <v>8275</v>
      </c>
      <c r="AV301" s="22">
        <v>15566</v>
      </c>
      <c r="AW301" s="22">
        <v>5279</v>
      </c>
      <c r="AX301" s="22">
        <v>0</v>
      </c>
      <c r="AY301" s="22">
        <v>4160</v>
      </c>
      <c r="AZ301" s="22">
        <v>0</v>
      </c>
      <c r="BA301" s="22">
        <v>0</v>
      </c>
      <c r="BB301" s="22">
        <v>79280</v>
      </c>
      <c r="BC301" s="22">
        <v>0</v>
      </c>
      <c r="BD301" s="22">
        <v>0</v>
      </c>
      <c r="BE301" s="22">
        <v>0</v>
      </c>
      <c r="BF301" s="22">
        <v>0</v>
      </c>
      <c r="BG301" s="22">
        <v>0</v>
      </c>
      <c r="BH301" s="22">
        <v>77423</v>
      </c>
      <c r="BI301" s="22">
        <v>31113</v>
      </c>
      <c r="BJ301" s="22">
        <v>0</v>
      </c>
      <c r="BK301" s="22">
        <v>0</v>
      </c>
      <c r="BL301" s="22">
        <v>0</v>
      </c>
      <c r="BM301" s="22">
        <v>0</v>
      </c>
      <c r="BN301" s="22">
        <v>0</v>
      </c>
      <c r="BO301" s="22">
        <v>5945</v>
      </c>
      <c r="BP301" s="22">
        <v>0</v>
      </c>
      <c r="BQ301" s="22">
        <v>0</v>
      </c>
      <c r="BR301" s="22">
        <v>0</v>
      </c>
      <c r="BS301" s="22">
        <v>0</v>
      </c>
      <c r="BT301" s="22">
        <v>0</v>
      </c>
      <c r="BU301" s="22">
        <v>0</v>
      </c>
      <c r="BV301" s="22">
        <v>35118</v>
      </c>
      <c r="BW301" s="22">
        <v>0</v>
      </c>
      <c r="BX301" s="22">
        <v>0</v>
      </c>
      <c r="BY301" s="22">
        <v>0</v>
      </c>
      <c r="BZ301" s="22">
        <v>0</v>
      </c>
      <c r="CA301" s="22">
        <v>0</v>
      </c>
      <c r="CB301" s="22">
        <v>0</v>
      </c>
      <c r="CC301" s="22">
        <v>401473</v>
      </c>
      <c r="CD301" s="22">
        <v>56105</v>
      </c>
    </row>
    <row r="302" spans="1:82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255477</v>
      </c>
      <c r="F302" s="22">
        <v>0</v>
      </c>
      <c r="G302" s="22">
        <v>15449</v>
      </c>
      <c r="H302" s="22">
        <v>0</v>
      </c>
      <c r="I302" s="22">
        <v>0</v>
      </c>
      <c r="J302" s="22">
        <v>0</v>
      </c>
      <c r="K302" s="22">
        <v>0</v>
      </c>
      <c r="L302" s="22">
        <v>480</v>
      </c>
      <c r="M302" s="22">
        <v>0</v>
      </c>
      <c r="N302" s="22">
        <v>0</v>
      </c>
      <c r="O302" s="22">
        <v>32516</v>
      </c>
      <c r="P302" s="22">
        <v>11990</v>
      </c>
      <c r="Q302" s="22">
        <v>0</v>
      </c>
      <c r="R302" s="22">
        <v>0</v>
      </c>
      <c r="S302" s="22">
        <v>0</v>
      </c>
      <c r="T302" s="22">
        <v>0</v>
      </c>
      <c r="U302" s="22">
        <v>11082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12156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218839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557989</v>
      </c>
      <c r="AR302" s="22">
        <v>9378</v>
      </c>
      <c r="AS302" s="22">
        <v>132689</v>
      </c>
      <c r="AT302" s="22">
        <v>0</v>
      </c>
      <c r="AU302" s="22">
        <v>5349</v>
      </c>
      <c r="AV302" s="22">
        <v>17578</v>
      </c>
      <c r="AW302" s="22">
        <v>7091</v>
      </c>
      <c r="AX302" s="22">
        <v>0</v>
      </c>
      <c r="AY302" s="22">
        <v>0</v>
      </c>
      <c r="AZ302" s="22">
        <v>0</v>
      </c>
      <c r="BA302" s="22">
        <v>8444</v>
      </c>
      <c r="BB302" s="22">
        <v>94837</v>
      </c>
      <c r="BC302" s="22">
        <v>0</v>
      </c>
      <c r="BD302" s="22">
        <v>0</v>
      </c>
      <c r="BE302" s="22">
        <v>0</v>
      </c>
      <c r="BF302" s="22">
        <v>0</v>
      </c>
      <c r="BG302" s="22">
        <v>2661</v>
      </c>
      <c r="BH302" s="22">
        <v>0</v>
      </c>
      <c r="BI302" s="22">
        <v>11209</v>
      </c>
      <c r="BJ302" s="22">
        <v>0</v>
      </c>
      <c r="BK302" s="22">
        <v>0</v>
      </c>
      <c r="BL302" s="22">
        <v>0</v>
      </c>
      <c r="BM302" s="22">
        <v>0</v>
      </c>
      <c r="BN302" s="22">
        <v>0</v>
      </c>
      <c r="BO302" s="22">
        <v>9965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</v>
      </c>
      <c r="BV302" s="22">
        <v>206636</v>
      </c>
      <c r="BW302" s="22">
        <v>9225</v>
      </c>
      <c r="BX302" s="22">
        <v>0</v>
      </c>
      <c r="BY302" s="22">
        <v>0</v>
      </c>
      <c r="BZ302" s="22">
        <v>0</v>
      </c>
      <c r="CA302" s="22">
        <v>0</v>
      </c>
      <c r="CB302" s="22">
        <v>0</v>
      </c>
      <c r="CC302" s="22">
        <v>515062</v>
      </c>
      <c r="CD302" s="22">
        <v>42927</v>
      </c>
    </row>
    <row r="303" spans="1:82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363683</v>
      </c>
      <c r="F303" s="22">
        <v>0</v>
      </c>
      <c r="G303" s="22">
        <v>30645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19119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413447</v>
      </c>
      <c r="AR303" s="22">
        <v>0</v>
      </c>
      <c r="AS303" s="22">
        <v>96266</v>
      </c>
      <c r="AT303" s="22">
        <v>0</v>
      </c>
      <c r="AU303" s="22">
        <v>6631</v>
      </c>
      <c r="AV303" s="22">
        <v>27462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2">
        <v>126925</v>
      </c>
      <c r="BC303" s="22">
        <v>0</v>
      </c>
      <c r="BD303" s="22">
        <v>0</v>
      </c>
      <c r="BE303" s="22">
        <v>0</v>
      </c>
      <c r="BF303" s="22">
        <v>0</v>
      </c>
      <c r="BG303" s="22">
        <v>6651</v>
      </c>
      <c r="BH303" s="22">
        <v>625364</v>
      </c>
      <c r="BI303" s="22">
        <v>31848</v>
      </c>
      <c r="BJ303" s="22">
        <v>0</v>
      </c>
      <c r="BK303" s="22">
        <v>0</v>
      </c>
      <c r="BL303" s="22">
        <v>0</v>
      </c>
      <c r="BM303" s="22">
        <v>0</v>
      </c>
      <c r="BN303" s="22">
        <v>0</v>
      </c>
      <c r="BO303" s="22">
        <v>6605</v>
      </c>
      <c r="BP303" s="22">
        <v>0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47223</v>
      </c>
      <c r="BW303" s="22">
        <v>700</v>
      </c>
      <c r="BX303" s="22">
        <v>0</v>
      </c>
      <c r="BY303" s="22">
        <v>0</v>
      </c>
      <c r="BZ303" s="22">
        <v>0</v>
      </c>
      <c r="CA303" s="22">
        <v>0</v>
      </c>
      <c r="CB303" s="22">
        <v>0</v>
      </c>
      <c r="CC303" s="22">
        <v>975675</v>
      </c>
      <c r="CD303" s="22">
        <v>-562228</v>
      </c>
    </row>
    <row r="304" spans="1:82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452265</v>
      </c>
      <c r="F304" s="22">
        <v>0</v>
      </c>
      <c r="G304" s="22">
        <v>7790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76901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1263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17700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555919</v>
      </c>
      <c r="AR304" s="22">
        <v>15373</v>
      </c>
      <c r="AS304" s="22">
        <v>166383</v>
      </c>
      <c r="AT304" s="22">
        <v>0</v>
      </c>
      <c r="AU304" s="22">
        <v>10309</v>
      </c>
      <c r="AV304" s="22">
        <v>9236</v>
      </c>
      <c r="AW304" s="22">
        <v>0</v>
      </c>
      <c r="AX304" s="22">
        <v>0</v>
      </c>
      <c r="AY304" s="22">
        <v>15121</v>
      </c>
      <c r="AZ304" s="22">
        <v>0</v>
      </c>
      <c r="BA304" s="22">
        <v>19222</v>
      </c>
      <c r="BB304" s="22">
        <v>361216</v>
      </c>
      <c r="BC304" s="22">
        <v>0</v>
      </c>
      <c r="BD304" s="22">
        <v>0</v>
      </c>
      <c r="BE304" s="22">
        <v>0</v>
      </c>
      <c r="BF304" s="22">
        <v>0</v>
      </c>
      <c r="BG304" s="22">
        <v>8029</v>
      </c>
      <c r="BH304" s="22">
        <v>11936</v>
      </c>
      <c r="BI304" s="22">
        <v>17833</v>
      </c>
      <c r="BJ304" s="22">
        <v>0</v>
      </c>
      <c r="BK304" s="22">
        <v>1263</v>
      </c>
      <c r="BL304" s="22">
        <v>0</v>
      </c>
      <c r="BM304" s="22">
        <v>0</v>
      </c>
      <c r="BN304" s="22">
        <v>0</v>
      </c>
      <c r="BO304" s="22">
        <v>20176</v>
      </c>
      <c r="BP304" s="22">
        <v>0</v>
      </c>
      <c r="BQ304" s="22">
        <v>0</v>
      </c>
      <c r="BR304" s="22">
        <v>0</v>
      </c>
      <c r="BS304" s="22">
        <v>0</v>
      </c>
      <c r="BT304" s="22">
        <v>0</v>
      </c>
      <c r="BU304" s="22">
        <v>0</v>
      </c>
      <c r="BV304" s="22">
        <v>11818</v>
      </c>
      <c r="BW304" s="22">
        <v>16550</v>
      </c>
      <c r="BX304" s="22">
        <v>0</v>
      </c>
      <c r="BY304" s="22">
        <v>0</v>
      </c>
      <c r="BZ304" s="22">
        <v>0</v>
      </c>
      <c r="CA304" s="22">
        <v>0</v>
      </c>
      <c r="CB304" s="22">
        <v>0</v>
      </c>
      <c r="CC304" s="22">
        <v>684465</v>
      </c>
      <c r="CD304" s="22">
        <v>-128546</v>
      </c>
    </row>
    <row r="305" spans="1:82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691446</v>
      </c>
      <c r="F305" s="22">
        <v>0</v>
      </c>
      <c r="G305" s="22">
        <v>84037</v>
      </c>
      <c r="H305" s="22">
        <v>0</v>
      </c>
      <c r="I305" s="22">
        <v>0</v>
      </c>
      <c r="J305" s="22">
        <v>2000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2866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39730</v>
      </c>
      <c r="Y305" s="22">
        <v>0</v>
      </c>
      <c r="Z305" s="22">
        <v>0</v>
      </c>
      <c r="AA305" s="22">
        <v>0</v>
      </c>
      <c r="AB305" s="22">
        <v>0</v>
      </c>
      <c r="AC305" s="22">
        <v>2277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140596</v>
      </c>
      <c r="AK305" s="22">
        <v>6625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Q305" s="22">
        <v>969577</v>
      </c>
      <c r="AR305" s="22">
        <v>0</v>
      </c>
      <c r="AS305" s="22">
        <v>293307</v>
      </c>
      <c r="AT305" s="22">
        <v>0</v>
      </c>
      <c r="AU305" s="22">
        <v>17689</v>
      </c>
      <c r="AV305" s="22">
        <v>57730</v>
      </c>
      <c r="AW305" s="22">
        <v>0</v>
      </c>
      <c r="AX305" s="22">
        <v>0</v>
      </c>
      <c r="AY305" s="22">
        <v>7607</v>
      </c>
      <c r="AZ305" s="22">
        <v>0</v>
      </c>
      <c r="BA305" s="22">
        <v>0</v>
      </c>
      <c r="BB305" s="22">
        <v>287173</v>
      </c>
      <c r="BC305" s="22">
        <v>0</v>
      </c>
      <c r="BD305" s="22">
        <v>0</v>
      </c>
      <c r="BE305" s="22">
        <v>0</v>
      </c>
      <c r="BF305" s="22">
        <v>0</v>
      </c>
      <c r="BG305" s="22">
        <v>5110</v>
      </c>
      <c r="BH305" s="22">
        <v>0</v>
      </c>
      <c r="BI305" s="22">
        <v>28241</v>
      </c>
      <c r="BJ305" s="22">
        <v>0</v>
      </c>
      <c r="BK305" s="22">
        <v>0</v>
      </c>
      <c r="BL305" s="22">
        <v>0</v>
      </c>
      <c r="BM305" s="22">
        <v>0</v>
      </c>
      <c r="BN305" s="22">
        <v>0</v>
      </c>
      <c r="BO305" s="22">
        <v>12000</v>
      </c>
      <c r="BP305" s="22">
        <v>0</v>
      </c>
      <c r="BQ305" s="22">
        <v>0</v>
      </c>
      <c r="BR305" s="22">
        <v>0</v>
      </c>
      <c r="BS305" s="22">
        <v>0</v>
      </c>
      <c r="BT305" s="22">
        <v>0</v>
      </c>
      <c r="BU305" s="22">
        <v>0</v>
      </c>
      <c r="BV305" s="22">
        <v>89107</v>
      </c>
      <c r="BW305" s="22">
        <v>15548</v>
      </c>
      <c r="BX305" s="22">
        <v>0</v>
      </c>
      <c r="BY305" s="22">
        <v>0</v>
      </c>
      <c r="BZ305" s="22">
        <v>0</v>
      </c>
      <c r="CA305" s="22">
        <v>0</v>
      </c>
      <c r="CB305" s="22">
        <v>0</v>
      </c>
      <c r="CC305" s="22">
        <v>813512</v>
      </c>
      <c r="CD305" s="22">
        <v>156065</v>
      </c>
    </row>
    <row r="306" spans="1:82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208426</v>
      </c>
      <c r="F306" s="22">
        <v>0</v>
      </c>
      <c r="G306" s="22">
        <v>40877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81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3123</v>
      </c>
      <c r="AD306" s="22">
        <v>300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9668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262475</v>
      </c>
      <c r="AR306" s="22">
        <v>7243</v>
      </c>
      <c r="AS306" s="22">
        <v>113616</v>
      </c>
      <c r="AT306" s="22">
        <v>0</v>
      </c>
      <c r="AU306" s="22">
        <v>19678</v>
      </c>
      <c r="AV306" s="22">
        <v>8292</v>
      </c>
      <c r="AW306" s="22">
        <v>2876</v>
      </c>
      <c r="AX306" s="22">
        <v>2015</v>
      </c>
      <c r="AY306" s="22">
        <v>0</v>
      </c>
      <c r="AZ306" s="22">
        <v>0</v>
      </c>
      <c r="BA306" s="22">
        <v>0</v>
      </c>
      <c r="BB306" s="22">
        <v>41058</v>
      </c>
      <c r="BC306" s="22">
        <v>0</v>
      </c>
      <c r="BD306" s="22">
        <v>0</v>
      </c>
      <c r="BE306" s="22">
        <v>0</v>
      </c>
      <c r="BF306" s="22">
        <v>0</v>
      </c>
      <c r="BG306" s="22">
        <v>0</v>
      </c>
      <c r="BH306" s="22">
        <v>25572</v>
      </c>
      <c r="BI306" s="22">
        <v>15427</v>
      </c>
      <c r="BJ306" s="22">
        <v>0</v>
      </c>
      <c r="BK306" s="22">
        <v>0</v>
      </c>
      <c r="BL306" s="22">
        <v>0</v>
      </c>
      <c r="BM306" s="22">
        <v>0</v>
      </c>
      <c r="BN306" s="22">
        <v>0</v>
      </c>
      <c r="BO306" s="22">
        <v>7699</v>
      </c>
      <c r="BP306" s="22">
        <v>0</v>
      </c>
      <c r="BQ306" s="22">
        <v>0</v>
      </c>
      <c r="BR306" s="22">
        <v>0</v>
      </c>
      <c r="BS306" s="22">
        <v>0</v>
      </c>
      <c r="BT306" s="22">
        <v>0</v>
      </c>
      <c r="BU306" s="22">
        <v>0</v>
      </c>
      <c r="BV306" s="22">
        <v>37439</v>
      </c>
      <c r="BW306" s="22">
        <v>0</v>
      </c>
      <c r="BX306" s="22">
        <v>0</v>
      </c>
      <c r="BY306" s="22">
        <v>0</v>
      </c>
      <c r="BZ306" s="22">
        <v>0</v>
      </c>
      <c r="CA306" s="22">
        <v>0</v>
      </c>
      <c r="CB306" s="22">
        <v>0</v>
      </c>
      <c r="CC306" s="22">
        <v>280915</v>
      </c>
      <c r="CD306" s="22">
        <v>-18440</v>
      </c>
    </row>
    <row r="307" spans="1:82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387062</v>
      </c>
      <c r="F307" s="22">
        <v>0</v>
      </c>
      <c r="G307" s="22">
        <v>51731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15798</v>
      </c>
      <c r="Q307" s="22">
        <v>0</v>
      </c>
      <c r="R307" s="22">
        <v>0</v>
      </c>
      <c r="S307" s="22">
        <v>78021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18900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1875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Q307" s="22">
        <v>553387</v>
      </c>
      <c r="AR307" s="22">
        <v>0</v>
      </c>
      <c r="AS307" s="22">
        <v>150120</v>
      </c>
      <c r="AT307" s="22">
        <v>0</v>
      </c>
      <c r="AU307" s="22">
        <v>6522</v>
      </c>
      <c r="AV307" s="22">
        <v>35329</v>
      </c>
      <c r="AW307" s="22">
        <v>9085</v>
      </c>
      <c r="AX307" s="22">
        <v>0</v>
      </c>
      <c r="AY307" s="22">
        <v>7223</v>
      </c>
      <c r="AZ307" s="22">
        <v>0</v>
      </c>
      <c r="BA307" s="22">
        <v>0</v>
      </c>
      <c r="BB307" s="22">
        <v>228897</v>
      </c>
      <c r="BC307" s="22">
        <v>0</v>
      </c>
      <c r="BD307" s="22">
        <v>0</v>
      </c>
      <c r="BE307" s="22">
        <v>5316</v>
      </c>
      <c r="BF307" s="22">
        <v>0</v>
      </c>
      <c r="BG307" s="22">
        <v>347</v>
      </c>
      <c r="BH307" s="22">
        <v>0</v>
      </c>
      <c r="BI307" s="22">
        <v>40281</v>
      </c>
      <c r="BJ307" s="22">
        <v>0</v>
      </c>
      <c r="BK307" s="22">
        <v>7455</v>
      </c>
      <c r="BL307" s="22">
        <v>0</v>
      </c>
      <c r="BM307" s="22">
        <v>0</v>
      </c>
      <c r="BN307" s="22">
        <v>0</v>
      </c>
      <c r="BO307" s="22">
        <v>33652</v>
      </c>
      <c r="BP307" s="22">
        <v>0</v>
      </c>
      <c r="BQ307" s="22">
        <v>0</v>
      </c>
      <c r="BR307" s="22">
        <v>0</v>
      </c>
      <c r="BS307" s="22">
        <v>0</v>
      </c>
      <c r="BT307" s="22">
        <v>0</v>
      </c>
      <c r="BU307" s="22">
        <v>0</v>
      </c>
      <c r="BV307" s="22">
        <v>27609</v>
      </c>
      <c r="BW307" s="22">
        <v>0</v>
      </c>
      <c r="BX307" s="22">
        <v>0</v>
      </c>
      <c r="BY307" s="22">
        <v>0</v>
      </c>
      <c r="BZ307" s="22">
        <v>0</v>
      </c>
      <c r="CA307" s="22">
        <v>0</v>
      </c>
      <c r="CB307" s="22">
        <v>0</v>
      </c>
      <c r="CC307" s="22">
        <v>551836</v>
      </c>
      <c r="CD307" s="22">
        <v>1551</v>
      </c>
    </row>
    <row r="308" spans="1:82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79047</v>
      </c>
      <c r="G308" s="22">
        <v>14151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  <c r="AQ308" s="22">
        <v>93198</v>
      </c>
      <c r="AR308" s="22">
        <v>5144</v>
      </c>
      <c r="AS308" s="22">
        <v>47889</v>
      </c>
      <c r="AT308" s="22">
        <v>0</v>
      </c>
      <c r="AU308" s="22">
        <v>3598</v>
      </c>
      <c r="AV308" s="22">
        <v>1473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42970</v>
      </c>
      <c r="BC308" s="22">
        <v>0</v>
      </c>
      <c r="BD308" s="22">
        <v>0</v>
      </c>
      <c r="BE308" s="22">
        <v>0</v>
      </c>
      <c r="BF308" s="22">
        <v>0</v>
      </c>
      <c r="BG308" s="22">
        <v>0</v>
      </c>
      <c r="BH308" s="22">
        <v>0</v>
      </c>
      <c r="BI308" s="22">
        <v>13178</v>
      </c>
      <c r="BJ308" s="22">
        <v>0</v>
      </c>
      <c r="BK308" s="22">
        <v>0</v>
      </c>
      <c r="BL308" s="22">
        <v>0</v>
      </c>
      <c r="BM308" s="22">
        <v>0</v>
      </c>
      <c r="BN308" s="22">
        <v>0</v>
      </c>
      <c r="BO308" s="22">
        <v>0</v>
      </c>
      <c r="BP308" s="22">
        <v>0</v>
      </c>
      <c r="BQ308" s="22">
        <v>0</v>
      </c>
      <c r="BR308" s="22">
        <v>0</v>
      </c>
      <c r="BS308" s="22">
        <v>0</v>
      </c>
      <c r="BT308" s="22">
        <v>0</v>
      </c>
      <c r="BU308" s="22">
        <v>0</v>
      </c>
      <c r="BV308" s="22">
        <v>0</v>
      </c>
      <c r="BW308" s="22">
        <v>0</v>
      </c>
      <c r="BX308" s="22">
        <v>0</v>
      </c>
      <c r="BY308" s="22">
        <v>0</v>
      </c>
      <c r="BZ308" s="22">
        <v>0</v>
      </c>
      <c r="CA308" s="22">
        <v>0</v>
      </c>
      <c r="CB308" s="22">
        <v>0</v>
      </c>
      <c r="CC308" s="22">
        <v>114252</v>
      </c>
      <c r="CD308" s="22">
        <v>-21054</v>
      </c>
    </row>
    <row r="309" spans="1:82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193165</v>
      </c>
      <c r="F309" s="22">
        <v>0</v>
      </c>
      <c r="G309" s="22">
        <v>16837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3508</v>
      </c>
      <c r="Z309" s="22">
        <v>0</v>
      </c>
      <c r="AA309" s="22">
        <v>0</v>
      </c>
      <c r="AB309" s="22">
        <v>0</v>
      </c>
      <c r="AC309" s="22">
        <v>2303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7110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  <c r="AQ309" s="22">
        <v>222923</v>
      </c>
      <c r="AR309" s="22">
        <v>0</v>
      </c>
      <c r="AS309" s="22">
        <v>132168</v>
      </c>
      <c r="AT309" s="22">
        <v>0</v>
      </c>
      <c r="AU309" s="22">
        <v>2434</v>
      </c>
      <c r="AV309" s="22">
        <v>12977</v>
      </c>
      <c r="AW309" s="22">
        <v>1000</v>
      </c>
      <c r="AX309" s="22">
        <v>0</v>
      </c>
      <c r="AY309" s="22">
        <v>6623</v>
      </c>
      <c r="AZ309" s="22">
        <v>0</v>
      </c>
      <c r="BA309" s="22">
        <v>0</v>
      </c>
      <c r="BB309" s="22">
        <v>63630</v>
      </c>
      <c r="BC309" s="22">
        <v>0</v>
      </c>
      <c r="BD309" s="22">
        <v>0</v>
      </c>
      <c r="BE309" s="22">
        <v>536</v>
      </c>
      <c r="BF309" s="22">
        <v>0</v>
      </c>
      <c r="BG309" s="22">
        <v>0</v>
      </c>
      <c r="BH309" s="22">
        <v>2860</v>
      </c>
      <c r="BI309" s="22">
        <v>8104</v>
      </c>
      <c r="BJ309" s="22">
        <v>0</v>
      </c>
      <c r="BK309" s="22">
        <v>0</v>
      </c>
      <c r="BL309" s="22">
        <v>0</v>
      </c>
      <c r="BM309" s="22">
        <v>0</v>
      </c>
      <c r="BN309" s="22">
        <v>0</v>
      </c>
      <c r="BO309" s="22">
        <v>14559</v>
      </c>
      <c r="BP309" s="22">
        <v>0</v>
      </c>
      <c r="BQ309" s="22">
        <v>0</v>
      </c>
      <c r="BR309" s="22">
        <v>0</v>
      </c>
      <c r="BS309" s="22">
        <v>0</v>
      </c>
      <c r="BT309" s="22">
        <v>0</v>
      </c>
      <c r="BU309" s="22">
        <v>0</v>
      </c>
      <c r="BV309" s="22">
        <v>45478</v>
      </c>
      <c r="BW309" s="22">
        <v>290</v>
      </c>
      <c r="BX309" s="22">
        <v>0</v>
      </c>
      <c r="BY309" s="22">
        <v>0</v>
      </c>
      <c r="BZ309" s="22">
        <v>0</v>
      </c>
      <c r="CA309" s="22">
        <v>0</v>
      </c>
      <c r="CB309" s="22">
        <v>0</v>
      </c>
      <c r="CC309" s="22">
        <v>290659</v>
      </c>
      <c r="CD309" s="22">
        <v>-67736</v>
      </c>
    </row>
    <row r="310" spans="1:82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369750</v>
      </c>
      <c r="F310" s="22">
        <v>0</v>
      </c>
      <c r="G310" s="22">
        <v>19991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163</v>
      </c>
      <c r="N310" s="22">
        <v>0</v>
      </c>
      <c r="O310" s="22">
        <v>0</v>
      </c>
      <c r="P310" s="22">
        <v>145567</v>
      </c>
      <c r="Q310" s="22">
        <v>0</v>
      </c>
      <c r="R310" s="22">
        <v>0</v>
      </c>
      <c r="S310" s="22">
        <v>7018</v>
      </c>
      <c r="T310" s="22">
        <v>0</v>
      </c>
      <c r="U310" s="22">
        <v>0</v>
      </c>
      <c r="V310" s="22">
        <v>30893</v>
      </c>
      <c r="W310" s="22">
        <v>29792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11486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  <c r="AQ310" s="22">
        <v>614660</v>
      </c>
      <c r="AR310" s="22">
        <v>15304</v>
      </c>
      <c r="AS310" s="22">
        <v>152078</v>
      </c>
      <c r="AT310" s="22">
        <v>0</v>
      </c>
      <c r="AU310" s="22">
        <v>11765</v>
      </c>
      <c r="AV310" s="22">
        <v>9824</v>
      </c>
      <c r="AW310" s="22">
        <v>2671</v>
      </c>
      <c r="AX310" s="22">
        <v>0</v>
      </c>
      <c r="AY310" s="22">
        <v>7786</v>
      </c>
      <c r="AZ310" s="22">
        <v>0</v>
      </c>
      <c r="BA310" s="22">
        <v>0</v>
      </c>
      <c r="BB310" s="22">
        <v>73501</v>
      </c>
      <c r="BC310" s="22">
        <v>0</v>
      </c>
      <c r="BD310" s="22">
        <v>0</v>
      </c>
      <c r="BE310" s="22">
        <v>0</v>
      </c>
      <c r="BF310" s="22">
        <v>0</v>
      </c>
      <c r="BG310" s="22">
        <v>0</v>
      </c>
      <c r="BH310" s="22">
        <v>122887</v>
      </c>
      <c r="BI310" s="22">
        <v>26196</v>
      </c>
      <c r="BJ310" s="22">
        <v>0</v>
      </c>
      <c r="BK310" s="22">
        <v>0</v>
      </c>
      <c r="BL310" s="22">
        <v>0</v>
      </c>
      <c r="BM310" s="22">
        <v>0</v>
      </c>
      <c r="BN310" s="22">
        <v>0</v>
      </c>
      <c r="BO310" s="22">
        <v>2090</v>
      </c>
      <c r="BP310" s="22">
        <v>0</v>
      </c>
      <c r="BQ310" s="22">
        <v>0</v>
      </c>
      <c r="BR310" s="22">
        <v>0</v>
      </c>
      <c r="BS310" s="22">
        <v>0</v>
      </c>
      <c r="BT310" s="22">
        <v>0</v>
      </c>
      <c r="BU310" s="22">
        <v>0</v>
      </c>
      <c r="BV310" s="22">
        <v>46251</v>
      </c>
      <c r="BW310" s="22">
        <v>735</v>
      </c>
      <c r="BX310" s="22">
        <v>0</v>
      </c>
      <c r="BY310" s="22">
        <v>0</v>
      </c>
      <c r="BZ310" s="22">
        <v>0</v>
      </c>
      <c r="CA310" s="22">
        <v>0</v>
      </c>
      <c r="CB310" s="22">
        <v>0</v>
      </c>
      <c r="CC310" s="22">
        <v>471088</v>
      </c>
      <c r="CD310" s="22">
        <v>143572</v>
      </c>
    </row>
    <row r="311" spans="1:82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211282</v>
      </c>
      <c r="F311" s="22">
        <v>0</v>
      </c>
      <c r="G311" s="22">
        <v>29935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157637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4946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32861</v>
      </c>
      <c r="AK311" s="22">
        <v>12091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  <c r="AQ311" s="22">
        <v>448752</v>
      </c>
      <c r="AR311" s="22">
        <v>9253</v>
      </c>
      <c r="AS311" s="22">
        <v>189264</v>
      </c>
      <c r="AT311" s="22">
        <v>0</v>
      </c>
      <c r="AU311" s="22">
        <v>18583</v>
      </c>
      <c r="AV311" s="22">
        <v>11295</v>
      </c>
      <c r="AW311" s="22">
        <v>0</v>
      </c>
      <c r="AX311" s="22">
        <v>2582</v>
      </c>
      <c r="AY311" s="22">
        <v>0</v>
      </c>
      <c r="AZ311" s="22">
        <v>0</v>
      </c>
      <c r="BA311" s="22">
        <v>0</v>
      </c>
      <c r="BB311" s="22">
        <v>21549</v>
      </c>
      <c r="BC311" s="22">
        <v>0</v>
      </c>
      <c r="BD311" s="22">
        <v>0</v>
      </c>
      <c r="BE311" s="22">
        <v>0</v>
      </c>
      <c r="BF311" s="22">
        <v>0</v>
      </c>
      <c r="BG311" s="22">
        <v>0</v>
      </c>
      <c r="BH311" s="22">
        <v>0</v>
      </c>
      <c r="BI311" s="22">
        <v>19036</v>
      </c>
      <c r="BJ311" s="22">
        <v>0</v>
      </c>
      <c r="BK311" s="22">
        <v>0</v>
      </c>
      <c r="BL311" s="22">
        <v>0</v>
      </c>
      <c r="BM311" s="22">
        <v>0</v>
      </c>
      <c r="BN311" s="22">
        <v>0</v>
      </c>
      <c r="BO311" s="22">
        <v>6755</v>
      </c>
      <c r="BP311" s="22">
        <v>0</v>
      </c>
      <c r="BQ311" s="22">
        <v>0</v>
      </c>
      <c r="BR311" s="22">
        <v>0</v>
      </c>
      <c r="BS311" s="22">
        <v>0</v>
      </c>
      <c r="BT311" s="22">
        <v>0</v>
      </c>
      <c r="BU311" s="22">
        <v>0</v>
      </c>
      <c r="BV311" s="22">
        <v>43054</v>
      </c>
      <c r="BW311" s="22">
        <v>0</v>
      </c>
      <c r="BX311" s="22">
        <v>0</v>
      </c>
      <c r="BY311" s="22">
        <v>0</v>
      </c>
      <c r="BZ311" s="22">
        <v>0</v>
      </c>
      <c r="CA311" s="22">
        <v>0</v>
      </c>
      <c r="CB311" s="22">
        <v>0</v>
      </c>
      <c r="CC311" s="22">
        <v>321371</v>
      </c>
      <c r="CD311" s="22">
        <v>127381</v>
      </c>
    </row>
    <row r="312" spans="1:82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269372</v>
      </c>
      <c r="F312" s="22">
        <v>0</v>
      </c>
      <c r="G312" s="22">
        <v>33386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25</v>
      </c>
      <c r="N312" s="22">
        <v>0</v>
      </c>
      <c r="O312" s="22">
        <v>1026</v>
      </c>
      <c r="P312" s="22">
        <v>4824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8021</v>
      </c>
      <c r="Z312" s="22">
        <v>0</v>
      </c>
      <c r="AA312" s="22">
        <v>0</v>
      </c>
      <c r="AB312" s="22">
        <v>0</v>
      </c>
      <c r="AC312" s="22">
        <v>3103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  <c r="AQ312" s="22">
        <v>319757</v>
      </c>
      <c r="AR312" s="22">
        <v>14025</v>
      </c>
      <c r="AS312" s="22">
        <v>92721</v>
      </c>
      <c r="AT312" s="22">
        <v>0</v>
      </c>
      <c r="AU312" s="22">
        <v>5650</v>
      </c>
      <c r="AV312" s="22">
        <v>7680</v>
      </c>
      <c r="AW312" s="22">
        <v>6230</v>
      </c>
      <c r="AX312" s="22">
        <v>0</v>
      </c>
      <c r="AY312" s="22">
        <v>0</v>
      </c>
      <c r="AZ312" s="22">
        <v>0</v>
      </c>
      <c r="BA312" s="22">
        <v>0</v>
      </c>
      <c r="BB312" s="22">
        <v>137300</v>
      </c>
      <c r="BC312" s="22">
        <v>0</v>
      </c>
      <c r="BD312" s="22">
        <v>0</v>
      </c>
      <c r="BE312" s="22">
        <v>0</v>
      </c>
      <c r="BF312" s="22">
        <v>0</v>
      </c>
      <c r="BG312" s="22">
        <v>7159</v>
      </c>
      <c r="BH312" s="22">
        <v>0</v>
      </c>
      <c r="BI312" s="22">
        <v>25804</v>
      </c>
      <c r="BJ312" s="22">
        <v>0</v>
      </c>
      <c r="BK312" s="22">
        <v>6580</v>
      </c>
      <c r="BL312" s="22">
        <v>0</v>
      </c>
      <c r="BM312" s="22">
        <v>0</v>
      </c>
      <c r="BN312" s="22">
        <v>0</v>
      </c>
      <c r="BO312" s="22">
        <v>25004</v>
      </c>
      <c r="BP312" s="22">
        <v>0</v>
      </c>
      <c r="BQ312" s="22">
        <v>0</v>
      </c>
      <c r="BR312" s="22">
        <v>0</v>
      </c>
      <c r="BS312" s="22">
        <v>0</v>
      </c>
      <c r="BT312" s="22">
        <v>0</v>
      </c>
      <c r="BU312" s="22">
        <v>0</v>
      </c>
      <c r="BV312" s="22">
        <v>210</v>
      </c>
      <c r="BW312" s="22">
        <v>2218</v>
      </c>
      <c r="BX312" s="22">
        <v>0</v>
      </c>
      <c r="BY312" s="22">
        <v>0</v>
      </c>
      <c r="BZ312" s="22">
        <v>0</v>
      </c>
      <c r="CA312" s="22">
        <v>0</v>
      </c>
      <c r="CB312" s="22">
        <v>0</v>
      </c>
      <c r="CC312" s="22">
        <v>330581</v>
      </c>
      <c r="CD312" s="22">
        <v>-10824</v>
      </c>
    </row>
    <row r="313" spans="1:82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103140</v>
      </c>
      <c r="F313" s="22">
        <v>0</v>
      </c>
      <c r="G313" s="22">
        <v>5741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589</v>
      </c>
      <c r="Q313" s="22">
        <v>0</v>
      </c>
      <c r="R313" s="22">
        <v>0</v>
      </c>
      <c r="S313" s="22">
        <v>0</v>
      </c>
      <c r="T313" s="22">
        <v>0</v>
      </c>
      <c r="U313" s="22">
        <v>5134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9850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  <c r="AQ313" s="22">
        <v>124454</v>
      </c>
      <c r="AR313" s="22">
        <v>7200</v>
      </c>
      <c r="AS313" s="22">
        <v>58273</v>
      </c>
      <c r="AT313" s="22">
        <v>0</v>
      </c>
      <c r="AU313" s="22">
        <v>2630</v>
      </c>
      <c r="AV313" s="22">
        <v>3736</v>
      </c>
      <c r="AW313" s="22">
        <v>682</v>
      </c>
      <c r="AX313" s="22">
        <v>0</v>
      </c>
      <c r="AY313" s="22">
        <v>0</v>
      </c>
      <c r="AZ313" s="22">
        <v>0</v>
      </c>
      <c r="BA313" s="22">
        <v>0</v>
      </c>
      <c r="BB313" s="22">
        <v>68412</v>
      </c>
      <c r="BC313" s="22">
        <v>0</v>
      </c>
      <c r="BD313" s="22">
        <v>0</v>
      </c>
      <c r="BE313" s="22">
        <v>0</v>
      </c>
      <c r="BF313" s="22">
        <v>0</v>
      </c>
      <c r="BG313" s="22">
        <v>0</v>
      </c>
      <c r="BH313" s="22">
        <v>0</v>
      </c>
      <c r="BI313" s="22">
        <v>17778</v>
      </c>
      <c r="BJ313" s="22">
        <v>0</v>
      </c>
      <c r="BK313" s="22">
        <v>0</v>
      </c>
      <c r="BL313" s="22">
        <v>0</v>
      </c>
      <c r="BM313" s="22">
        <v>0</v>
      </c>
      <c r="BN313" s="22">
        <v>0</v>
      </c>
      <c r="BO313" s="22">
        <v>0</v>
      </c>
      <c r="BP313" s="22">
        <v>0</v>
      </c>
      <c r="BQ313" s="22">
        <v>0</v>
      </c>
      <c r="BR313" s="22">
        <v>0</v>
      </c>
      <c r="BS313" s="22">
        <v>0</v>
      </c>
      <c r="BT313" s="22">
        <v>2268</v>
      </c>
      <c r="BU313" s="22">
        <v>0</v>
      </c>
      <c r="BV313" s="22">
        <v>9212</v>
      </c>
      <c r="BW313" s="22">
        <v>0</v>
      </c>
      <c r="BX313" s="22">
        <v>0</v>
      </c>
      <c r="BY313" s="22">
        <v>0</v>
      </c>
      <c r="BZ313" s="22">
        <v>0</v>
      </c>
      <c r="CA313" s="22">
        <v>0</v>
      </c>
      <c r="CB313" s="22">
        <v>0</v>
      </c>
      <c r="CC313" s="22">
        <v>170191</v>
      </c>
      <c r="CD313" s="22">
        <v>-45737</v>
      </c>
    </row>
    <row r="314" spans="1:82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755802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19790</v>
      </c>
      <c r="U314" s="22">
        <v>0</v>
      </c>
      <c r="V314" s="22">
        <v>0</v>
      </c>
      <c r="W314" s="22">
        <v>87200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  <c r="AQ314" s="22">
        <v>862792</v>
      </c>
      <c r="AR314" s="22">
        <v>20563</v>
      </c>
      <c r="AS314" s="22">
        <v>162852</v>
      </c>
      <c r="AT314" s="22">
        <v>0</v>
      </c>
      <c r="AU314" s="22">
        <v>0</v>
      </c>
      <c r="AV314" s="22">
        <v>42404</v>
      </c>
      <c r="AW314" s="22">
        <v>0</v>
      </c>
      <c r="AX314" s="22">
        <v>0</v>
      </c>
      <c r="AY314" s="22">
        <v>0</v>
      </c>
      <c r="AZ314" s="22">
        <v>0</v>
      </c>
      <c r="BA314" s="22">
        <v>0</v>
      </c>
      <c r="BB314" s="22">
        <v>173355</v>
      </c>
      <c r="BC314" s="22">
        <v>0</v>
      </c>
      <c r="BD314" s="22">
        <v>0</v>
      </c>
      <c r="BE314" s="22">
        <v>0</v>
      </c>
      <c r="BF314" s="22">
        <v>0</v>
      </c>
      <c r="BG314" s="22">
        <v>8130</v>
      </c>
      <c r="BH314" s="22">
        <v>212280</v>
      </c>
      <c r="BI314" s="22">
        <v>33057</v>
      </c>
      <c r="BJ314" s="22">
        <v>0</v>
      </c>
      <c r="BK314" s="22">
        <v>0</v>
      </c>
      <c r="BL314" s="22">
        <v>0</v>
      </c>
      <c r="BM314" s="22">
        <v>0</v>
      </c>
      <c r="BN314" s="22">
        <v>0</v>
      </c>
      <c r="BO314" s="22">
        <v>0</v>
      </c>
      <c r="BP314" s="22">
        <v>0</v>
      </c>
      <c r="BQ314" s="22">
        <v>0</v>
      </c>
      <c r="BR314" s="22">
        <v>0</v>
      </c>
      <c r="BS314" s="22">
        <v>0</v>
      </c>
      <c r="BT314" s="22">
        <v>0</v>
      </c>
      <c r="BU314" s="22">
        <v>0</v>
      </c>
      <c r="BV314" s="22">
        <v>63395</v>
      </c>
      <c r="BW314" s="22">
        <v>0</v>
      </c>
      <c r="BX314" s="22">
        <v>0</v>
      </c>
      <c r="BY314" s="22">
        <v>0</v>
      </c>
      <c r="BZ314" s="22">
        <v>0</v>
      </c>
      <c r="CA314" s="22">
        <v>0</v>
      </c>
      <c r="CB314" s="22">
        <v>0</v>
      </c>
      <c r="CC314" s="22">
        <v>716036</v>
      </c>
      <c r="CD314" s="22">
        <v>146756</v>
      </c>
    </row>
    <row r="315" spans="1:82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393644</v>
      </c>
      <c r="F315" s="22">
        <v>0</v>
      </c>
      <c r="G315" s="22">
        <v>28236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5264</v>
      </c>
      <c r="Z315" s="22">
        <v>0</v>
      </c>
      <c r="AA315" s="22">
        <v>0</v>
      </c>
      <c r="AB315" s="22">
        <v>0</v>
      </c>
      <c r="AC315" s="22">
        <v>3372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  <c r="AQ315" s="22">
        <v>430516</v>
      </c>
      <c r="AR315" s="22">
        <v>28146</v>
      </c>
      <c r="AS315" s="22">
        <v>65427</v>
      </c>
      <c r="AT315" s="22">
        <v>0</v>
      </c>
      <c r="AU315" s="22">
        <v>0</v>
      </c>
      <c r="AV315" s="22">
        <v>22089</v>
      </c>
      <c r="AW315" s="22">
        <v>0</v>
      </c>
      <c r="AX315" s="22">
        <v>445</v>
      </c>
      <c r="AY315" s="22">
        <v>22459</v>
      </c>
      <c r="AZ315" s="22">
        <v>0</v>
      </c>
      <c r="BA315" s="22">
        <v>0</v>
      </c>
      <c r="BB315" s="22">
        <v>87118</v>
      </c>
      <c r="BC315" s="22">
        <v>0</v>
      </c>
      <c r="BD315" s="22">
        <v>0</v>
      </c>
      <c r="BE315" s="22">
        <v>0</v>
      </c>
      <c r="BF315" s="22">
        <v>0</v>
      </c>
      <c r="BG315" s="22">
        <v>6080</v>
      </c>
      <c r="BH315" s="22">
        <v>124852</v>
      </c>
      <c r="BI315" s="22">
        <v>34859</v>
      </c>
      <c r="BJ315" s="22">
        <v>0</v>
      </c>
      <c r="BK315" s="22">
        <v>11490</v>
      </c>
      <c r="BL315" s="22">
        <v>0</v>
      </c>
      <c r="BM315" s="22">
        <v>0</v>
      </c>
      <c r="BN315" s="22">
        <v>0</v>
      </c>
      <c r="BO315" s="22">
        <v>19172</v>
      </c>
      <c r="BP315" s="22">
        <v>0</v>
      </c>
      <c r="BQ315" s="22">
        <v>0</v>
      </c>
      <c r="BR315" s="22">
        <v>0</v>
      </c>
      <c r="BS315" s="22">
        <v>0</v>
      </c>
      <c r="BT315" s="22">
        <v>0</v>
      </c>
      <c r="BU315" s="22">
        <v>0</v>
      </c>
      <c r="BV315" s="22">
        <v>52179</v>
      </c>
      <c r="BW315" s="22">
        <v>3608</v>
      </c>
      <c r="BX315" s="22">
        <v>0</v>
      </c>
      <c r="BY315" s="22">
        <v>0</v>
      </c>
      <c r="BZ315" s="22">
        <v>0</v>
      </c>
      <c r="CA315" s="22">
        <v>0</v>
      </c>
      <c r="CB315" s="22">
        <v>0</v>
      </c>
      <c r="CC315" s="22">
        <v>477924</v>
      </c>
      <c r="CD315" s="22">
        <v>-47408</v>
      </c>
    </row>
    <row r="316" spans="1:82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110038</v>
      </c>
      <c r="F316" s="22">
        <v>0</v>
      </c>
      <c r="G316" s="22">
        <v>6917</v>
      </c>
      <c r="H316" s="22">
        <v>0</v>
      </c>
      <c r="I316" s="22">
        <v>0</v>
      </c>
      <c r="J316" s="22">
        <v>14072</v>
      </c>
      <c r="K316" s="22">
        <v>0</v>
      </c>
      <c r="L316" s="22">
        <v>0</v>
      </c>
      <c r="M316" s="22">
        <v>0</v>
      </c>
      <c r="N316" s="22">
        <v>850</v>
      </c>
      <c r="O316" s="22">
        <v>0</v>
      </c>
      <c r="P316" s="22">
        <v>242300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  <c r="AQ316" s="22">
        <v>374177</v>
      </c>
      <c r="AR316" s="22">
        <v>3805</v>
      </c>
      <c r="AS316" s="22">
        <v>65320</v>
      </c>
      <c r="AT316" s="22">
        <v>0</v>
      </c>
      <c r="AU316" s="22">
        <v>2729</v>
      </c>
      <c r="AV316" s="22">
        <v>41364</v>
      </c>
      <c r="AW316" s="22">
        <v>0</v>
      </c>
      <c r="AX316" s="22">
        <v>0</v>
      </c>
      <c r="AY316" s="22">
        <v>0</v>
      </c>
      <c r="AZ316" s="22">
        <v>0</v>
      </c>
      <c r="BA316" s="22">
        <v>1640</v>
      </c>
      <c r="BB316" s="22">
        <v>26885</v>
      </c>
      <c r="BC316" s="22">
        <v>0</v>
      </c>
      <c r="BD316" s="22">
        <v>0</v>
      </c>
      <c r="BE316" s="22">
        <v>0</v>
      </c>
      <c r="BF316" s="22">
        <v>0</v>
      </c>
      <c r="BG316" s="22">
        <v>1226</v>
      </c>
      <c r="BH316" s="22">
        <v>6576</v>
      </c>
      <c r="BI316" s="22">
        <v>9797</v>
      </c>
      <c r="BJ316" s="22">
        <v>0</v>
      </c>
      <c r="BK316" s="22">
        <v>0</v>
      </c>
      <c r="BL316" s="22">
        <v>0</v>
      </c>
      <c r="BM316" s="22">
        <v>0</v>
      </c>
      <c r="BN316" s="22">
        <v>0</v>
      </c>
      <c r="BO316" s="22">
        <v>2250</v>
      </c>
      <c r="BP316" s="22">
        <v>0</v>
      </c>
      <c r="BQ316" s="22">
        <v>0</v>
      </c>
      <c r="BR316" s="22">
        <v>0</v>
      </c>
      <c r="BS316" s="22">
        <v>0</v>
      </c>
      <c r="BT316" s="22">
        <v>0</v>
      </c>
      <c r="BU316" s="22">
        <v>0</v>
      </c>
      <c r="BV316" s="22">
        <v>8281</v>
      </c>
      <c r="BW316" s="22">
        <v>483</v>
      </c>
      <c r="BX316" s="22">
        <v>0</v>
      </c>
      <c r="BY316" s="22">
        <v>0</v>
      </c>
      <c r="BZ316" s="22">
        <v>0</v>
      </c>
      <c r="CA316" s="22">
        <v>0</v>
      </c>
      <c r="CB316" s="22">
        <v>0</v>
      </c>
      <c r="CC316" s="22">
        <v>170356</v>
      </c>
      <c r="CD316" s="22">
        <v>203821</v>
      </c>
    </row>
    <row r="317" spans="1:82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81569</v>
      </c>
      <c r="F317" s="22">
        <v>0</v>
      </c>
      <c r="G317" s="22">
        <v>16047</v>
      </c>
      <c r="H317" s="22">
        <v>0</v>
      </c>
      <c r="I317" s="22">
        <v>0</v>
      </c>
      <c r="J317" s="22">
        <v>3505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181029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400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282550</v>
      </c>
      <c r="AR317" s="22">
        <v>0</v>
      </c>
      <c r="AS317" s="22">
        <v>47134</v>
      </c>
      <c r="AT317" s="22">
        <v>0</v>
      </c>
      <c r="AU317" s="22">
        <v>4921</v>
      </c>
      <c r="AV317" s="22">
        <v>6620</v>
      </c>
      <c r="AW317" s="22">
        <v>0</v>
      </c>
      <c r="AX317" s="22">
        <v>0</v>
      </c>
      <c r="AY317" s="22">
        <v>0</v>
      </c>
      <c r="AZ317" s="22">
        <v>0</v>
      </c>
      <c r="BA317" s="22">
        <v>0</v>
      </c>
      <c r="BB317" s="22">
        <v>64883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13676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2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0</v>
      </c>
      <c r="BU317" s="22">
        <v>0</v>
      </c>
      <c r="BV317" s="22">
        <v>13255</v>
      </c>
      <c r="BW317" s="22">
        <v>0</v>
      </c>
      <c r="BX317" s="22">
        <v>0</v>
      </c>
      <c r="BY317" s="22">
        <v>0</v>
      </c>
      <c r="BZ317" s="22">
        <v>0</v>
      </c>
      <c r="CA317" s="22">
        <v>0</v>
      </c>
      <c r="CB317" s="22">
        <v>0</v>
      </c>
      <c r="CC317" s="22">
        <v>150489</v>
      </c>
      <c r="CD317" s="22">
        <v>132061</v>
      </c>
    </row>
    <row r="318" spans="1:82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323641</v>
      </c>
      <c r="F318" s="22">
        <v>0</v>
      </c>
      <c r="G318" s="22">
        <v>28400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26010</v>
      </c>
      <c r="Q318" s="22">
        <v>0</v>
      </c>
      <c r="R318" s="22">
        <v>0</v>
      </c>
      <c r="S318" s="22">
        <v>7315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5264</v>
      </c>
      <c r="Z318" s="22">
        <v>0</v>
      </c>
      <c r="AA318" s="22">
        <v>0</v>
      </c>
      <c r="AB318" s="22">
        <v>0</v>
      </c>
      <c r="AC318" s="22">
        <v>2320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63475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456425</v>
      </c>
      <c r="AR318" s="22">
        <v>0</v>
      </c>
      <c r="AS318" s="22">
        <v>137511</v>
      </c>
      <c r="AT318" s="22">
        <v>0</v>
      </c>
      <c r="AU318" s="22">
        <v>6235</v>
      </c>
      <c r="AV318" s="22">
        <v>11315</v>
      </c>
      <c r="AW318" s="22">
        <v>9171</v>
      </c>
      <c r="AX318" s="22">
        <v>0</v>
      </c>
      <c r="AY318" s="22">
        <v>8623</v>
      </c>
      <c r="AZ318" s="22">
        <v>0</v>
      </c>
      <c r="BA318" s="22">
        <v>0</v>
      </c>
      <c r="BB318" s="22">
        <v>110566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68022</v>
      </c>
      <c r="BI318" s="22">
        <v>0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6352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84424</v>
      </c>
      <c r="BW318" s="22">
        <v>0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442219</v>
      </c>
      <c r="CD318" s="22">
        <v>14206</v>
      </c>
    </row>
    <row r="319" spans="1:82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190330</v>
      </c>
      <c r="F319" s="22">
        <v>0</v>
      </c>
      <c r="G319" s="22">
        <v>47946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29622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86585</v>
      </c>
      <c r="AF319" s="22">
        <v>0</v>
      </c>
      <c r="AG319" s="22">
        <v>0</v>
      </c>
      <c r="AH319" s="22">
        <v>0</v>
      </c>
      <c r="AI319" s="22">
        <v>0</v>
      </c>
      <c r="AJ319" s="22">
        <v>30000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384483</v>
      </c>
      <c r="AR319" s="22">
        <v>21532</v>
      </c>
      <c r="AS319" s="22">
        <v>76354</v>
      </c>
      <c r="AT319" s="22">
        <v>0</v>
      </c>
      <c r="AU319" s="22">
        <v>0</v>
      </c>
      <c r="AV319" s="22">
        <v>8882</v>
      </c>
      <c r="AW319" s="22">
        <v>0</v>
      </c>
      <c r="AX319" s="22">
        <v>0</v>
      </c>
      <c r="AY319" s="22">
        <v>0</v>
      </c>
      <c r="AZ319" s="22">
        <v>0</v>
      </c>
      <c r="BA319" s="22">
        <v>0</v>
      </c>
      <c r="BB319" s="22">
        <v>80964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28719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41885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258336</v>
      </c>
      <c r="CD319" s="22">
        <v>126147</v>
      </c>
    </row>
    <row r="320" spans="1:82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411816</v>
      </c>
      <c r="F320" s="22">
        <v>0</v>
      </c>
      <c r="G320" s="22">
        <v>46663</v>
      </c>
      <c r="H320" s="22">
        <v>0</v>
      </c>
      <c r="I320" s="22">
        <v>0</v>
      </c>
      <c r="J320" s="22">
        <v>5850</v>
      </c>
      <c r="K320" s="22">
        <v>0</v>
      </c>
      <c r="L320" s="22">
        <v>824</v>
      </c>
      <c r="M320" s="22">
        <v>0</v>
      </c>
      <c r="N320" s="22">
        <v>0</v>
      </c>
      <c r="O320" s="22">
        <v>10100</v>
      </c>
      <c r="P320" s="22">
        <v>47577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38390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22536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94</v>
      </c>
      <c r="AQ320" s="22">
        <v>583850</v>
      </c>
      <c r="AR320" s="22">
        <v>11699</v>
      </c>
      <c r="AS320" s="22">
        <v>176492</v>
      </c>
      <c r="AT320" s="22">
        <v>0</v>
      </c>
      <c r="AU320" s="22">
        <v>8808</v>
      </c>
      <c r="AV320" s="22">
        <v>48144</v>
      </c>
      <c r="AW320" s="22">
        <v>8916</v>
      </c>
      <c r="AX320" s="22">
        <v>0</v>
      </c>
      <c r="AY320" s="22">
        <v>0</v>
      </c>
      <c r="AZ320" s="22">
        <v>0</v>
      </c>
      <c r="BA320" s="22">
        <v>26676</v>
      </c>
      <c r="BB320" s="22">
        <v>156784</v>
      </c>
      <c r="BC320" s="22">
        <v>0</v>
      </c>
      <c r="BD320" s="22">
        <v>0</v>
      </c>
      <c r="BE320" s="22">
        <v>9278</v>
      </c>
      <c r="BF320" s="22">
        <v>0</v>
      </c>
      <c r="BG320" s="22">
        <v>4877</v>
      </c>
      <c r="BH320" s="22">
        <v>0</v>
      </c>
      <c r="BI320" s="22">
        <v>20023</v>
      </c>
      <c r="BJ320" s="22">
        <v>0</v>
      </c>
      <c r="BK320" s="22">
        <v>0</v>
      </c>
      <c r="BL320" s="22">
        <v>0</v>
      </c>
      <c r="BM320" s="22">
        <v>0</v>
      </c>
      <c r="BN320" s="22">
        <v>0</v>
      </c>
      <c r="BO320" s="22">
        <v>61206</v>
      </c>
      <c r="BP320" s="22">
        <v>0</v>
      </c>
      <c r="BQ320" s="22">
        <v>0</v>
      </c>
      <c r="BR320" s="22">
        <v>0</v>
      </c>
      <c r="BS320" s="22">
        <v>0</v>
      </c>
      <c r="BT320" s="22">
        <v>0</v>
      </c>
      <c r="BU320" s="22">
        <v>0</v>
      </c>
      <c r="BV320" s="22">
        <v>91093</v>
      </c>
      <c r="BW320" s="22">
        <v>9095</v>
      </c>
      <c r="BX320" s="22">
        <v>0</v>
      </c>
      <c r="BY320" s="22">
        <v>0</v>
      </c>
      <c r="BZ320" s="22">
        <v>0</v>
      </c>
      <c r="CA320" s="22">
        <v>0</v>
      </c>
      <c r="CB320" s="22">
        <v>0</v>
      </c>
      <c r="CC320" s="22">
        <v>633091</v>
      </c>
      <c r="CD320" s="22">
        <v>-49241</v>
      </c>
    </row>
    <row r="321" spans="1:82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359756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399754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6434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765944</v>
      </c>
      <c r="AR321" s="22">
        <v>0</v>
      </c>
      <c r="AS321" s="22">
        <v>106501</v>
      </c>
      <c r="AT321" s="22">
        <v>20971</v>
      </c>
      <c r="AU321" s="22">
        <v>12268</v>
      </c>
      <c r="AV321" s="22">
        <v>24163</v>
      </c>
      <c r="AW321" s="22">
        <v>13978</v>
      </c>
      <c r="AX321" s="22">
        <v>0</v>
      </c>
      <c r="AY321" s="22">
        <v>0</v>
      </c>
      <c r="AZ321" s="22">
        <v>0</v>
      </c>
      <c r="BA321" s="22">
        <v>0</v>
      </c>
      <c r="BB321" s="22">
        <v>104700</v>
      </c>
      <c r="BC321" s="22">
        <v>0</v>
      </c>
      <c r="BD321" s="22">
        <v>0</v>
      </c>
      <c r="BE321" s="22">
        <v>0</v>
      </c>
      <c r="BF321" s="22">
        <v>0</v>
      </c>
      <c r="BG321" s="22">
        <v>58699</v>
      </c>
      <c r="BH321" s="22">
        <v>1415</v>
      </c>
      <c r="BI321" s="22">
        <v>3069</v>
      </c>
      <c r="BJ321" s="22">
        <v>0</v>
      </c>
      <c r="BK321" s="22">
        <v>0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  <c r="BR321" s="22">
        <v>0</v>
      </c>
      <c r="BS321" s="22">
        <v>0</v>
      </c>
      <c r="BT321" s="22">
        <v>0</v>
      </c>
      <c r="BU321" s="22">
        <v>0</v>
      </c>
      <c r="BV321" s="22">
        <v>0</v>
      </c>
      <c r="BW321" s="22">
        <v>0</v>
      </c>
      <c r="BX321" s="22">
        <v>0</v>
      </c>
      <c r="BY321" s="22">
        <v>27935</v>
      </c>
      <c r="BZ321" s="22">
        <v>0</v>
      </c>
      <c r="CA321" s="22">
        <v>0</v>
      </c>
      <c r="CB321" s="22">
        <v>0</v>
      </c>
      <c r="CC321" s="22">
        <v>373699</v>
      </c>
      <c r="CD321" s="22">
        <v>392245</v>
      </c>
    </row>
    <row r="322" spans="1:82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696657</v>
      </c>
      <c r="F322" s="22">
        <v>0</v>
      </c>
      <c r="G322" s="22">
        <v>27848</v>
      </c>
      <c r="H322" s="22">
        <v>125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19085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492186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1235901</v>
      </c>
      <c r="AR322" s="22">
        <v>0</v>
      </c>
      <c r="AS322" s="22">
        <v>140302</v>
      </c>
      <c r="AT322" s="22">
        <v>0</v>
      </c>
      <c r="AU322" s="22">
        <v>26309</v>
      </c>
      <c r="AV322" s="22">
        <v>0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0</v>
      </c>
      <c r="BC322" s="22">
        <v>0</v>
      </c>
      <c r="BD322" s="22">
        <v>0</v>
      </c>
      <c r="BE322" s="22">
        <v>0</v>
      </c>
      <c r="BF322" s="22">
        <v>0</v>
      </c>
      <c r="BG322" s="22">
        <v>0</v>
      </c>
      <c r="BH322" s="22">
        <v>0</v>
      </c>
      <c r="BI322" s="22">
        <v>0</v>
      </c>
      <c r="BJ322" s="22">
        <v>0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150000</v>
      </c>
      <c r="BQ322" s="22">
        <v>0</v>
      </c>
      <c r="BR322" s="22">
        <v>0</v>
      </c>
      <c r="BS322" s="22">
        <v>0</v>
      </c>
      <c r="BT322" s="22">
        <v>0</v>
      </c>
      <c r="BU322" s="22">
        <v>0</v>
      </c>
      <c r="BV322" s="22">
        <v>844881</v>
      </c>
      <c r="BW322" s="22">
        <v>0</v>
      </c>
      <c r="BX322" s="22">
        <v>0</v>
      </c>
      <c r="BY322" s="22">
        <v>0</v>
      </c>
      <c r="BZ322" s="22">
        <v>0</v>
      </c>
      <c r="CA322" s="22">
        <v>0</v>
      </c>
      <c r="CB322" s="22">
        <v>0</v>
      </c>
      <c r="CC322" s="22">
        <v>1161492</v>
      </c>
      <c r="CD322" s="22">
        <v>74409</v>
      </c>
    </row>
    <row r="323" spans="1:82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2827981</v>
      </c>
      <c r="F323" s="22">
        <v>0</v>
      </c>
      <c r="G323" s="22">
        <v>158163</v>
      </c>
      <c r="H323" s="22">
        <v>280</v>
      </c>
      <c r="I323" s="22">
        <v>0</v>
      </c>
      <c r="J323" s="22">
        <v>38446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88611</v>
      </c>
      <c r="AH323" s="22">
        <v>0</v>
      </c>
      <c r="AI323" s="22">
        <v>0</v>
      </c>
      <c r="AJ323" s="22">
        <v>20296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74</v>
      </c>
      <c r="AQ323" s="22">
        <v>3133851</v>
      </c>
      <c r="AR323" s="22">
        <v>0</v>
      </c>
      <c r="AS323" s="22">
        <v>461794</v>
      </c>
      <c r="AT323" s="22">
        <v>0</v>
      </c>
      <c r="AU323" s="22">
        <v>102489</v>
      </c>
      <c r="AV323" s="22">
        <v>704210</v>
      </c>
      <c r="AW323" s="22">
        <v>0</v>
      </c>
      <c r="AX323" s="22">
        <v>0</v>
      </c>
      <c r="AY323" s="22">
        <v>0</v>
      </c>
      <c r="AZ323" s="22">
        <v>0</v>
      </c>
      <c r="BA323" s="22">
        <v>0</v>
      </c>
      <c r="BB323" s="22">
        <v>0</v>
      </c>
      <c r="BC323" s="22">
        <v>0</v>
      </c>
      <c r="BD323" s="22">
        <v>812969</v>
      </c>
      <c r="BE323" s="22">
        <v>0</v>
      </c>
      <c r="BF323" s="22">
        <v>0</v>
      </c>
      <c r="BG323" s="22">
        <v>0</v>
      </c>
      <c r="BH323" s="22">
        <v>0</v>
      </c>
      <c r="BI323" s="22">
        <v>0</v>
      </c>
      <c r="BJ323" s="22">
        <v>0</v>
      </c>
      <c r="BK323" s="22">
        <v>81200</v>
      </c>
      <c r="BL323" s="22">
        <v>0</v>
      </c>
      <c r="BM323" s="22">
        <v>0</v>
      </c>
      <c r="BN323" s="22">
        <v>9920</v>
      </c>
      <c r="BO323" s="22">
        <v>0</v>
      </c>
      <c r="BP323" s="22">
        <v>0</v>
      </c>
      <c r="BQ323" s="22">
        <v>0</v>
      </c>
      <c r="BR323" s="22">
        <v>0</v>
      </c>
      <c r="BS323" s="22">
        <v>437110</v>
      </c>
      <c r="BT323" s="22">
        <v>0</v>
      </c>
      <c r="BU323" s="22">
        <v>0</v>
      </c>
      <c r="BV323" s="22">
        <v>397348</v>
      </c>
      <c r="BW323" s="22">
        <v>24140</v>
      </c>
      <c r="BX323" s="22">
        <v>0</v>
      </c>
      <c r="BY323" s="22">
        <v>5000</v>
      </c>
      <c r="BZ323" s="22">
        <v>0</v>
      </c>
      <c r="CA323" s="22">
        <v>0</v>
      </c>
      <c r="CB323" s="22">
        <v>0</v>
      </c>
      <c r="CC323" s="22">
        <v>3036180</v>
      </c>
      <c r="CD323" s="22">
        <v>97671</v>
      </c>
    </row>
    <row r="324" spans="1:82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36663</v>
      </c>
      <c r="F324" s="22">
        <v>0</v>
      </c>
      <c r="G324" s="22">
        <v>17577</v>
      </c>
      <c r="H324" s="22">
        <v>0</v>
      </c>
      <c r="I324" s="22">
        <v>0</v>
      </c>
      <c r="J324" s="22">
        <v>10696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113665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178601</v>
      </c>
      <c r="AR324" s="22">
        <v>0</v>
      </c>
      <c r="AS324" s="22">
        <v>34964</v>
      </c>
      <c r="AT324" s="22">
        <v>0</v>
      </c>
      <c r="AU324" s="22">
        <v>5551</v>
      </c>
      <c r="AV324" s="22">
        <v>25394</v>
      </c>
      <c r="AW324" s="22">
        <v>0</v>
      </c>
      <c r="AX324" s="22">
        <v>0</v>
      </c>
      <c r="AY324" s="22">
        <v>0</v>
      </c>
      <c r="AZ324" s="22">
        <v>0</v>
      </c>
      <c r="BA324" s="22">
        <v>0</v>
      </c>
      <c r="BB324" s="22">
        <v>0</v>
      </c>
      <c r="BC324" s="22">
        <v>0</v>
      </c>
      <c r="BD324" s="22">
        <v>0</v>
      </c>
      <c r="BE324" s="22">
        <v>0</v>
      </c>
      <c r="BF324" s="22">
        <v>0</v>
      </c>
      <c r="BG324" s="22">
        <v>0</v>
      </c>
      <c r="BH324" s="22">
        <v>0</v>
      </c>
      <c r="BI324" s="22">
        <v>0</v>
      </c>
      <c r="BJ324" s="22">
        <v>0</v>
      </c>
      <c r="BK324" s="22">
        <v>0</v>
      </c>
      <c r="BL324" s="22">
        <v>0</v>
      </c>
      <c r="BM324" s="22">
        <v>0</v>
      </c>
      <c r="BN324" s="22">
        <v>17034</v>
      </c>
      <c r="BO324" s="22">
        <v>0</v>
      </c>
      <c r="BP324" s="22">
        <v>0</v>
      </c>
      <c r="BQ324" s="22">
        <v>0</v>
      </c>
      <c r="BR324" s="22">
        <v>0</v>
      </c>
      <c r="BS324" s="22">
        <v>0</v>
      </c>
      <c r="BT324" s="22">
        <v>0</v>
      </c>
      <c r="BU324" s="22">
        <v>0</v>
      </c>
      <c r="BV324" s="22">
        <v>0</v>
      </c>
      <c r="BW324" s="22">
        <v>0</v>
      </c>
      <c r="BX324" s="22">
        <v>0</v>
      </c>
      <c r="BY324" s="22">
        <v>0</v>
      </c>
      <c r="BZ324" s="22">
        <v>0</v>
      </c>
      <c r="CA324" s="22">
        <v>0</v>
      </c>
      <c r="CB324" s="22">
        <v>0</v>
      </c>
      <c r="CC324" s="22">
        <v>82943</v>
      </c>
      <c r="CD324" s="22">
        <v>95658</v>
      </c>
    </row>
    <row r="325" spans="1:82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13646</v>
      </c>
      <c r="F325" s="22">
        <v>0</v>
      </c>
      <c r="G325" s="22">
        <v>8014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4080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  <c r="AQ325" s="22">
        <v>25740</v>
      </c>
      <c r="AR325" s="22">
        <v>0</v>
      </c>
      <c r="AS325" s="22">
        <v>28460</v>
      </c>
      <c r="AT325" s="22">
        <v>0</v>
      </c>
      <c r="AU325" s="22">
        <v>478</v>
      </c>
      <c r="AV325" s="22">
        <v>0</v>
      </c>
      <c r="AW325" s="22">
        <v>0</v>
      </c>
      <c r="AX325" s="22">
        <v>0</v>
      </c>
      <c r="AY325" s="22">
        <v>0</v>
      </c>
      <c r="AZ325" s="22">
        <v>0</v>
      </c>
      <c r="BA325" s="22">
        <v>0</v>
      </c>
      <c r="BB325" s="22">
        <v>4080</v>
      </c>
      <c r="BC325" s="22">
        <v>0</v>
      </c>
      <c r="BD325" s="22">
        <v>0</v>
      </c>
      <c r="BE325" s="22">
        <v>0</v>
      </c>
      <c r="BF325" s="22">
        <v>0</v>
      </c>
      <c r="BG325" s="22">
        <v>0</v>
      </c>
      <c r="BH325" s="22">
        <v>0</v>
      </c>
      <c r="BI325" s="22">
        <v>0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0</v>
      </c>
      <c r="BP325" s="22">
        <v>0</v>
      </c>
      <c r="BQ325" s="22">
        <v>0</v>
      </c>
      <c r="BR325" s="22">
        <v>0</v>
      </c>
      <c r="BS325" s="22">
        <v>0</v>
      </c>
      <c r="BT325" s="22">
        <v>0</v>
      </c>
      <c r="BU325" s="22">
        <v>0</v>
      </c>
      <c r="BV325" s="22">
        <v>0</v>
      </c>
      <c r="BW325" s="22">
        <v>0</v>
      </c>
      <c r="BX325" s="22">
        <v>0</v>
      </c>
      <c r="BY325" s="22">
        <v>0</v>
      </c>
      <c r="BZ325" s="22">
        <v>0</v>
      </c>
      <c r="CA325" s="22">
        <v>0</v>
      </c>
      <c r="CB325" s="22">
        <v>0</v>
      </c>
      <c r="CC325" s="22">
        <v>33018</v>
      </c>
      <c r="CD325" s="22">
        <v>-7278</v>
      </c>
    </row>
    <row r="326" spans="1:82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37417</v>
      </c>
      <c r="F326" s="22">
        <v>0</v>
      </c>
      <c r="G326" s="22">
        <v>19023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333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  <c r="AQ326" s="22">
        <v>56773</v>
      </c>
      <c r="AR326" s="22">
        <v>0</v>
      </c>
      <c r="AS326" s="22">
        <v>17897</v>
      </c>
      <c r="AT326" s="22">
        <v>0</v>
      </c>
      <c r="AU326" s="22">
        <v>19171</v>
      </c>
      <c r="AV326" s="22">
        <v>0</v>
      </c>
      <c r="AW326" s="22">
        <v>0</v>
      </c>
      <c r="AX326" s="22">
        <v>0</v>
      </c>
      <c r="AY326" s="22">
        <v>0</v>
      </c>
      <c r="AZ326" s="22">
        <v>0</v>
      </c>
      <c r="BA326" s="22">
        <v>0</v>
      </c>
      <c r="BB326" s="22">
        <v>16479</v>
      </c>
      <c r="BC326" s="22">
        <v>0</v>
      </c>
      <c r="BD326" s="22">
        <v>0</v>
      </c>
      <c r="BE326" s="22">
        <v>0</v>
      </c>
      <c r="BF326" s="22">
        <v>0</v>
      </c>
      <c r="BG326" s="22">
        <v>0</v>
      </c>
      <c r="BH326" s="22">
        <v>0</v>
      </c>
      <c r="BI326" s="22">
        <v>0</v>
      </c>
      <c r="BJ326" s="22">
        <v>0</v>
      </c>
      <c r="BK326" s="22">
        <v>0</v>
      </c>
      <c r="BL326" s="22">
        <v>0</v>
      </c>
      <c r="BM326" s="22">
        <v>0</v>
      </c>
      <c r="BN326" s="22">
        <v>0</v>
      </c>
      <c r="BO326" s="22">
        <v>0</v>
      </c>
      <c r="BP326" s="22">
        <v>0</v>
      </c>
      <c r="BQ326" s="22">
        <v>0</v>
      </c>
      <c r="BR326" s="22">
        <v>0</v>
      </c>
      <c r="BS326" s="22">
        <v>0</v>
      </c>
      <c r="BT326" s="22">
        <v>0</v>
      </c>
      <c r="BU326" s="22">
        <v>0</v>
      </c>
      <c r="BV326" s="22">
        <v>0</v>
      </c>
      <c r="BW326" s="22">
        <v>0</v>
      </c>
      <c r="BX326" s="22">
        <v>0</v>
      </c>
      <c r="BY326" s="22">
        <v>0</v>
      </c>
      <c r="BZ326" s="22">
        <v>0</v>
      </c>
      <c r="CA326" s="22">
        <v>0</v>
      </c>
      <c r="CB326" s="22">
        <v>0</v>
      </c>
      <c r="CC326" s="22">
        <v>53547</v>
      </c>
      <c r="CD326" s="22">
        <v>3226</v>
      </c>
    </row>
    <row r="327" spans="1:82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83530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  <c r="AQ327" s="22">
        <v>83530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v>0</v>
      </c>
      <c r="BF327" s="22">
        <v>0</v>
      </c>
      <c r="BG327" s="22">
        <v>0</v>
      </c>
      <c r="BH327" s="22">
        <v>0</v>
      </c>
      <c r="BI327" s="22">
        <v>0</v>
      </c>
      <c r="BJ327" s="22">
        <v>0</v>
      </c>
      <c r="BK327" s="22">
        <v>0</v>
      </c>
      <c r="BL327" s="22">
        <v>0</v>
      </c>
      <c r="BM327" s="22">
        <v>0</v>
      </c>
      <c r="BN327" s="22">
        <v>0</v>
      </c>
      <c r="BO327" s="22">
        <v>0</v>
      </c>
      <c r="BP327" s="22">
        <v>0</v>
      </c>
      <c r="BQ327" s="22">
        <v>0</v>
      </c>
      <c r="BR327" s="22">
        <v>0</v>
      </c>
      <c r="BS327" s="22">
        <v>0</v>
      </c>
      <c r="BT327" s="22">
        <v>0</v>
      </c>
      <c r="BU327" s="22">
        <v>0</v>
      </c>
      <c r="BV327" s="22">
        <v>83530</v>
      </c>
      <c r="BW327" s="22">
        <v>0</v>
      </c>
      <c r="BX327" s="22">
        <v>0</v>
      </c>
      <c r="BY327" s="22">
        <v>0</v>
      </c>
      <c r="BZ327" s="22">
        <v>0</v>
      </c>
      <c r="CA327" s="22">
        <v>0</v>
      </c>
      <c r="CB327" s="22">
        <v>0</v>
      </c>
      <c r="CC327" s="22">
        <v>83530</v>
      </c>
      <c r="CD327" s="22">
        <v>0</v>
      </c>
    </row>
    <row r="328" spans="1:82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2065258</v>
      </c>
      <c r="F328" s="22">
        <v>0</v>
      </c>
      <c r="G328" s="22">
        <v>-32206</v>
      </c>
      <c r="H328" s="22">
        <v>0</v>
      </c>
      <c r="I328" s="22">
        <v>0</v>
      </c>
      <c r="J328" s="22">
        <v>397178</v>
      </c>
      <c r="K328" s="22">
        <v>0</v>
      </c>
      <c r="L328" s="22">
        <v>62716</v>
      </c>
      <c r="M328" s="22">
        <v>0</v>
      </c>
      <c r="N328" s="22">
        <v>0</v>
      </c>
      <c r="O328" s="22">
        <v>0</v>
      </c>
      <c r="P328" s="22">
        <v>25073</v>
      </c>
      <c r="Q328" s="22">
        <v>0</v>
      </c>
      <c r="R328" s="22">
        <v>0</v>
      </c>
      <c r="S328" s="22">
        <v>0</v>
      </c>
      <c r="T328" s="22">
        <v>0</v>
      </c>
      <c r="U328" s="22">
        <v>49441</v>
      </c>
      <c r="V328" s="22">
        <v>50756</v>
      </c>
      <c r="W328" s="22">
        <v>377306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127235</v>
      </c>
      <c r="AD328" s="22">
        <v>82256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  <c r="AQ328" s="22">
        <v>3205013</v>
      </c>
      <c r="AR328" s="22">
        <v>0</v>
      </c>
      <c r="AS328" s="22">
        <v>774308</v>
      </c>
      <c r="AT328" s="22">
        <v>631992</v>
      </c>
      <c r="AU328" s="22">
        <v>0</v>
      </c>
      <c r="AV328" s="22">
        <v>1294716</v>
      </c>
      <c r="AW328" s="22">
        <v>0</v>
      </c>
      <c r="AX328" s="22">
        <v>0</v>
      </c>
      <c r="AY328" s="22">
        <v>0</v>
      </c>
      <c r="AZ328" s="22">
        <v>0</v>
      </c>
      <c r="BA328" s="22">
        <v>0</v>
      </c>
      <c r="BB328" s="22">
        <v>110029</v>
      </c>
      <c r="BC328" s="22">
        <v>0</v>
      </c>
      <c r="BD328" s="22">
        <v>0</v>
      </c>
      <c r="BE328" s="22">
        <v>0</v>
      </c>
      <c r="BF328" s="22">
        <v>0</v>
      </c>
      <c r="BG328" s="22">
        <v>57188</v>
      </c>
      <c r="BH328" s="22">
        <v>16947</v>
      </c>
      <c r="BI328" s="22">
        <v>343561</v>
      </c>
      <c r="BJ328" s="22">
        <v>0</v>
      </c>
      <c r="BK328" s="22">
        <v>0</v>
      </c>
      <c r="BL328" s="22">
        <v>0</v>
      </c>
      <c r="BM328" s="22">
        <v>0</v>
      </c>
      <c r="BN328" s="22">
        <v>0</v>
      </c>
      <c r="BO328" s="22">
        <v>0</v>
      </c>
      <c r="BP328" s="22">
        <v>45610</v>
      </c>
      <c r="BQ328" s="22">
        <v>0</v>
      </c>
      <c r="BR328" s="22">
        <v>0</v>
      </c>
      <c r="BS328" s="22">
        <v>0</v>
      </c>
      <c r="BT328" s="22">
        <v>0</v>
      </c>
      <c r="BU328" s="22">
        <v>0</v>
      </c>
      <c r="BV328" s="22">
        <v>0</v>
      </c>
      <c r="BW328" s="22">
        <v>0</v>
      </c>
      <c r="BX328" s="22">
        <v>0</v>
      </c>
      <c r="BY328" s="22">
        <v>0</v>
      </c>
      <c r="BZ328" s="22">
        <v>0</v>
      </c>
      <c r="CA328" s="22">
        <v>0</v>
      </c>
      <c r="CB328" s="22">
        <v>0</v>
      </c>
      <c r="CC328" s="22">
        <v>3274351</v>
      </c>
      <c r="CD328" s="22">
        <v>-69338</v>
      </c>
    </row>
    <row r="329" spans="1:82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45559449</v>
      </c>
      <c r="F329" s="22">
        <v>0</v>
      </c>
      <c r="G329" s="22">
        <v>680231</v>
      </c>
      <c r="H329" s="22">
        <v>0</v>
      </c>
      <c r="I329" s="22">
        <v>0</v>
      </c>
      <c r="J329" s="22">
        <v>427110</v>
      </c>
      <c r="K329" s="22">
        <v>0</v>
      </c>
      <c r="L329" s="22">
        <v>31170</v>
      </c>
      <c r="M329" s="22">
        <v>97167</v>
      </c>
      <c r="N329" s="22">
        <v>0</v>
      </c>
      <c r="O329" s="22">
        <v>8000</v>
      </c>
      <c r="P329" s="22">
        <v>5054227</v>
      </c>
      <c r="Q329" s="22">
        <v>0</v>
      </c>
      <c r="R329" s="22">
        <v>0</v>
      </c>
      <c r="S329" s="22">
        <v>0</v>
      </c>
      <c r="T329" s="22">
        <v>0</v>
      </c>
      <c r="U329" s="22">
        <v>566781</v>
      </c>
      <c r="V329" s="22">
        <v>0</v>
      </c>
      <c r="W329" s="22">
        <v>746306</v>
      </c>
      <c r="X329" s="22">
        <v>0</v>
      </c>
      <c r="Y329" s="22">
        <v>217692</v>
      </c>
      <c r="Z329" s="22">
        <v>0</v>
      </c>
      <c r="AA329" s="22">
        <v>0</v>
      </c>
      <c r="AB329" s="22">
        <v>0</v>
      </c>
      <c r="AC329" s="22">
        <v>0</v>
      </c>
      <c r="AD329" s="22">
        <v>1897701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659807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  <c r="AQ329" s="22">
        <v>55945641</v>
      </c>
      <c r="AR329" s="22">
        <v>94972</v>
      </c>
      <c r="AS329" s="22">
        <v>5607823</v>
      </c>
      <c r="AT329" s="22">
        <v>361651</v>
      </c>
      <c r="AU329" s="22">
        <v>0</v>
      </c>
      <c r="AV329" s="22">
        <v>1305657</v>
      </c>
      <c r="AW329" s="22">
        <v>0</v>
      </c>
      <c r="AX329" s="22">
        <v>959221</v>
      </c>
      <c r="AY329" s="22">
        <v>560205</v>
      </c>
      <c r="AZ329" s="22">
        <v>0</v>
      </c>
      <c r="BA329" s="22">
        <v>2766046</v>
      </c>
      <c r="BB329" s="22">
        <v>24919604</v>
      </c>
      <c r="BC329" s="22">
        <v>26860</v>
      </c>
      <c r="BD329" s="22">
        <v>0</v>
      </c>
      <c r="BE329" s="22">
        <v>0</v>
      </c>
      <c r="BF329" s="22">
        <v>0</v>
      </c>
      <c r="BG329" s="22">
        <v>2216878</v>
      </c>
      <c r="BH329" s="22">
        <v>0</v>
      </c>
      <c r="BI329" s="22">
        <v>1537304</v>
      </c>
      <c r="BJ329" s="22">
        <v>0</v>
      </c>
      <c r="BK329" s="22">
        <v>266421</v>
      </c>
      <c r="BL329" s="22">
        <v>0</v>
      </c>
      <c r="BM329" s="22">
        <v>0</v>
      </c>
      <c r="BN329" s="22">
        <v>0</v>
      </c>
      <c r="BO329" s="22">
        <v>0</v>
      </c>
      <c r="BP329" s="22">
        <v>2829947</v>
      </c>
      <c r="BQ329" s="22">
        <v>0</v>
      </c>
      <c r="BR329" s="22">
        <v>0</v>
      </c>
      <c r="BS329" s="22">
        <v>0</v>
      </c>
      <c r="BT329" s="22">
        <v>0</v>
      </c>
      <c r="BU329" s="22">
        <v>915513</v>
      </c>
      <c r="BV329" s="22">
        <v>1251008</v>
      </c>
      <c r="BW329" s="22">
        <v>46172</v>
      </c>
      <c r="BX329" s="22">
        <v>0</v>
      </c>
      <c r="BY329" s="22">
        <v>0</v>
      </c>
      <c r="BZ329" s="22">
        <v>0</v>
      </c>
      <c r="CA329" s="22">
        <v>0</v>
      </c>
      <c r="CB329" s="22">
        <v>825000</v>
      </c>
      <c r="CC329" s="22">
        <v>46490282</v>
      </c>
      <c r="CD329" s="22">
        <v>9455359</v>
      </c>
    </row>
    <row r="330" spans="1:82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FE15-9B01-4655-B688-DF37B72CC7B2}">
  <dimension ref="A1:AW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49" width="15.7109375" customWidth="1"/>
  </cols>
  <sheetData>
    <row r="1" spans="1:49" ht="24" customHeight="1" x14ac:dyDescent="0.3">
      <c r="A1" s="4" t="str">
        <f>HYPERLINK("#'Index'!A1", "&lt;&lt; Index")</f>
        <v>&lt;&lt; Index</v>
      </c>
      <c r="B1" s="20" t="s">
        <v>930</v>
      </c>
      <c r="D1" s="20" t="s">
        <v>931</v>
      </c>
    </row>
    <row r="2" spans="1:49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932</v>
      </c>
      <c r="F2" s="21" t="s">
        <v>933</v>
      </c>
      <c r="G2" s="21" t="s">
        <v>934</v>
      </c>
      <c r="H2" s="21" t="s">
        <v>935</v>
      </c>
      <c r="I2" s="21" t="s">
        <v>936</v>
      </c>
      <c r="J2" s="21" t="s">
        <v>937</v>
      </c>
      <c r="K2" s="21" t="s">
        <v>938</v>
      </c>
      <c r="L2" s="21" t="s">
        <v>13</v>
      </c>
      <c r="M2" s="21" t="s">
        <v>939</v>
      </c>
      <c r="N2" s="21" t="s">
        <v>940</v>
      </c>
      <c r="O2" s="21" t="s">
        <v>941</v>
      </c>
      <c r="P2" s="21" t="s">
        <v>942</v>
      </c>
      <c r="Q2" s="21" t="s">
        <v>943</v>
      </c>
      <c r="R2" s="21" t="s">
        <v>944</v>
      </c>
      <c r="S2" s="21" t="s">
        <v>945</v>
      </c>
      <c r="T2" s="21" t="s">
        <v>946</v>
      </c>
      <c r="U2" s="21" t="s">
        <v>947</v>
      </c>
      <c r="V2" s="21" t="s">
        <v>948</v>
      </c>
      <c r="W2" s="21" t="s">
        <v>949</v>
      </c>
      <c r="X2" s="21" t="s">
        <v>950</v>
      </c>
      <c r="Y2" s="21" t="s">
        <v>951</v>
      </c>
      <c r="Z2" s="21" t="s">
        <v>952</v>
      </c>
      <c r="AA2" s="21" t="s">
        <v>953</v>
      </c>
      <c r="AB2" s="21" t="s">
        <v>954</v>
      </c>
      <c r="AC2" s="21" t="s">
        <v>955</v>
      </c>
      <c r="AD2" s="21" t="s">
        <v>956</v>
      </c>
      <c r="AE2" s="21" t="s">
        <v>849</v>
      </c>
      <c r="AF2" s="21" t="s">
        <v>957</v>
      </c>
      <c r="AG2" s="21" t="s">
        <v>958</v>
      </c>
      <c r="AH2" s="21" t="s">
        <v>959</v>
      </c>
      <c r="AI2" s="21" t="s">
        <v>960</v>
      </c>
      <c r="AJ2" s="21" t="s">
        <v>961</v>
      </c>
      <c r="AK2" s="21" t="s">
        <v>962</v>
      </c>
      <c r="AL2" s="21" t="s">
        <v>963</v>
      </c>
      <c r="AM2" s="21" t="s">
        <v>964</v>
      </c>
      <c r="AN2" s="21" t="s">
        <v>965</v>
      </c>
      <c r="AO2" s="21" t="s">
        <v>966</v>
      </c>
      <c r="AP2" s="21" t="s">
        <v>967</v>
      </c>
      <c r="AQ2" s="21" t="s">
        <v>968</v>
      </c>
      <c r="AR2" s="21" t="s">
        <v>969</v>
      </c>
      <c r="AS2" s="21" t="s">
        <v>970</v>
      </c>
      <c r="AT2" s="21" t="s">
        <v>971</v>
      </c>
      <c r="AU2" s="21" t="s">
        <v>972</v>
      </c>
      <c r="AV2" s="21" t="s">
        <v>973</v>
      </c>
      <c r="AW2" s="21" t="s">
        <v>781</v>
      </c>
    </row>
    <row r="3" spans="1:49" x14ac:dyDescent="0.25">
      <c r="A3" s="21"/>
      <c r="B3" s="21"/>
      <c r="C3" s="21"/>
      <c r="D3" s="21" t="s">
        <v>81</v>
      </c>
      <c r="E3" s="21" t="s">
        <v>974</v>
      </c>
      <c r="F3" s="21" t="s">
        <v>975</v>
      </c>
      <c r="G3" s="21" t="s">
        <v>976</v>
      </c>
      <c r="H3" s="21" t="s">
        <v>977</v>
      </c>
      <c r="I3" s="21" t="s">
        <v>978</v>
      </c>
      <c r="J3" s="21" t="s">
        <v>979</v>
      </c>
      <c r="K3" s="21" t="s">
        <v>980</v>
      </c>
      <c r="L3" s="21" t="s">
        <v>981</v>
      </c>
      <c r="M3" s="21" t="s">
        <v>982</v>
      </c>
      <c r="N3" s="21" t="s">
        <v>983</v>
      </c>
      <c r="O3" s="21" t="s">
        <v>984</v>
      </c>
      <c r="P3" s="21" t="s">
        <v>985</v>
      </c>
      <c r="Q3" s="21" t="s">
        <v>986</v>
      </c>
      <c r="R3" s="21" t="s">
        <v>987</v>
      </c>
      <c r="S3" s="21" t="s">
        <v>988</v>
      </c>
      <c r="T3" s="21" t="s">
        <v>989</v>
      </c>
      <c r="U3" s="21" t="s">
        <v>990</v>
      </c>
      <c r="V3" s="21" t="s">
        <v>991</v>
      </c>
      <c r="W3" s="21" t="s">
        <v>992</v>
      </c>
      <c r="X3" s="21" t="s">
        <v>993</v>
      </c>
      <c r="Y3" s="21" t="s">
        <v>994</v>
      </c>
      <c r="Z3" s="21" t="s">
        <v>995</v>
      </c>
      <c r="AA3" s="21" t="s">
        <v>996</v>
      </c>
      <c r="AB3" s="21" t="s">
        <v>997</v>
      </c>
      <c r="AC3" s="21" t="s">
        <v>998</v>
      </c>
      <c r="AD3" s="21" t="s">
        <v>999</v>
      </c>
      <c r="AE3" s="21" t="s">
        <v>1000</v>
      </c>
      <c r="AF3" s="21" t="s">
        <v>1001</v>
      </c>
      <c r="AG3" s="21" t="s">
        <v>1002</v>
      </c>
      <c r="AH3" s="21" t="s">
        <v>1003</v>
      </c>
      <c r="AI3" s="21" t="s">
        <v>1004</v>
      </c>
      <c r="AJ3" s="21" t="s">
        <v>1005</v>
      </c>
      <c r="AK3" s="21" t="s">
        <v>1006</v>
      </c>
      <c r="AL3" s="21" t="s">
        <v>1007</v>
      </c>
      <c r="AM3" s="21" t="s">
        <v>1008</v>
      </c>
      <c r="AN3" s="21" t="s">
        <v>1009</v>
      </c>
      <c r="AO3" s="21" t="s">
        <v>1010</v>
      </c>
      <c r="AP3" s="21" t="s">
        <v>1011</v>
      </c>
      <c r="AQ3" s="21" t="s">
        <v>1012</v>
      </c>
      <c r="AR3" s="21" t="s">
        <v>1013</v>
      </c>
      <c r="AS3" s="21" t="s">
        <v>1014</v>
      </c>
      <c r="AT3" s="21" t="s">
        <v>1015</v>
      </c>
      <c r="AU3" s="21" t="s">
        <v>1016</v>
      </c>
      <c r="AV3" s="21" t="s">
        <v>1017</v>
      </c>
      <c r="AW3" s="21" t="s">
        <v>1018</v>
      </c>
    </row>
    <row r="4" spans="1:49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69166135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295438</v>
      </c>
      <c r="L4" s="22">
        <v>59557818</v>
      </c>
      <c r="M4" s="22">
        <v>1039869</v>
      </c>
      <c r="N4" s="22">
        <v>6645083</v>
      </c>
      <c r="O4" s="22">
        <v>919157</v>
      </c>
      <c r="P4" s="22">
        <v>12762151</v>
      </c>
      <c r="Q4" s="22">
        <v>2671594</v>
      </c>
      <c r="R4" s="22">
        <v>5210758</v>
      </c>
      <c r="S4" s="22">
        <v>0</v>
      </c>
      <c r="T4" s="22">
        <v>0</v>
      </c>
      <c r="U4" s="22">
        <v>17198064</v>
      </c>
      <c r="V4" s="22">
        <v>0</v>
      </c>
      <c r="W4" s="22">
        <v>1245992</v>
      </c>
      <c r="X4" s="22">
        <v>489487</v>
      </c>
      <c r="Y4" s="22">
        <v>29954035</v>
      </c>
      <c r="Z4" s="22">
        <v>209711</v>
      </c>
      <c r="AA4" s="22">
        <v>0</v>
      </c>
      <c r="AB4" s="22">
        <v>17622815</v>
      </c>
      <c r="AC4" s="22">
        <v>0</v>
      </c>
      <c r="AD4" s="22">
        <v>3460289</v>
      </c>
      <c r="AE4" s="22">
        <v>228448396</v>
      </c>
      <c r="AF4" s="22">
        <v>67537890</v>
      </c>
      <c r="AG4" s="22">
        <v>24064651</v>
      </c>
      <c r="AH4" s="22">
        <v>26993007</v>
      </c>
      <c r="AI4" s="22">
        <v>11527963</v>
      </c>
      <c r="AJ4" s="22">
        <v>0</v>
      </c>
      <c r="AK4" s="22">
        <v>1622660</v>
      </c>
      <c r="AL4" s="22">
        <v>0</v>
      </c>
      <c r="AM4" s="22">
        <v>0</v>
      </c>
      <c r="AN4" s="22">
        <v>924736</v>
      </c>
      <c r="AO4" s="22">
        <v>0</v>
      </c>
      <c r="AP4" s="22">
        <v>2428410</v>
      </c>
      <c r="AQ4" s="22">
        <v>0</v>
      </c>
      <c r="AR4" s="22">
        <v>32020974</v>
      </c>
      <c r="AS4" s="22">
        <v>111312</v>
      </c>
      <c r="AT4" s="22">
        <v>0</v>
      </c>
      <c r="AU4" s="22">
        <v>381377</v>
      </c>
      <c r="AV4" s="22">
        <v>167612980</v>
      </c>
      <c r="AW4" s="22">
        <v>60835416</v>
      </c>
    </row>
    <row r="5" spans="1:49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23427670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14211233</v>
      </c>
      <c r="M5" s="22">
        <v>553334</v>
      </c>
      <c r="N5" s="22">
        <v>1301408</v>
      </c>
      <c r="O5" s="22">
        <v>523153</v>
      </c>
      <c r="P5" s="22">
        <v>3589548</v>
      </c>
      <c r="Q5" s="22">
        <v>924592</v>
      </c>
      <c r="R5" s="22">
        <v>1559454</v>
      </c>
      <c r="S5" s="22">
        <v>0</v>
      </c>
      <c r="T5" s="22">
        <v>0</v>
      </c>
      <c r="U5" s="22">
        <v>5414726</v>
      </c>
      <c r="V5" s="22">
        <v>0</v>
      </c>
      <c r="W5" s="22">
        <v>1275329</v>
      </c>
      <c r="X5" s="22">
        <v>0</v>
      </c>
      <c r="Y5" s="22">
        <v>5269084</v>
      </c>
      <c r="Z5" s="22">
        <v>1018786</v>
      </c>
      <c r="AA5" s="22">
        <v>262705</v>
      </c>
      <c r="AB5" s="22">
        <v>1185664</v>
      </c>
      <c r="AC5" s="22">
        <v>130704</v>
      </c>
      <c r="AD5" s="22">
        <v>0</v>
      </c>
      <c r="AE5" s="22">
        <v>60647390</v>
      </c>
      <c r="AF5" s="22">
        <v>20466057</v>
      </c>
      <c r="AG5" s="22">
        <v>12931775</v>
      </c>
      <c r="AH5" s="22">
        <v>0</v>
      </c>
      <c r="AI5" s="22">
        <v>9505552</v>
      </c>
      <c r="AJ5" s="22">
        <v>0</v>
      </c>
      <c r="AK5" s="22">
        <v>0</v>
      </c>
      <c r="AL5" s="22">
        <v>368705</v>
      </c>
      <c r="AM5" s="22">
        <v>0</v>
      </c>
      <c r="AN5" s="22">
        <v>0</v>
      </c>
      <c r="AO5" s="22">
        <v>0</v>
      </c>
      <c r="AP5" s="22">
        <v>1249411</v>
      </c>
      <c r="AQ5" s="22">
        <v>0</v>
      </c>
      <c r="AR5" s="22">
        <v>10635813</v>
      </c>
      <c r="AS5" s="22">
        <v>22592</v>
      </c>
      <c r="AT5" s="22">
        <v>0</v>
      </c>
      <c r="AU5" s="22">
        <v>118810</v>
      </c>
      <c r="AV5" s="22">
        <v>55298715</v>
      </c>
      <c r="AW5" s="22">
        <v>5348675</v>
      </c>
    </row>
    <row r="6" spans="1:49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12773987</v>
      </c>
      <c r="F6" s="22">
        <v>0</v>
      </c>
      <c r="G6" s="22">
        <v>14737</v>
      </c>
      <c r="H6" s="22">
        <v>954613</v>
      </c>
      <c r="I6" s="22">
        <v>0</v>
      </c>
      <c r="J6" s="22">
        <v>0</v>
      </c>
      <c r="K6" s="22">
        <v>0</v>
      </c>
      <c r="L6" s="22">
        <v>7669267</v>
      </c>
      <c r="M6" s="22">
        <v>105702</v>
      </c>
      <c r="N6" s="22">
        <v>210374</v>
      </c>
      <c r="O6" s="22">
        <v>179293</v>
      </c>
      <c r="P6" s="22">
        <v>2047121</v>
      </c>
      <c r="Q6" s="22">
        <v>420427</v>
      </c>
      <c r="R6" s="22">
        <v>875043</v>
      </c>
      <c r="S6" s="22">
        <v>0</v>
      </c>
      <c r="T6" s="22">
        <v>0</v>
      </c>
      <c r="U6" s="22">
        <v>1251000</v>
      </c>
      <c r="V6" s="22">
        <v>2218967</v>
      </c>
      <c r="W6" s="22">
        <v>170000</v>
      </c>
      <c r="X6" s="22">
        <v>2021645</v>
      </c>
      <c r="Y6" s="22">
        <v>75000</v>
      </c>
      <c r="Z6" s="22">
        <v>1655498</v>
      </c>
      <c r="AA6" s="22">
        <v>0</v>
      </c>
      <c r="AB6" s="22">
        <v>0</v>
      </c>
      <c r="AC6" s="22">
        <v>64832</v>
      </c>
      <c r="AD6" s="22">
        <v>383658</v>
      </c>
      <c r="AE6" s="22">
        <v>33091164</v>
      </c>
      <c r="AF6" s="22">
        <v>9711094</v>
      </c>
      <c r="AG6" s="22">
        <v>8127266</v>
      </c>
      <c r="AH6" s="22">
        <v>0</v>
      </c>
      <c r="AI6" s="22">
        <v>6191981</v>
      </c>
      <c r="AJ6" s="22">
        <v>0</v>
      </c>
      <c r="AK6" s="22">
        <v>0</v>
      </c>
      <c r="AL6" s="22">
        <v>1861680</v>
      </c>
      <c r="AM6" s="22">
        <v>279350</v>
      </c>
      <c r="AN6" s="22">
        <v>55910</v>
      </c>
      <c r="AO6" s="22">
        <v>0</v>
      </c>
      <c r="AP6" s="22">
        <v>159308</v>
      </c>
      <c r="AQ6" s="22">
        <v>0</v>
      </c>
      <c r="AR6" s="22">
        <v>6509678</v>
      </c>
      <c r="AS6" s="22">
        <v>105520</v>
      </c>
      <c r="AT6" s="22">
        <v>0</v>
      </c>
      <c r="AU6" s="22">
        <v>330202</v>
      </c>
      <c r="AV6" s="22">
        <v>33331989</v>
      </c>
      <c r="AW6" s="22">
        <v>-240825</v>
      </c>
    </row>
    <row r="7" spans="1:49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2039518000</v>
      </c>
      <c r="F7" s="22">
        <v>-64000</v>
      </c>
      <c r="G7" s="22">
        <v>36034000</v>
      </c>
      <c r="H7" s="22">
        <v>0</v>
      </c>
      <c r="I7" s="22">
        <v>0</v>
      </c>
      <c r="J7" s="22">
        <v>7699000</v>
      </c>
      <c r="K7" s="22">
        <v>746000</v>
      </c>
      <c r="L7" s="22">
        <v>1294407000</v>
      </c>
      <c r="M7" s="22">
        <v>17201000</v>
      </c>
      <c r="N7" s="22">
        <v>118511000</v>
      </c>
      <c r="O7" s="22">
        <v>56888000</v>
      </c>
      <c r="P7" s="22">
        <v>323169000</v>
      </c>
      <c r="Q7" s="22">
        <v>141530000</v>
      </c>
      <c r="R7" s="22">
        <v>89318000</v>
      </c>
      <c r="S7" s="22">
        <v>0</v>
      </c>
      <c r="T7" s="22">
        <v>18876000</v>
      </c>
      <c r="U7" s="22">
        <v>240901000</v>
      </c>
      <c r="V7" s="22">
        <v>0</v>
      </c>
      <c r="W7" s="22">
        <v>167832000</v>
      </c>
      <c r="X7" s="22">
        <v>46567000</v>
      </c>
      <c r="Y7" s="22">
        <v>373074000</v>
      </c>
      <c r="Z7" s="22">
        <v>0</v>
      </c>
      <c r="AA7" s="22">
        <v>0</v>
      </c>
      <c r="AB7" s="22">
        <v>162370000</v>
      </c>
      <c r="AC7" s="22">
        <v>80128000</v>
      </c>
      <c r="AD7" s="22">
        <v>333043000</v>
      </c>
      <c r="AE7" s="22">
        <v>5547748000</v>
      </c>
      <c r="AF7" s="22">
        <v>2056226000</v>
      </c>
      <c r="AG7" s="22">
        <v>628315000</v>
      </c>
      <c r="AH7" s="22">
        <v>0</v>
      </c>
      <c r="AI7" s="22">
        <v>625907000</v>
      </c>
      <c r="AJ7" s="22">
        <v>0</v>
      </c>
      <c r="AK7" s="22">
        <v>0</v>
      </c>
      <c r="AL7" s="22">
        <v>0</v>
      </c>
      <c r="AM7" s="22">
        <v>195123000</v>
      </c>
      <c r="AN7" s="22">
        <v>13588000</v>
      </c>
      <c r="AO7" s="22">
        <v>0</v>
      </c>
      <c r="AP7" s="22">
        <v>89987000</v>
      </c>
      <c r="AQ7" s="22">
        <v>0</v>
      </c>
      <c r="AR7" s="22">
        <v>716683000</v>
      </c>
      <c r="AS7" s="22">
        <v>11394000</v>
      </c>
      <c r="AT7" s="22">
        <v>0</v>
      </c>
      <c r="AU7" s="22">
        <v>0</v>
      </c>
      <c r="AV7" s="22">
        <v>4337223000</v>
      </c>
      <c r="AW7" s="22">
        <v>1210525000</v>
      </c>
    </row>
    <row r="8" spans="1:49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26220865</v>
      </c>
      <c r="F8" s="22">
        <v>0</v>
      </c>
      <c r="G8" s="22">
        <v>87760</v>
      </c>
      <c r="H8" s="22">
        <v>0</v>
      </c>
      <c r="I8" s="22">
        <v>0</v>
      </c>
      <c r="J8" s="22">
        <v>379056</v>
      </c>
      <c r="K8" s="22">
        <v>154890</v>
      </c>
      <c r="L8" s="22">
        <v>16860278</v>
      </c>
      <c r="M8" s="22">
        <v>315525</v>
      </c>
      <c r="N8" s="22">
        <v>752772</v>
      </c>
      <c r="O8" s="22">
        <v>671829</v>
      </c>
      <c r="P8" s="22">
        <v>4229604</v>
      </c>
      <c r="Q8" s="22">
        <v>2458703</v>
      </c>
      <c r="R8" s="22">
        <v>1380745</v>
      </c>
      <c r="S8" s="22">
        <v>0</v>
      </c>
      <c r="T8" s="22">
        <v>0</v>
      </c>
      <c r="U8" s="22">
        <v>58550</v>
      </c>
      <c r="V8" s="22">
        <v>0</v>
      </c>
      <c r="W8" s="22">
        <v>2792004</v>
      </c>
      <c r="X8" s="22">
        <v>0</v>
      </c>
      <c r="Y8" s="22">
        <v>8343272</v>
      </c>
      <c r="Z8" s="22">
        <v>972032</v>
      </c>
      <c r="AA8" s="22">
        <v>0</v>
      </c>
      <c r="AB8" s="22">
        <v>0</v>
      </c>
      <c r="AC8" s="22">
        <v>524</v>
      </c>
      <c r="AD8" s="22">
        <v>77098</v>
      </c>
      <c r="AE8" s="22">
        <v>65755507</v>
      </c>
      <c r="AF8" s="22">
        <v>22301722</v>
      </c>
      <c r="AG8" s="22">
        <v>7790766</v>
      </c>
      <c r="AH8" s="22">
        <v>0</v>
      </c>
      <c r="AI8" s="22">
        <v>8745159</v>
      </c>
      <c r="AJ8" s="22">
        <v>7845</v>
      </c>
      <c r="AK8" s="22">
        <v>138359</v>
      </c>
      <c r="AL8" s="22">
        <v>1138964</v>
      </c>
      <c r="AM8" s="22">
        <v>316322</v>
      </c>
      <c r="AN8" s="22">
        <v>85219</v>
      </c>
      <c r="AO8" s="22">
        <v>170777</v>
      </c>
      <c r="AP8" s="22">
        <v>594515</v>
      </c>
      <c r="AQ8" s="22">
        <v>2728743</v>
      </c>
      <c r="AR8" s="22">
        <v>10038194</v>
      </c>
      <c r="AS8" s="22">
        <v>-109534</v>
      </c>
      <c r="AT8" s="22">
        <v>0</v>
      </c>
      <c r="AU8" s="22">
        <v>39597</v>
      </c>
      <c r="AV8" s="22">
        <v>53986648</v>
      </c>
      <c r="AW8" s="22">
        <v>11768859</v>
      </c>
    </row>
    <row r="9" spans="1:49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20853226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7466203</v>
      </c>
      <c r="M9" s="22">
        <v>294782</v>
      </c>
      <c r="N9" s="22">
        <v>3319665</v>
      </c>
      <c r="O9" s="22">
        <v>0</v>
      </c>
      <c r="P9" s="22">
        <v>0</v>
      </c>
      <c r="Q9" s="22">
        <v>1092913</v>
      </c>
      <c r="R9" s="22">
        <v>0</v>
      </c>
      <c r="S9" s="22">
        <v>0</v>
      </c>
      <c r="T9" s="22">
        <v>0</v>
      </c>
      <c r="U9" s="22">
        <v>1397529</v>
      </c>
      <c r="V9" s="22">
        <v>0</v>
      </c>
      <c r="W9" s="22">
        <v>0</v>
      </c>
      <c r="X9" s="22">
        <v>0</v>
      </c>
      <c r="Y9" s="22">
        <v>4066526</v>
      </c>
      <c r="Z9" s="22">
        <v>79500</v>
      </c>
      <c r="AA9" s="22">
        <v>0</v>
      </c>
      <c r="AB9" s="22">
        <v>2</v>
      </c>
      <c r="AC9" s="22">
        <v>0</v>
      </c>
      <c r="AD9" s="22">
        <v>0</v>
      </c>
      <c r="AE9" s="22">
        <v>38570346</v>
      </c>
      <c r="AF9" s="22">
        <v>15765985</v>
      </c>
      <c r="AG9" s="22">
        <v>5329970</v>
      </c>
      <c r="AH9" s="22">
        <v>3922587</v>
      </c>
      <c r="AI9" s="22">
        <v>2690039</v>
      </c>
      <c r="AJ9" s="22">
        <v>0</v>
      </c>
      <c r="AK9" s="22">
        <v>0</v>
      </c>
      <c r="AL9" s="22">
        <v>999707</v>
      </c>
      <c r="AM9" s="22">
        <v>0</v>
      </c>
      <c r="AN9" s="22">
        <v>42138</v>
      </c>
      <c r="AO9" s="22">
        <v>0</v>
      </c>
      <c r="AP9" s="22">
        <v>235311</v>
      </c>
      <c r="AQ9" s="22">
        <v>0</v>
      </c>
      <c r="AR9" s="22">
        <v>7377610</v>
      </c>
      <c r="AS9" s="22">
        <v>-183590</v>
      </c>
      <c r="AT9" s="22">
        <v>0</v>
      </c>
      <c r="AU9" s="22">
        <v>970858</v>
      </c>
      <c r="AV9" s="22">
        <v>37150615</v>
      </c>
      <c r="AW9" s="22">
        <v>1419731</v>
      </c>
    </row>
    <row r="10" spans="1:49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21402275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10913828</v>
      </c>
      <c r="M10" s="22">
        <v>3724771</v>
      </c>
      <c r="N10" s="22">
        <v>387047</v>
      </c>
      <c r="O10" s="22">
        <v>55799</v>
      </c>
      <c r="P10" s="22">
        <v>1232051</v>
      </c>
      <c r="Q10" s="22">
        <v>1210004</v>
      </c>
      <c r="R10" s="22">
        <v>1260088</v>
      </c>
      <c r="S10" s="22">
        <v>0</v>
      </c>
      <c r="T10" s="22">
        <v>0</v>
      </c>
      <c r="U10" s="22">
        <v>371089</v>
      </c>
      <c r="V10" s="22">
        <v>0</v>
      </c>
      <c r="W10" s="22">
        <v>0</v>
      </c>
      <c r="X10" s="22">
        <v>114287</v>
      </c>
      <c r="Y10" s="22">
        <v>6372648</v>
      </c>
      <c r="Z10" s="22">
        <v>15593208</v>
      </c>
      <c r="AA10" s="22">
        <v>0</v>
      </c>
      <c r="AB10" s="22">
        <v>215</v>
      </c>
      <c r="AC10" s="22">
        <v>0</v>
      </c>
      <c r="AD10" s="22">
        <v>1202648</v>
      </c>
      <c r="AE10" s="22">
        <v>63839958</v>
      </c>
      <c r="AF10" s="22">
        <v>16812864</v>
      </c>
      <c r="AG10" s="22">
        <v>11139908</v>
      </c>
      <c r="AH10" s="22">
        <v>6083983</v>
      </c>
      <c r="AI10" s="22">
        <v>6448429</v>
      </c>
      <c r="AJ10" s="22">
        <v>3725374</v>
      </c>
      <c r="AK10" s="22">
        <v>0</v>
      </c>
      <c r="AL10" s="22">
        <v>0</v>
      </c>
      <c r="AM10" s="22">
        <v>2367823</v>
      </c>
      <c r="AN10" s="22">
        <v>44928</v>
      </c>
      <c r="AO10" s="22">
        <v>0</v>
      </c>
      <c r="AP10" s="22">
        <v>1543348</v>
      </c>
      <c r="AQ10" s="22">
        <v>0</v>
      </c>
      <c r="AR10" s="22">
        <v>12021131</v>
      </c>
      <c r="AS10" s="22">
        <v>436911</v>
      </c>
      <c r="AT10" s="22">
        <v>0</v>
      </c>
      <c r="AU10" s="22">
        <v>99833</v>
      </c>
      <c r="AV10" s="22">
        <v>60724532</v>
      </c>
      <c r="AW10" s="22">
        <v>3115426</v>
      </c>
    </row>
    <row r="11" spans="1:49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1805296000</v>
      </c>
      <c r="F11" s="22">
        <v>0</v>
      </c>
      <c r="G11" s="22">
        <v>-77000</v>
      </c>
      <c r="H11" s="22">
        <v>1905000</v>
      </c>
      <c r="I11" s="22">
        <v>0</v>
      </c>
      <c r="J11" s="22">
        <v>12384000</v>
      </c>
      <c r="K11" s="22">
        <v>0</v>
      </c>
      <c r="L11" s="22">
        <v>547172000</v>
      </c>
      <c r="M11" s="22">
        <v>23711000</v>
      </c>
      <c r="N11" s="22">
        <v>80286000</v>
      </c>
      <c r="O11" s="22">
        <v>45817000</v>
      </c>
      <c r="P11" s="22">
        <v>208465000</v>
      </c>
      <c r="Q11" s="22">
        <v>449903000</v>
      </c>
      <c r="R11" s="22">
        <v>41720000</v>
      </c>
      <c r="S11" s="22">
        <v>0</v>
      </c>
      <c r="T11" s="22">
        <v>0</v>
      </c>
      <c r="U11" s="22">
        <v>81563000</v>
      </c>
      <c r="V11" s="22">
        <v>0</v>
      </c>
      <c r="W11" s="22">
        <v>278038000</v>
      </c>
      <c r="X11" s="22">
        <v>0</v>
      </c>
      <c r="Y11" s="22">
        <v>452847000</v>
      </c>
      <c r="Z11" s="22">
        <v>0</v>
      </c>
      <c r="AA11" s="22">
        <v>0</v>
      </c>
      <c r="AB11" s="22">
        <v>38268000</v>
      </c>
      <c r="AC11" s="22">
        <v>0</v>
      </c>
      <c r="AD11" s="22">
        <v>0</v>
      </c>
      <c r="AE11" s="22">
        <v>4067298000</v>
      </c>
      <c r="AF11" s="22">
        <v>1669501000</v>
      </c>
      <c r="AG11" s="22">
        <v>341088000</v>
      </c>
      <c r="AH11" s="22">
        <v>0</v>
      </c>
      <c r="AI11" s="22">
        <v>375452000</v>
      </c>
      <c r="AJ11" s="22">
        <v>1459000</v>
      </c>
      <c r="AK11" s="22">
        <v>0</v>
      </c>
      <c r="AL11" s="22">
        <v>38372000</v>
      </c>
      <c r="AM11" s="22">
        <v>120915000</v>
      </c>
      <c r="AN11" s="22">
        <v>19672000</v>
      </c>
      <c r="AO11" s="22">
        <v>0</v>
      </c>
      <c r="AP11" s="22">
        <v>112241000</v>
      </c>
      <c r="AQ11" s="22">
        <v>0</v>
      </c>
      <c r="AR11" s="22">
        <v>652513000</v>
      </c>
      <c r="AS11" s="22">
        <v>113313000</v>
      </c>
      <c r="AT11" s="22">
        <v>0</v>
      </c>
      <c r="AU11" s="22">
        <v>0</v>
      </c>
      <c r="AV11" s="22">
        <v>3444526000</v>
      </c>
      <c r="AW11" s="22">
        <v>622772000</v>
      </c>
    </row>
    <row r="12" spans="1:49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51871000</v>
      </c>
      <c r="F12" s="22">
        <v>0</v>
      </c>
      <c r="G12" s="22">
        <v>0</v>
      </c>
      <c r="H12" s="22">
        <v>0</v>
      </c>
      <c r="I12" s="22">
        <v>0</v>
      </c>
      <c r="J12" s="22">
        <v>111000</v>
      </c>
      <c r="K12" s="22">
        <v>113000</v>
      </c>
      <c r="L12" s="22">
        <v>24046000</v>
      </c>
      <c r="M12" s="22">
        <v>510000</v>
      </c>
      <c r="N12" s="22">
        <v>1895000</v>
      </c>
      <c r="O12" s="22">
        <v>1702000</v>
      </c>
      <c r="P12" s="22">
        <v>0</v>
      </c>
      <c r="Q12" s="22">
        <v>2129000</v>
      </c>
      <c r="R12" s="22">
        <v>1856000</v>
      </c>
      <c r="S12" s="22">
        <v>2000</v>
      </c>
      <c r="T12" s="22">
        <v>0</v>
      </c>
      <c r="U12" s="22">
        <v>4089000</v>
      </c>
      <c r="V12" s="22">
        <v>40000</v>
      </c>
      <c r="W12" s="22">
        <v>1420000</v>
      </c>
      <c r="X12" s="22">
        <v>0</v>
      </c>
      <c r="Y12" s="22">
        <v>5355000</v>
      </c>
      <c r="Z12" s="22">
        <v>0</v>
      </c>
      <c r="AA12" s="22">
        <v>0</v>
      </c>
      <c r="AB12" s="22">
        <v>1444000</v>
      </c>
      <c r="AC12" s="22">
        <v>0</v>
      </c>
      <c r="AD12" s="22">
        <v>1361000</v>
      </c>
      <c r="AE12" s="22">
        <v>97944000</v>
      </c>
      <c r="AF12" s="22">
        <v>32019000</v>
      </c>
      <c r="AG12" s="22">
        <v>14528000</v>
      </c>
      <c r="AH12" s="22">
        <v>15482000</v>
      </c>
      <c r="AI12" s="22">
        <v>7243000</v>
      </c>
      <c r="AJ12" s="22">
        <v>22000</v>
      </c>
      <c r="AK12" s="22">
        <v>0</v>
      </c>
      <c r="AL12" s="22">
        <v>0</v>
      </c>
      <c r="AM12" s="22">
        <v>553000</v>
      </c>
      <c r="AN12" s="22">
        <v>157000</v>
      </c>
      <c r="AO12" s="22">
        <v>0</v>
      </c>
      <c r="AP12" s="22">
        <v>922000</v>
      </c>
      <c r="AQ12" s="22">
        <v>0</v>
      </c>
      <c r="AR12" s="22">
        <v>16597000</v>
      </c>
      <c r="AS12" s="22">
        <v>242000</v>
      </c>
      <c r="AT12" s="22">
        <v>0</v>
      </c>
      <c r="AU12" s="22">
        <v>1028000</v>
      </c>
      <c r="AV12" s="22">
        <v>88793000</v>
      </c>
      <c r="AW12" s="22">
        <v>9151000</v>
      </c>
    </row>
    <row r="13" spans="1:49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121509059</v>
      </c>
      <c r="F13" s="22">
        <v>0</v>
      </c>
      <c r="G13" s="22">
        <v>326794</v>
      </c>
      <c r="H13" s="22">
        <v>0</v>
      </c>
      <c r="I13" s="22">
        <v>0</v>
      </c>
      <c r="J13" s="22">
        <v>8350</v>
      </c>
      <c r="K13" s="22">
        <v>0</v>
      </c>
      <c r="L13" s="22">
        <v>15274767</v>
      </c>
      <c r="M13" s="22">
        <v>2331506</v>
      </c>
      <c r="N13" s="22">
        <v>1804018</v>
      </c>
      <c r="O13" s="22">
        <v>4220736</v>
      </c>
      <c r="P13" s="22">
        <v>15410015</v>
      </c>
      <c r="Q13" s="22">
        <v>3685299</v>
      </c>
      <c r="R13" s="22">
        <v>5856593</v>
      </c>
      <c r="S13" s="22">
        <v>0</v>
      </c>
      <c r="T13" s="22">
        <v>751525</v>
      </c>
      <c r="U13" s="22">
        <v>1260472</v>
      </c>
      <c r="V13" s="22">
        <v>1675820</v>
      </c>
      <c r="W13" s="22">
        <v>10340219</v>
      </c>
      <c r="X13" s="22">
        <v>8542243</v>
      </c>
      <c r="Y13" s="22">
        <v>23118933</v>
      </c>
      <c r="Z13" s="22">
        <v>3575812</v>
      </c>
      <c r="AA13" s="22">
        <v>256746</v>
      </c>
      <c r="AB13" s="22">
        <v>466967</v>
      </c>
      <c r="AC13" s="22">
        <v>0</v>
      </c>
      <c r="AD13" s="22">
        <v>12355336</v>
      </c>
      <c r="AE13" s="22">
        <v>232771210</v>
      </c>
      <c r="AF13" s="22">
        <v>94451653</v>
      </c>
      <c r="AG13" s="22">
        <v>44377447</v>
      </c>
      <c r="AH13" s="22">
        <v>0</v>
      </c>
      <c r="AI13" s="22">
        <v>29960653</v>
      </c>
      <c r="AJ13" s="22">
        <v>55954</v>
      </c>
      <c r="AK13" s="22">
        <v>0</v>
      </c>
      <c r="AL13" s="22">
        <v>0</v>
      </c>
      <c r="AM13" s="22">
        <v>8966618</v>
      </c>
      <c r="AN13" s="22">
        <v>361121</v>
      </c>
      <c r="AO13" s="22">
        <v>0</v>
      </c>
      <c r="AP13" s="22">
        <v>4587358</v>
      </c>
      <c r="AQ13" s="22">
        <v>0</v>
      </c>
      <c r="AR13" s="22">
        <v>33956128</v>
      </c>
      <c r="AS13" s="22">
        <v>543013</v>
      </c>
      <c r="AT13" s="22">
        <v>0</v>
      </c>
      <c r="AU13" s="22">
        <v>0</v>
      </c>
      <c r="AV13" s="22">
        <v>217259945</v>
      </c>
      <c r="AW13" s="22">
        <v>15511265</v>
      </c>
    </row>
    <row r="14" spans="1:49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16074533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15079822</v>
      </c>
      <c r="M14" s="22">
        <v>262395</v>
      </c>
      <c r="N14" s="22">
        <v>433983</v>
      </c>
      <c r="O14" s="22">
        <v>178341</v>
      </c>
      <c r="P14" s="22">
        <v>2588349</v>
      </c>
      <c r="Q14" s="22">
        <v>779403</v>
      </c>
      <c r="R14" s="22">
        <v>179173</v>
      </c>
      <c r="S14" s="22">
        <v>0</v>
      </c>
      <c r="T14" s="22">
        <v>0</v>
      </c>
      <c r="U14" s="22">
        <v>47388</v>
      </c>
      <c r="V14" s="22">
        <v>8250</v>
      </c>
      <c r="W14" s="22">
        <v>314811</v>
      </c>
      <c r="X14" s="22">
        <v>1131254</v>
      </c>
      <c r="Y14" s="22">
        <v>4534834</v>
      </c>
      <c r="Z14" s="22">
        <v>1233345</v>
      </c>
      <c r="AA14" s="22">
        <v>0</v>
      </c>
      <c r="AB14" s="22">
        <v>0</v>
      </c>
      <c r="AC14" s="22">
        <v>21905</v>
      </c>
      <c r="AD14" s="22">
        <v>908343</v>
      </c>
      <c r="AE14" s="22">
        <v>43776129</v>
      </c>
      <c r="AF14" s="22">
        <v>15724302</v>
      </c>
      <c r="AG14" s="22">
        <v>7739551</v>
      </c>
      <c r="AH14" s="22">
        <v>0</v>
      </c>
      <c r="AI14" s="22">
        <v>5545499</v>
      </c>
      <c r="AJ14" s="22">
        <v>0</v>
      </c>
      <c r="AK14" s="22">
        <v>0</v>
      </c>
      <c r="AL14" s="22">
        <v>2346985</v>
      </c>
      <c r="AM14" s="22">
        <v>175337</v>
      </c>
      <c r="AN14" s="22">
        <v>57657</v>
      </c>
      <c r="AO14" s="22">
        <v>0</v>
      </c>
      <c r="AP14" s="22">
        <v>718165</v>
      </c>
      <c r="AQ14" s="22">
        <v>0</v>
      </c>
      <c r="AR14" s="22">
        <v>7441139</v>
      </c>
      <c r="AS14" s="22">
        <v>0</v>
      </c>
      <c r="AT14" s="22">
        <v>0</v>
      </c>
      <c r="AU14" s="22">
        <v>0</v>
      </c>
      <c r="AV14" s="22">
        <v>39748635</v>
      </c>
      <c r="AW14" s="22">
        <v>4027494</v>
      </c>
    </row>
    <row r="15" spans="1:49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51135955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93001</v>
      </c>
      <c r="L15" s="22">
        <v>25562461</v>
      </c>
      <c r="M15" s="22">
        <v>963251</v>
      </c>
      <c r="N15" s="22">
        <v>2591319</v>
      </c>
      <c r="O15" s="22">
        <v>464068</v>
      </c>
      <c r="P15" s="22">
        <v>8192885</v>
      </c>
      <c r="Q15" s="22">
        <v>1414464</v>
      </c>
      <c r="R15" s="22">
        <v>2396658</v>
      </c>
      <c r="S15" s="22">
        <v>0</v>
      </c>
      <c r="T15" s="22">
        <v>0</v>
      </c>
      <c r="U15" s="22">
        <v>15171047</v>
      </c>
      <c r="V15" s="22">
        <v>51932</v>
      </c>
      <c r="W15" s="22">
        <v>3975683</v>
      </c>
      <c r="X15" s="22">
        <v>1466638</v>
      </c>
      <c r="Y15" s="22">
        <v>8563568</v>
      </c>
      <c r="Z15" s="22">
        <v>4295158</v>
      </c>
      <c r="AA15" s="22">
        <v>0</v>
      </c>
      <c r="AB15" s="22">
        <v>2554254</v>
      </c>
      <c r="AC15" s="22">
        <v>0</v>
      </c>
      <c r="AD15" s="22">
        <v>1550965</v>
      </c>
      <c r="AE15" s="22">
        <v>130443307</v>
      </c>
      <c r="AF15" s="22">
        <v>46011729</v>
      </c>
      <c r="AG15" s="22">
        <v>20317224</v>
      </c>
      <c r="AH15" s="22">
        <v>15823420</v>
      </c>
      <c r="AI15" s="22">
        <v>8910050</v>
      </c>
      <c r="AJ15" s="22">
        <v>116561</v>
      </c>
      <c r="AK15" s="22">
        <v>0</v>
      </c>
      <c r="AL15" s="22">
        <v>152603</v>
      </c>
      <c r="AM15" s="22">
        <v>2325847</v>
      </c>
      <c r="AN15" s="22">
        <v>214699</v>
      </c>
      <c r="AO15" s="22">
        <v>0</v>
      </c>
      <c r="AP15" s="22">
        <v>2576664</v>
      </c>
      <c r="AQ15" s="22">
        <v>0</v>
      </c>
      <c r="AR15" s="22">
        <v>26713336</v>
      </c>
      <c r="AS15" s="22">
        <v>317539</v>
      </c>
      <c r="AT15" s="22">
        <v>0</v>
      </c>
      <c r="AU15" s="22">
        <v>0</v>
      </c>
      <c r="AV15" s="22">
        <v>123479672</v>
      </c>
      <c r="AW15" s="22">
        <v>6963635</v>
      </c>
    </row>
    <row r="16" spans="1:49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160006000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409000</v>
      </c>
      <c r="L16" s="22">
        <v>238849000</v>
      </c>
      <c r="M16" s="22">
        <v>0</v>
      </c>
      <c r="N16" s="22">
        <v>3912000</v>
      </c>
      <c r="O16" s="22">
        <v>5265000</v>
      </c>
      <c r="P16" s="22">
        <v>7719000</v>
      </c>
      <c r="Q16" s="22">
        <v>5097000</v>
      </c>
      <c r="R16" s="22">
        <v>2084000</v>
      </c>
      <c r="S16" s="22">
        <v>511000</v>
      </c>
      <c r="T16" s="22">
        <v>0</v>
      </c>
      <c r="U16" s="22">
        <v>6149000</v>
      </c>
      <c r="V16" s="22">
        <v>0</v>
      </c>
      <c r="W16" s="22">
        <v>20255000</v>
      </c>
      <c r="X16" s="22">
        <v>0</v>
      </c>
      <c r="Y16" s="22">
        <v>32608000</v>
      </c>
      <c r="Z16" s="22">
        <v>0</v>
      </c>
      <c r="AA16" s="22">
        <v>0</v>
      </c>
      <c r="AB16" s="22">
        <v>0</v>
      </c>
      <c r="AC16" s="22">
        <v>0</v>
      </c>
      <c r="AD16" s="22">
        <v>22426000</v>
      </c>
      <c r="AE16" s="22">
        <v>505290000</v>
      </c>
      <c r="AF16" s="22">
        <v>186238000</v>
      </c>
      <c r="AG16" s="22">
        <v>74507000</v>
      </c>
      <c r="AH16" s="22">
        <v>0</v>
      </c>
      <c r="AI16" s="22">
        <v>115757000</v>
      </c>
      <c r="AJ16" s="22">
        <v>0</v>
      </c>
      <c r="AK16" s="22">
        <v>0</v>
      </c>
      <c r="AL16" s="22">
        <v>0</v>
      </c>
      <c r="AM16" s="22">
        <v>45498000</v>
      </c>
      <c r="AN16" s="22">
        <v>1355000</v>
      </c>
      <c r="AO16" s="22">
        <v>0</v>
      </c>
      <c r="AP16" s="22">
        <v>6229000</v>
      </c>
      <c r="AQ16" s="22">
        <v>0</v>
      </c>
      <c r="AR16" s="22">
        <v>67896000</v>
      </c>
      <c r="AS16" s="22">
        <v>4622000</v>
      </c>
      <c r="AT16" s="22">
        <v>0</v>
      </c>
      <c r="AU16" s="22">
        <v>-13692000</v>
      </c>
      <c r="AV16" s="22">
        <v>488410000</v>
      </c>
      <c r="AW16" s="22">
        <v>16880000</v>
      </c>
    </row>
    <row r="17" spans="1:49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38749495</v>
      </c>
      <c r="F17" s="22">
        <v>0</v>
      </c>
      <c r="G17" s="22">
        <v>0</v>
      </c>
      <c r="H17" s="22">
        <v>0</v>
      </c>
      <c r="I17" s="22">
        <v>0</v>
      </c>
      <c r="J17" s="22">
        <v>28730</v>
      </c>
      <c r="K17" s="22">
        <v>0</v>
      </c>
      <c r="L17" s="22">
        <v>32546323</v>
      </c>
      <c r="M17" s="22">
        <v>796720</v>
      </c>
      <c r="N17" s="22">
        <v>1110675</v>
      </c>
      <c r="O17" s="22">
        <v>539905</v>
      </c>
      <c r="P17" s="22">
        <v>7091729</v>
      </c>
      <c r="Q17" s="22">
        <v>2481285</v>
      </c>
      <c r="R17" s="22">
        <v>0</v>
      </c>
      <c r="S17" s="22">
        <v>0</v>
      </c>
      <c r="T17" s="22">
        <v>809371</v>
      </c>
      <c r="U17" s="22">
        <v>1215486</v>
      </c>
      <c r="V17" s="22">
        <v>0</v>
      </c>
      <c r="W17" s="22">
        <v>12768907</v>
      </c>
      <c r="X17" s="22">
        <v>0</v>
      </c>
      <c r="Y17" s="22">
        <v>16515061</v>
      </c>
      <c r="Z17" s="22">
        <v>33122</v>
      </c>
      <c r="AA17" s="22">
        <v>0</v>
      </c>
      <c r="AB17" s="22">
        <v>256894</v>
      </c>
      <c r="AC17" s="22">
        <v>0</v>
      </c>
      <c r="AD17" s="22">
        <v>375288</v>
      </c>
      <c r="AE17" s="22">
        <v>115318991</v>
      </c>
      <c r="AF17" s="22">
        <v>36095936</v>
      </c>
      <c r="AG17" s="22">
        <v>24579909</v>
      </c>
      <c r="AH17" s="22">
        <v>0</v>
      </c>
      <c r="AI17" s="22">
        <v>10946085</v>
      </c>
      <c r="AJ17" s="22">
        <v>0</v>
      </c>
      <c r="AK17" s="22">
        <v>0</v>
      </c>
      <c r="AL17" s="22">
        <v>1509309</v>
      </c>
      <c r="AM17" s="22">
        <v>0</v>
      </c>
      <c r="AN17" s="22">
        <v>181566</v>
      </c>
      <c r="AO17" s="22">
        <v>0</v>
      </c>
      <c r="AP17" s="22">
        <v>1149308</v>
      </c>
      <c r="AQ17" s="22">
        <v>0</v>
      </c>
      <c r="AR17" s="22">
        <v>21526008</v>
      </c>
      <c r="AS17" s="22">
        <v>0</v>
      </c>
      <c r="AT17" s="22">
        <v>0</v>
      </c>
      <c r="AU17" s="22">
        <v>12035</v>
      </c>
      <c r="AV17" s="22">
        <v>96000156</v>
      </c>
      <c r="AW17" s="22">
        <v>19318835</v>
      </c>
    </row>
    <row r="18" spans="1:49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74227000</v>
      </c>
      <c r="F18" s="22">
        <v>0</v>
      </c>
      <c r="G18" s="22">
        <v>0</v>
      </c>
      <c r="H18" s="22">
        <v>0</v>
      </c>
      <c r="I18" s="22">
        <v>0</v>
      </c>
      <c r="J18" s="22">
        <v>203000</v>
      </c>
      <c r="K18" s="22">
        <v>0</v>
      </c>
      <c r="L18" s="22">
        <v>413607000</v>
      </c>
      <c r="M18" s="22">
        <v>0</v>
      </c>
      <c r="N18" s="22">
        <v>5313000</v>
      </c>
      <c r="O18" s="22">
        <v>0</v>
      </c>
      <c r="P18" s="22">
        <v>0</v>
      </c>
      <c r="Q18" s="22">
        <v>6954000</v>
      </c>
      <c r="R18" s="22">
        <v>0</v>
      </c>
      <c r="S18" s="22">
        <v>336000</v>
      </c>
      <c r="T18" s="22">
        <v>0</v>
      </c>
      <c r="U18" s="22">
        <v>133000</v>
      </c>
      <c r="V18" s="22">
        <v>81000</v>
      </c>
      <c r="W18" s="22">
        <v>3205000</v>
      </c>
      <c r="X18" s="22">
        <v>653000</v>
      </c>
      <c r="Y18" s="22">
        <v>48292000</v>
      </c>
      <c r="Z18" s="22">
        <v>0</v>
      </c>
      <c r="AA18" s="22">
        <v>0</v>
      </c>
      <c r="AB18" s="22">
        <v>896000</v>
      </c>
      <c r="AC18" s="22">
        <v>0</v>
      </c>
      <c r="AD18" s="22">
        <v>7756000</v>
      </c>
      <c r="AE18" s="22">
        <v>561656000</v>
      </c>
      <c r="AF18" s="22">
        <v>133412000</v>
      </c>
      <c r="AG18" s="22">
        <v>50157000</v>
      </c>
      <c r="AH18" s="22">
        <v>0</v>
      </c>
      <c r="AI18" s="22">
        <v>156490000</v>
      </c>
      <c r="AJ18" s="22">
        <v>650000</v>
      </c>
      <c r="AK18" s="22">
        <v>0</v>
      </c>
      <c r="AL18" s="22">
        <v>0</v>
      </c>
      <c r="AM18" s="22">
        <v>4078000</v>
      </c>
      <c r="AN18" s="22">
        <v>358000</v>
      </c>
      <c r="AO18" s="22">
        <v>0</v>
      </c>
      <c r="AP18" s="22">
        <v>12081000</v>
      </c>
      <c r="AQ18" s="22">
        <v>0</v>
      </c>
      <c r="AR18" s="22">
        <v>88320000</v>
      </c>
      <c r="AS18" s="22">
        <v>-991000</v>
      </c>
      <c r="AT18" s="22">
        <v>40401000</v>
      </c>
      <c r="AU18" s="22">
        <v>23</v>
      </c>
      <c r="AV18" s="22">
        <v>400532000</v>
      </c>
      <c r="AW18" s="22">
        <v>161124000</v>
      </c>
    </row>
    <row r="19" spans="1:49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136288106</v>
      </c>
      <c r="F19" s="22">
        <v>0</v>
      </c>
      <c r="G19" s="22">
        <v>243740</v>
      </c>
      <c r="H19" s="22">
        <v>0</v>
      </c>
      <c r="I19" s="22">
        <v>0</v>
      </c>
      <c r="J19" s="22">
        <v>58947</v>
      </c>
      <c r="K19" s="22">
        <v>13568940</v>
      </c>
      <c r="L19" s="22">
        <v>158844976</v>
      </c>
      <c r="M19" s="22">
        <v>1186860</v>
      </c>
      <c r="N19" s="22">
        <v>3472463</v>
      </c>
      <c r="O19" s="22">
        <v>2776530</v>
      </c>
      <c r="P19" s="22">
        <v>10514789</v>
      </c>
      <c r="Q19" s="22">
        <v>1284605</v>
      </c>
      <c r="R19" s="22">
        <v>3261382</v>
      </c>
      <c r="S19" s="22">
        <v>66425</v>
      </c>
      <c r="T19" s="22">
        <v>0</v>
      </c>
      <c r="U19" s="22">
        <v>1718200</v>
      </c>
      <c r="V19" s="22">
        <v>28699</v>
      </c>
      <c r="W19" s="22">
        <v>35071620</v>
      </c>
      <c r="X19" s="22">
        <v>131227</v>
      </c>
      <c r="Y19" s="22">
        <v>28710227</v>
      </c>
      <c r="Z19" s="22">
        <v>237130</v>
      </c>
      <c r="AA19" s="22">
        <v>133920</v>
      </c>
      <c r="AB19" s="22">
        <v>4776941</v>
      </c>
      <c r="AC19" s="22">
        <v>0</v>
      </c>
      <c r="AD19" s="22">
        <v>2407266</v>
      </c>
      <c r="AE19" s="22">
        <v>404782993</v>
      </c>
      <c r="AF19" s="22">
        <v>149441757</v>
      </c>
      <c r="AG19" s="22">
        <v>45515073</v>
      </c>
      <c r="AH19" s="22">
        <v>32903422</v>
      </c>
      <c r="AI19" s="22">
        <v>57933164</v>
      </c>
      <c r="AJ19" s="22">
        <v>0</v>
      </c>
      <c r="AK19" s="22">
        <v>0</v>
      </c>
      <c r="AL19" s="22">
        <v>17316861</v>
      </c>
      <c r="AM19" s="22">
        <v>0</v>
      </c>
      <c r="AN19" s="22">
        <v>320564</v>
      </c>
      <c r="AO19" s="22">
        <v>938015</v>
      </c>
      <c r="AP19" s="22">
        <v>9105393</v>
      </c>
      <c r="AQ19" s="22">
        <v>0</v>
      </c>
      <c r="AR19" s="22">
        <v>79835011</v>
      </c>
      <c r="AS19" s="22">
        <v>144933</v>
      </c>
      <c r="AT19" s="22">
        <v>0</v>
      </c>
      <c r="AU19" s="22">
        <v>1670282</v>
      </c>
      <c r="AV19" s="22">
        <v>395124475</v>
      </c>
      <c r="AW19" s="22">
        <v>9658518</v>
      </c>
    </row>
    <row r="20" spans="1:49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45235439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2717842</v>
      </c>
      <c r="L20" s="22">
        <v>28562464</v>
      </c>
      <c r="M20" s="22">
        <v>795435</v>
      </c>
      <c r="N20" s="22">
        <v>2320992</v>
      </c>
      <c r="O20" s="22">
        <v>2938324</v>
      </c>
      <c r="P20" s="22">
        <v>7443828</v>
      </c>
      <c r="Q20" s="22">
        <v>618404</v>
      </c>
      <c r="R20" s="22">
        <v>2306450</v>
      </c>
      <c r="S20" s="22">
        <v>0</v>
      </c>
      <c r="T20" s="22">
        <v>-161863</v>
      </c>
      <c r="U20" s="22">
        <v>6060149</v>
      </c>
      <c r="V20" s="22">
        <v>0</v>
      </c>
      <c r="W20" s="22">
        <v>31899</v>
      </c>
      <c r="X20" s="22">
        <v>0</v>
      </c>
      <c r="Y20" s="22">
        <v>13711981</v>
      </c>
      <c r="Z20" s="22">
        <v>2850305</v>
      </c>
      <c r="AA20" s="22">
        <v>0</v>
      </c>
      <c r="AB20" s="22">
        <v>5030242</v>
      </c>
      <c r="AC20" s="22">
        <v>0</v>
      </c>
      <c r="AD20" s="22">
        <v>840093</v>
      </c>
      <c r="AE20" s="22">
        <v>121301984</v>
      </c>
      <c r="AF20" s="22">
        <v>39793024</v>
      </c>
      <c r="AG20" s="22">
        <v>22179432</v>
      </c>
      <c r="AH20" s="22">
        <v>18878614</v>
      </c>
      <c r="AI20" s="22">
        <v>6159558</v>
      </c>
      <c r="AJ20" s="22">
        <v>0</v>
      </c>
      <c r="AK20" s="22">
        <v>152455</v>
      </c>
      <c r="AL20" s="22">
        <v>0</v>
      </c>
      <c r="AM20" s="22">
        <v>0</v>
      </c>
      <c r="AN20" s="22">
        <v>175585</v>
      </c>
      <c r="AO20" s="22">
        <v>0</v>
      </c>
      <c r="AP20" s="22">
        <v>1137233</v>
      </c>
      <c r="AQ20" s="22">
        <v>0</v>
      </c>
      <c r="AR20" s="22">
        <v>17802177</v>
      </c>
      <c r="AS20" s="22">
        <v>0</v>
      </c>
      <c r="AT20" s="22">
        <v>0</v>
      </c>
      <c r="AU20" s="22">
        <v>397237</v>
      </c>
      <c r="AV20" s="22">
        <v>106675315</v>
      </c>
      <c r="AW20" s="22">
        <v>14626669</v>
      </c>
    </row>
    <row r="21" spans="1:49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23</v>
      </c>
      <c r="F21" s="22">
        <v>117710467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58873744</v>
      </c>
      <c r="M21" s="22">
        <v>0</v>
      </c>
      <c r="N21" s="22">
        <v>3755363</v>
      </c>
      <c r="O21" s="22">
        <v>3349820</v>
      </c>
      <c r="P21" s="22">
        <v>7302559</v>
      </c>
      <c r="Q21" s="22">
        <v>4097001</v>
      </c>
      <c r="R21" s="22">
        <v>0</v>
      </c>
      <c r="S21" s="22">
        <v>0</v>
      </c>
      <c r="T21" s="22">
        <v>0</v>
      </c>
      <c r="U21" s="22">
        <v>23080394</v>
      </c>
      <c r="V21" s="22">
        <v>865124</v>
      </c>
      <c r="W21" s="22">
        <v>9043309</v>
      </c>
      <c r="X21" s="22">
        <v>5313403</v>
      </c>
      <c r="Y21" s="22">
        <v>11391377</v>
      </c>
      <c r="Z21" s="22">
        <v>0</v>
      </c>
      <c r="AA21" s="22">
        <v>0</v>
      </c>
      <c r="AB21" s="22">
        <v>7958283</v>
      </c>
      <c r="AC21" s="22">
        <v>0</v>
      </c>
      <c r="AD21" s="22">
        <v>6024876</v>
      </c>
      <c r="AE21" s="22">
        <v>258765720</v>
      </c>
      <c r="AF21" s="22">
        <v>88986756</v>
      </c>
      <c r="AG21" s="22">
        <v>35473657</v>
      </c>
      <c r="AH21" s="22">
        <v>26228690</v>
      </c>
      <c r="AI21" s="22">
        <v>17232037</v>
      </c>
      <c r="AJ21" s="22">
        <v>0</v>
      </c>
      <c r="AK21" s="22">
        <v>0</v>
      </c>
      <c r="AL21" s="22">
        <v>0</v>
      </c>
      <c r="AM21" s="22">
        <v>1394918</v>
      </c>
      <c r="AN21" s="22">
        <v>239184</v>
      </c>
      <c r="AO21" s="22">
        <v>0</v>
      </c>
      <c r="AP21" s="22">
        <v>2439939</v>
      </c>
      <c r="AQ21" s="22">
        <v>0</v>
      </c>
      <c r="AR21" s="22">
        <v>37114437</v>
      </c>
      <c r="AS21" s="22">
        <v>-1131241</v>
      </c>
      <c r="AT21" s="22">
        <v>0</v>
      </c>
      <c r="AU21" s="22">
        <v>424121</v>
      </c>
      <c r="AV21" s="22">
        <v>208402498</v>
      </c>
      <c r="AW21" s="22">
        <v>50363222</v>
      </c>
    </row>
    <row r="22" spans="1:49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9974415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5175459</v>
      </c>
      <c r="M22" s="22">
        <v>178320</v>
      </c>
      <c r="N22" s="22">
        <v>301698</v>
      </c>
      <c r="O22" s="22">
        <v>0</v>
      </c>
      <c r="P22" s="22">
        <v>1350420</v>
      </c>
      <c r="Q22" s="22">
        <v>522781</v>
      </c>
      <c r="R22" s="22">
        <v>288739</v>
      </c>
      <c r="S22" s="22">
        <v>0</v>
      </c>
      <c r="T22" s="22">
        <v>371265</v>
      </c>
      <c r="U22" s="22">
        <v>0</v>
      </c>
      <c r="V22" s="22">
        <v>0</v>
      </c>
      <c r="W22" s="22">
        <v>0</v>
      </c>
      <c r="X22" s="22">
        <v>454564</v>
      </c>
      <c r="Y22" s="22">
        <v>8141952</v>
      </c>
      <c r="Z22" s="22">
        <v>155310</v>
      </c>
      <c r="AA22" s="22">
        <v>0</v>
      </c>
      <c r="AB22" s="22">
        <v>0</v>
      </c>
      <c r="AC22" s="22">
        <v>0</v>
      </c>
      <c r="AD22" s="22">
        <v>89018</v>
      </c>
      <c r="AE22" s="22">
        <v>27003941</v>
      </c>
      <c r="AF22" s="22">
        <v>6998083</v>
      </c>
      <c r="AG22" s="22">
        <v>4828819</v>
      </c>
      <c r="AH22" s="22">
        <v>0</v>
      </c>
      <c r="AI22" s="22">
        <v>3688031</v>
      </c>
      <c r="AJ22" s="22">
        <v>0</v>
      </c>
      <c r="AK22" s="22">
        <v>0</v>
      </c>
      <c r="AL22" s="22">
        <v>0</v>
      </c>
      <c r="AM22" s="22">
        <v>365346</v>
      </c>
      <c r="AN22" s="22">
        <v>34810</v>
      </c>
      <c r="AO22" s="22">
        <v>0</v>
      </c>
      <c r="AP22" s="22">
        <v>262419</v>
      </c>
      <c r="AQ22" s="22">
        <v>0</v>
      </c>
      <c r="AR22" s="22">
        <v>4040458</v>
      </c>
      <c r="AS22" s="22">
        <v>0</v>
      </c>
      <c r="AT22" s="22">
        <v>0</v>
      </c>
      <c r="AU22" s="22">
        <v>49965</v>
      </c>
      <c r="AV22" s="22">
        <v>20267931</v>
      </c>
      <c r="AW22" s="22">
        <v>6736010</v>
      </c>
    </row>
    <row r="23" spans="1:49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8198749</v>
      </c>
      <c r="F23" s="22">
        <v>0</v>
      </c>
      <c r="G23" s="22">
        <v>0</v>
      </c>
      <c r="H23" s="22">
        <v>0</v>
      </c>
      <c r="I23" s="22">
        <v>0</v>
      </c>
      <c r="J23" s="22">
        <v>5294908</v>
      </c>
      <c r="K23" s="22">
        <v>0</v>
      </c>
      <c r="L23" s="22">
        <v>7233707</v>
      </c>
      <c r="M23" s="22">
        <v>306177</v>
      </c>
      <c r="N23" s="22">
        <v>867071</v>
      </c>
      <c r="O23" s="22">
        <v>71509</v>
      </c>
      <c r="P23" s="22">
        <v>659053</v>
      </c>
      <c r="Q23" s="22">
        <v>432550</v>
      </c>
      <c r="R23" s="22">
        <v>495982</v>
      </c>
      <c r="S23" s="22">
        <v>0</v>
      </c>
      <c r="T23" s="22">
        <v>0</v>
      </c>
      <c r="U23" s="22">
        <v>0</v>
      </c>
      <c r="V23" s="22">
        <v>0</v>
      </c>
      <c r="W23" s="22">
        <v>1515597</v>
      </c>
      <c r="X23" s="22">
        <v>61776</v>
      </c>
      <c r="Y23" s="22">
        <v>2853723</v>
      </c>
      <c r="Z23" s="22">
        <v>0</v>
      </c>
      <c r="AA23" s="22">
        <v>0</v>
      </c>
      <c r="AB23" s="22">
        <v>0</v>
      </c>
      <c r="AC23" s="22">
        <v>0</v>
      </c>
      <c r="AD23" s="22">
        <v>281391</v>
      </c>
      <c r="AE23" s="22">
        <v>28272193</v>
      </c>
      <c r="AF23" s="22">
        <v>9515265</v>
      </c>
      <c r="AG23" s="22">
        <v>4230030</v>
      </c>
      <c r="AH23" s="22">
        <v>0</v>
      </c>
      <c r="AI23" s="22">
        <v>3262280</v>
      </c>
      <c r="AJ23" s="22">
        <v>81816</v>
      </c>
      <c r="AK23" s="22">
        <v>0</v>
      </c>
      <c r="AL23" s="22">
        <v>149431</v>
      </c>
      <c r="AM23" s="22">
        <v>20333</v>
      </c>
      <c r="AN23" s="22">
        <v>30196</v>
      </c>
      <c r="AO23" s="22">
        <v>0</v>
      </c>
      <c r="AP23" s="22">
        <v>379056</v>
      </c>
      <c r="AQ23" s="22">
        <v>0</v>
      </c>
      <c r="AR23" s="22">
        <v>2772939</v>
      </c>
      <c r="AS23" s="22">
        <v>0</v>
      </c>
      <c r="AT23" s="22">
        <v>0</v>
      </c>
      <c r="AU23" s="22">
        <v>0</v>
      </c>
      <c r="AV23" s="22">
        <v>20441346</v>
      </c>
      <c r="AW23" s="22">
        <v>7830847</v>
      </c>
    </row>
    <row r="24" spans="1:49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67404285</v>
      </c>
      <c r="F24" s="22">
        <v>0</v>
      </c>
      <c r="G24" s="22">
        <v>0</v>
      </c>
      <c r="H24" s="22">
        <v>0</v>
      </c>
      <c r="I24" s="22">
        <v>0</v>
      </c>
      <c r="J24" s="22">
        <v>14526</v>
      </c>
      <c r="K24" s="22">
        <v>0</v>
      </c>
      <c r="L24" s="22">
        <v>6909912</v>
      </c>
      <c r="M24" s="22">
        <v>575996</v>
      </c>
      <c r="N24" s="22">
        <v>189305</v>
      </c>
      <c r="O24" s="22">
        <v>180732</v>
      </c>
      <c r="P24" s="22">
        <v>0</v>
      </c>
      <c r="Q24" s="22">
        <v>2256681</v>
      </c>
      <c r="R24" s="22">
        <v>628454</v>
      </c>
      <c r="S24" s="22">
        <v>0</v>
      </c>
      <c r="T24" s="22">
        <v>24971</v>
      </c>
      <c r="U24" s="22">
        <v>313316</v>
      </c>
      <c r="V24" s="22">
        <v>0</v>
      </c>
      <c r="W24" s="22">
        <v>12708</v>
      </c>
      <c r="X24" s="22">
        <v>123824</v>
      </c>
      <c r="Y24" s="22">
        <v>1844591</v>
      </c>
      <c r="Z24" s="22">
        <v>204192</v>
      </c>
      <c r="AA24" s="22">
        <v>0</v>
      </c>
      <c r="AB24" s="22">
        <v>0</v>
      </c>
      <c r="AC24" s="22">
        <v>0</v>
      </c>
      <c r="AD24" s="22">
        <v>1067061</v>
      </c>
      <c r="AE24" s="22">
        <v>81750554</v>
      </c>
      <c r="AF24" s="22">
        <v>25847150</v>
      </c>
      <c r="AG24" s="22">
        <v>15267536</v>
      </c>
      <c r="AH24" s="22">
        <v>0</v>
      </c>
      <c r="AI24" s="22">
        <v>11253356</v>
      </c>
      <c r="AJ24" s="22">
        <v>897411</v>
      </c>
      <c r="AK24" s="22">
        <v>0</v>
      </c>
      <c r="AL24" s="22">
        <v>0</v>
      </c>
      <c r="AM24" s="22">
        <v>2765160</v>
      </c>
      <c r="AN24" s="22">
        <v>76748</v>
      </c>
      <c r="AO24" s="22">
        <v>0</v>
      </c>
      <c r="AP24" s="22">
        <v>35535</v>
      </c>
      <c r="AQ24" s="22">
        <v>0</v>
      </c>
      <c r="AR24" s="22">
        <v>18954469</v>
      </c>
      <c r="AS24" s="22">
        <v>0</v>
      </c>
      <c r="AT24" s="22">
        <v>0</v>
      </c>
      <c r="AU24" s="22">
        <v>0</v>
      </c>
      <c r="AV24" s="22">
        <v>75097365</v>
      </c>
      <c r="AW24" s="22">
        <v>6653189</v>
      </c>
    </row>
    <row r="25" spans="1:49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24450155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5732771</v>
      </c>
      <c r="M25" s="22">
        <v>286475</v>
      </c>
      <c r="N25" s="22">
        <v>486461</v>
      </c>
      <c r="O25" s="22">
        <v>0</v>
      </c>
      <c r="P25" s="22">
        <v>0</v>
      </c>
      <c r="Q25" s="22">
        <v>891737</v>
      </c>
      <c r="R25" s="22">
        <v>190420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11803482</v>
      </c>
      <c r="Z25" s="22">
        <v>0</v>
      </c>
      <c r="AA25" s="22">
        <v>0</v>
      </c>
      <c r="AB25" s="22">
        <v>0</v>
      </c>
      <c r="AC25" s="22">
        <v>0</v>
      </c>
      <c r="AD25" s="22">
        <v>3520888</v>
      </c>
      <c r="AE25" s="22">
        <v>47362389</v>
      </c>
      <c r="AF25" s="22">
        <v>8547422</v>
      </c>
      <c r="AG25" s="22">
        <v>7276878</v>
      </c>
      <c r="AH25" s="22">
        <v>0</v>
      </c>
      <c r="AI25" s="22">
        <v>6255170</v>
      </c>
      <c r="AJ25" s="22">
        <v>586732</v>
      </c>
      <c r="AK25" s="22">
        <v>2250000</v>
      </c>
      <c r="AL25" s="22">
        <v>2352336</v>
      </c>
      <c r="AM25" s="22">
        <v>0</v>
      </c>
      <c r="AN25" s="22">
        <v>23605</v>
      </c>
      <c r="AO25" s="22">
        <v>0</v>
      </c>
      <c r="AP25" s="22">
        <v>362400</v>
      </c>
      <c r="AQ25" s="22">
        <v>1851941</v>
      </c>
      <c r="AR25" s="22">
        <v>9978821</v>
      </c>
      <c r="AS25" s="22">
        <v>22986</v>
      </c>
      <c r="AT25" s="22">
        <v>0</v>
      </c>
      <c r="AU25" s="22">
        <v>9285042</v>
      </c>
      <c r="AV25" s="22">
        <v>48793333</v>
      </c>
      <c r="AW25" s="22">
        <v>-1430944</v>
      </c>
    </row>
    <row r="26" spans="1:49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242760721</v>
      </c>
      <c r="F26" s="22">
        <v>0</v>
      </c>
      <c r="G26" s="22">
        <v>0</v>
      </c>
      <c r="H26" s="22">
        <v>0</v>
      </c>
      <c r="I26" s="22">
        <v>0</v>
      </c>
      <c r="J26" s="22">
        <v>267022</v>
      </c>
      <c r="K26" s="22">
        <v>0</v>
      </c>
      <c r="L26" s="22">
        <v>79507685</v>
      </c>
      <c r="M26" s="22">
        <v>1977732</v>
      </c>
      <c r="N26" s="22">
        <v>3180196</v>
      </c>
      <c r="O26" s="22">
        <v>2925808</v>
      </c>
      <c r="P26" s="22">
        <v>4571527</v>
      </c>
      <c r="Q26" s="22">
        <v>9086806</v>
      </c>
      <c r="R26" s="22">
        <v>8121204</v>
      </c>
      <c r="S26" s="22">
        <v>28980</v>
      </c>
      <c r="T26" s="22">
        <v>0</v>
      </c>
      <c r="U26" s="22">
        <v>20371854</v>
      </c>
      <c r="V26" s="22">
        <v>0</v>
      </c>
      <c r="W26" s="22">
        <v>13223888</v>
      </c>
      <c r="X26" s="22">
        <v>0</v>
      </c>
      <c r="Y26" s="22">
        <v>40480194</v>
      </c>
      <c r="Z26" s="22">
        <v>74098</v>
      </c>
      <c r="AA26" s="22">
        <v>0</v>
      </c>
      <c r="AB26" s="22">
        <v>16026961</v>
      </c>
      <c r="AC26" s="22">
        <v>8535804</v>
      </c>
      <c r="AD26" s="22">
        <v>7428374</v>
      </c>
      <c r="AE26" s="22">
        <v>458568854</v>
      </c>
      <c r="AF26" s="22">
        <v>194127393</v>
      </c>
      <c r="AG26" s="22">
        <v>64350234</v>
      </c>
      <c r="AH26" s="22">
        <v>15359093</v>
      </c>
      <c r="AI26" s="22">
        <v>58529428</v>
      </c>
      <c r="AJ26" s="22">
        <v>228156</v>
      </c>
      <c r="AK26" s="22">
        <v>3866550</v>
      </c>
      <c r="AL26" s="22">
        <v>0</v>
      </c>
      <c r="AM26" s="22">
        <v>0</v>
      </c>
      <c r="AN26" s="22">
        <v>369643</v>
      </c>
      <c r="AO26" s="22">
        <v>0</v>
      </c>
      <c r="AP26" s="22">
        <v>5251648</v>
      </c>
      <c r="AQ26" s="22">
        <v>0</v>
      </c>
      <c r="AR26" s="22">
        <v>63660465</v>
      </c>
      <c r="AS26" s="22">
        <v>556824</v>
      </c>
      <c r="AT26" s="22">
        <v>0</v>
      </c>
      <c r="AU26" s="22">
        <v>2464622</v>
      </c>
      <c r="AV26" s="22">
        <v>408764056</v>
      </c>
      <c r="AW26" s="22">
        <v>49804798</v>
      </c>
    </row>
    <row r="27" spans="1:49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467491917</v>
      </c>
      <c r="F27" s="22">
        <v>0</v>
      </c>
      <c r="G27" s="22">
        <v>0</v>
      </c>
      <c r="H27" s="22">
        <v>0</v>
      </c>
      <c r="I27" s="22">
        <v>0</v>
      </c>
      <c r="J27" s="22">
        <v>225437</v>
      </c>
      <c r="K27" s="22">
        <v>4060266</v>
      </c>
      <c r="L27" s="22">
        <v>60356744</v>
      </c>
      <c r="M27" s="22">
        <v>5477638</v>
      </c>
      <c r="N27" s="22">
        <v>2043515</v>
      </c>
      <c r="O27" s="22">
        <v>2891434</v>
      </c>
      <c r="P27" s="22">
        <v>9112676</v>
      </c>
      <c r="Q27" s="22">
        <v>22582736</v>
      </c>
      <c r="R27" s="22">
        <v>19305611</v>
      </c>
      <c r="S27" s="22">
        <v>1214011</v>
      </c>
      <c r="T27" s="22">
        <v>0</v>
      </c>
      <c r="U27" s="22">
        <v>0</v>
      </c>
      <c r="V27" s="22">
        <v>0</v>
      </c>
      <c r="W27" s="22">
        <v>17412787</v>
      </c>
      <c r="X27" s="22">
        <v>0</v>
      </c>
      <c r="Y27" s="22">
        <v>76710398</v>
      </c>
      <c r="Z27" s="22">
        <v>0</v>
      </c>
      <c r="AA27" s="22">
        <v>0</v>
      </c>
      <c r="AB27" s="22">
        <v>0</v>
      </c>
      <c r="AC27" s="22">
        <v>7520602</v>
      </c>
      <c r="AD27" s="22">
        <v>0</v>
      </c>
      <c r="AE27" s="22">
        <v>696405772</v>
      </c>
      <c r="AF27" s="22">
        <v>265708691</v>
      </c>
      <c r="AG27" s="22">
        <v>155305017</v>
      </c>
      <c r="AH27" s="22">
        <v>27613482</v>
      </c>
      <c r="AI27" s="22">
        <v>52327671</v>
      </c>
      <c r="AJ27" s="22">
        <v>4550461</v>
      </c>
      <c r="AK27" s="22">
        <v>0</v>
      </c>
      <c r="AL27" s="22">
        <v>525555</v>
      </c>
      <c r="AM27" s="22">
        <v>24575098</v>
      </c>
      <c r="AN27" s="22">
        <v>505316</v>
      </c>
      <c r="AO27" s="22">
        <v>0</v>
      </c>
      <c r="AP27" s="22">
        <v>1418359</v>
      </c>
      <c r="AQ27" s="22">
        <v>0</v>
      </c>
      <c r="AR27" s="22">
        <v>137899993</v>
      </c>
      <c r="AS27" s="22">
        <v>9191508</v>
      </c>
      <c r="AT27" s="22">
        <v>7152787</v>
      </c>
      <c r="AU27" s="22">
        <v>862208</v>
      </c>
      <c r="AV27" s="22">
        <v>687636146</v>
      </c>
      <c r="AW27" s="22">
        <v>8769626</v>
      </c>
    </row>
    <row r="28" spans="1:49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926557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246822</v>
      </c>
      <c r="M28" s="22">
        <v>9723</v>
      </c>
      <c r="N28" s="22">
        <v>0</v>
      </c>
      <c r="O28" s="22">
        <v>0</v>
      </c>
      <c r="P28" s="22">
        <v>0</v>
      </c>
      <c r="Q28" s="22">
        <v>88795</v>
      </c>
      <c r="R28" s="22">
        <v>38558</v>
      </c>
      <c r="S28" s="22">
        <v>0</v>
      </c>
      <c r="T28" s="22">
        <v>0</v>
      </c>
      <c r="U28" s="22">
        <v>0</v>
      </c>
      <c r="V28" s="22">
        <v>0</v>
      </c>
      <c r="W28" s="22">
        <v>6200</v>
      </c>
      <c r="X28" s="22">
        <v>0</v>
      </c>
      <c r="Y28" s="22">
        <v>307910</v>
      </c>
      <c r="Z28" s="22">
        <v>0</v>
      </c>
      <c r="AA28" s="22">
        <v>0</v>
      </c>
      <c r="AB28" s="22">
        <v>0</v>
      </c>
      <c r="AC28" s="22">
        <v>0</v>
      </c>
      <c r="AD28" s="22">
        <v>77505</v>
      </c>
      <c r="AE28" s="22">
        <v>1702070</v>
      </c>
      <c r="AF28" s="22">
        <v>528203</v>
      </c>
      <c r="AG28" s="22">
        <v>469689</v>
      </c>
      <c r="AH28" s="22">
        <v>0</v>
      </c>
      <c r="AI28" s="22">
        <v>422671</v>
      </c>
      <c r="AJ28" s="22">
        <v>0</v>
      </c>
      <c r="AK28" s="22">
        <v>0</v>
      </c>
      <c r="AL28" s="22">
        <v>65919</v>
      </c>
      <c r="AM28" s="22">
        <v>0</v>
      </c>
      <c r="AN28" s="22">
        <v>0</v>
      </c>
      <c r="AO28" s="22">
        <v>10770</v>
      </c>
      <c r="AP28" s="22">
        <v>0</v>
      </c>
      <c r="AQ28" s="22">
        <v>0</v>
      </c>
      <c r="AR28" s="22">
        <v>334652</v>
      </c>
      <c r="AS28" s="22">
        <v>0</v>
      </c>
      <c r="AT28" s="22">
        <v>0</v>
      </c>
      <c r="AU28" s="22">
        <v>55492</v>
      </c>
      <c r="AV28" s="22">
        <v>1887396</v>
      </c>
      <c r="AW28" s="22">
        <v>-185326</v>
      </c>
    </row>
    <row r="29" spans="1:49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22439084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2187179</v>
      </c>
      <c r="M29" s="22">
        <v>287654</v>
      </c>
      <c r="N29" s="22">
        <v>109325</v>
      </c>
      <c r="O29" s="22">
        <v>0</v>
      </c>
      <c r="P29" s="22">
        <v>0</v>
      </c>
      <c r="Q29" s="22">
        <v>726279</v>
      </c>
      <c r="R29" s="22">
        <v>347127</v>
      </c>
      <c r="S29" s="22">
        <v>0</v>
      </c>
      <c r="T29" s="22">
        <v>0</v>
      </c>
      <c r="U29" s="22">
        <v>0</v>
      </c>
      <c r="V29" s="22">
        <v>12499</v>
      </c>
      <c r="W29" s="22">
        <v>0</v>
      </c>
      <c r="X29" s="22">
        <v>1487846</v>
      </c>
      <c r="Y29" s="22">
        <v>2510575</v>
      </c>
      <c r="Z29" s="22">
        <v>156009</v>
      </c>
      <c r="AA29" s="22">
        <v>0</v>
      </c>
      <c r="AB29" s="22">
        <v>0</v>
      </c>
      <c r="AC29" s="22">
        <v>0</v>
      </c>
      <c r="AD29" s="22">
        <v>145327</v>
      </c>
      <c r="AE29" s="22">
        <v>30408904</v>
      </c>
      <c r="AF29" s="22">
        <v>9338885</v>
      </c>
      <c r="AG29" s="22">
        <v>7677090</v>
      </c>
      <c r="AH29" s="22">
        <v>0</v>
      </c>
      <c r="AI29" s="22">
        <v>10206218</v>
      </c>
      <c r="AJ29" s="22">
        <v>0</v>
      </c>
      <c r="AK29" s="22">
        <v>0</v>
      </c>
      <c r="AL29" s="22">
        <v>878047</v>
      </c>
      <c r="AM29" s="22">
        <v>0</v>
      </c>
      <c r="AN29" s="22">
        <v>0</v>
      </c>
      <c r="AO29" s="22">
        <v>0</v>
      </c>
      <c r="AP29" s="22">
        <v>0</v>
      </c>
      <c r="AQ29" s="22">
        <v>0</v>
      </c>
      <c r="AR29" s="22">
        <v>5524268</v>
      </c>
      <c r="AS29" s="22">
        <v>61733</v>
      </c>
      <c r="AT29" s="22">
        <v>0</v>
      </c>
      <c r="AU29" s="22">
        <v>198586</v>
      </c>
      <c r="AV29" s="22">
        <v>33884827</v>
      </c>
      <c r="AW29" s="22">
        <v>-3475923</v>
      </c>
    </row>
    <row r="30" spans="1:49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8989639</v>
      </c>
      <c r="F30" s="22">
        <v>112328</v>
      </c>
      <c r="G30" s="22">
        <v>0</v>
      </c>
      <c r="H30" s="22">
        <v>0</v>
      </c>
      <c r="I30" s="22">
        <v>0</v>
      </c>
      <c r="J30" s="22">
        <v>21885</v>
      </c>
      <c r="K30" s="22">
        <v>91375</v>
      </c>
      <c r="L30" s="22">
        <v>1147240</v>
      </c>
      <c r="M30" s="22">
        <v>167712</v>
      </c>
      <c r="N30" s="22">
        <v>15700</v>
      </c>
      <c r="O30" s="22">
        <v>1671</v>
      </c>
      <c r="P30" s="22">
        <v>0</v>
      </c>
      <c r="Q30" s="22">
        <v>455914</v>
      </c>
      <c r="R30" s="22">
        <v>66726</v>
      </c>
      <c r="S30" s="22">
        <v>66721</v>
      </c>
      <c r="T30" s="22">
        <v>-17574</v>
      </c>
      <c r="U30" s="22">
        <v>4814</v>
      </c>
      <c r="V30" s="22">
        <v>0</v>
      </c>
      <c r="W30" s="22">
        <v>1197056</v>
      </c>
      <c r="X30" s="22">
        <v>0</v>
      </c>
      <c r="Y30" s="22">
        <v>2168415</v>
      </c>
      <c r="Z30" s="22">
        <v>41479</v>
      </c>
      <c r="AA30" s="22">
        <v>0</v>
      </c>
      <c r="AB30" s="22">
        <v>0</v>
      </c>
      <c r="AC30" s="22">
        <v>2985</v>
      </c>
      <c r="AD30" s="22">
        <v>129179</v>
      </c>
      <c r="AE30" s="22">
        <v>14663265</v>
      </c>
      <c r="AF30" s="22">
        <v>3875618</v>
      </c>
      <c r="AG30" s="22">
        <v>1846404</v>
      </c>
      <c r="AH30" s="22">
        <v>297897</v>
      </c>
      <c r="AI30" s="22">
        <v>2309074</v>
      </c>
      <c r="AJ30" s="22">
        <v>-334106</v>
      </c>
      <c r="AK30" s="22">
        <v>1152559</v>
      </c>
      <c r="AL30" s="22">
        <v>157621</v>
      </c>
      <c r="AM30" s="22">
        <v>605555</v>
      </c>
      <c r="AN30" s="22">
        <v>1255</v>
      </c>
      <c r="AO30" s="22">
        <v>119183</v>
      </c>
      <c r="AP30" s="22">
        <v>0</v>
      </c>
      <c r="AQ30" s="22">
        <v>0</v>
      </c>
      <c r="AR30" s="22">
        <v>3225775</v>
      </c>
      <c r="AS30" s="22">
        <v>0</v>
      </c>
      <c r="AT30" s="22">
        <v>0</v>
      </c>
      <c r="AU30" s="22">
        <v>12116</v>
      </c>
      <c r="AV30" s="22">
        <v>13268951</v>
      </c>
      <c r="AW30" s="22">
        <v>1394314</v>
      </c>
    </row>
    <row r="31" spans="1:49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14467864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664294</v>
      </c>
      <c r="M31" s="22">
        <v>104489</v>
      </c>
      <c r="N31" s="22">
        <v>0</v>
      </c>
      <c r="O31" s="22">
        <v>18781</v>
      </c>
      <c r="P31" s="22">
        <v>0</v>
      </c>
      <c r="Q31" s="22">
        <v>881168</v>
      </c>
      <c r="R31" s="22">
        <v>40879</v>
      </c>
      <c r="S31" s="22">
        <v>0</v>
      </c>
      <c r="T31" s="22">
        <v>0</v>
      </c>
      <c r="U31" s="22">
        <v>0</v>
      </c>
      <c r="V31" s="22">
        <v>0</v>
      </c>
      <c r="W31" s="22">
        <v>525418</v>
      </c>
      <c r="X31" s="22">
        <v>0</v>
      </c>
      <c r="Y31" s="22">
        <v>2282489</v>
      </c>
      <c r="Z31" s="22">
        <v>0</v>
      </c>
      <c r="AA31" s="22">
        <v>0</v>
      </c>
      <c r="AB31" s="22">
        <v>0</v>
      </c>
      <c r="AC31" s="22">
        <v>0</v>
      </c>
      <c r="AD31" s="22">
        <v>2956550</v>
      </c>
      <c r="AE31" s="22">
        <v>21941932</v>
      </c>
      <c r="AF31" s="22">
        <v>5087916</v>
      </c>
      <c r="AG31" s="22">
        <v>3804230</v>
      </c>
      <c r="AH31" s="22">
        <v>0</v>
      </c>
      <c r="AI31" s="22">
        <v>2378552</v>
      </c>
      <c r="AJ31" s="22">
        <v>-843480</v>
      </c>
      <c r="AK31" s="22">
        <v>2160422</v>
      </c>
      <c r="AL31" s="22">
        <v>0</v>
      </c>
      <c r="AM31" s="22">
        <v>0</v>
      </c>
      <c r="AN31" s="22">
        <v>11098</v>
      </c>
      <c r="AO31" s="22">
        <v>115144</v>
      </c>
      <c r="AP31" s="22">
        <v>0</v>
      </c>
      <c r="AQ31" s="22">
        <v>0</v>
      </c>
      <c r="AR31" s="22">
        <v>3613488</v>
      </c>
      <c r="AS31" s="22">
        <v>-81112</v>
      </c>
      <c r="AT31" s="22">
        <v>0</v>
      </c>
      <c r="AU31" s="22">
        <v>0</v>
      </c>
      <c r="AV31" s="22">
        <v>16246258</v>
      </c>
      <c r="AW31" s="22">
        <v>5695674</v>
      </c>
    </row>
    <row r="32" spans="1:49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22634993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2759298</v>
      </c>
      <c r="M32" s="22">
        <v>158486</v>
      </c>
      <c r="N32" s="22">
        <v>12843</v>
      </c>
      <c r="O32" s="22">
        <v>12918</v>
      </c>
      <c r="P32" s="22">
        <v>0</v>
      </c>
      <c r="Q32" s="22">
        <v>1014313</v>
      </c>
      <c r="R32" s="22">
        <v>54845</v>
      </c>
      <c r="S32" s="22">
        <v>0</v>
      </c>
      <c r="T32" s="22">
        <v>1632349</v>
      </c>
      <c r="U32" s="22">
        <v>0</v>
      </c>
      <c r="V32" s="22">
        <v>0</v>
      </c>
      <c r="W32" s="22">
        <v>1037290</v>
      </c>
      <c r="X32" s="22">
        <v>0</v>
      </c>
      <c r="Y32" s="22">
        <v>1209537</v>
      </c>
      <c r="Z32" s="22">
        <v>170683</v>
      </c>
      <c r="AA32" s="22">
        <v>0</v>
      </c>
      <c r="AB32" s="22">
        <v>0</v>
      </c>
      <c r="AC32" s="22">
        <v>0</v>
      </c>
      <c r="AD32" s="22">
        <v>86607</v>
      </c>
      <c r="AE32" s="22">
        <v>30784162</v>
      </c>
      <c r="AF32" s="22">
        <v>7368047</v>
      </c>
      <c r="AG32" s="22">
        <v>9358674</v>
      </c>
      <c r="AH32" s="22">
        <v>0</v>
      </c>
      <c r="AI32" s="22">
        <v>1250784</v>
      </c>
      <c r="AJ32" s="22">
        <v>663676</v>
      </c>
      <c r="AK32" s="22">
        <v>3667824</v>
      </c>
      <c r="AL32" s="22">
        <v>0</v>
      </c>
      <c r="AM32" s="22">
        <v>0</v>
      </c>
      <c r="AN32" s="22">
        <v>0</v>
      </c>
      <c r="AO32" s="22">
        <v>0</v>
      </c>
      <c r="AP32" s="22">
        <v>72843</v>
      </c>
      <c r="AQ32" s="22">
        <v>0</v>
      </c>
      <c r="AR32" s="22">
        <v>8985944</v>
      </c>
      <c r="AS32" s="22">
        <v>0</v>
      </c>
      <c r="AT32" s="22">
        <v>0</v>
      </c>
      <c r="AU32" s="22">
        <v>0</v>
      </c>
      <c r="AV32" s="22">
        <v>31367792</v>
      </c>
      <c r="AW32" s="22">
        <v>-583630</v>
      </c>
    </row>
    <row r="33" spans="1:49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6591546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3335937</v>
      </c>
      <c r="M33" s="22">
        <v>42680</v>
      </c>
      <c r="N33" s="22">
        <v>86602</v>
      </c>
      <c r="O33" s="22">
        <v>0</v>
      </c>
      <c r="P33" s="22">
        <v>0</v>
      </c>
      <c r="Q33" s="22">
        <v>349158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782239</v>
      </c>
      <c r="Y33" s="22">
        <v>492288</v>
      </c>
      <c r="Z33" s="22">
        <v>0</v>
      </c>
      <c r="AA33" s="22">
        <v>0</v>
      </c>
      <c r="AB33" s="22">
        <v>0</v>
      </c>
      <c r="AC33" s="22">
        <v>0</v>
      </c>
      <c r="AD33" s="22">
        <v>139566</v>
      </c>
      <c r="AE33" s="22">
        <v>11820016</v>
      </c>
      <c r="AF33" s="22">
        <v>3351252</v>
      </c>
      <c r="AG33" s="22">
        <v>2461747</v>
      </c>
      <c r="AH33" s="22">
        <v>0</v>
      </c>
      <c r="AI33" s="22">
        <v>1113601</v>
      </c>
      <c r="AJ33" s="22">
        <v>0</v>
      </c>
      <c r="AK33" s="22">
        <v>0</v>
      </c>
      <c r="AL33" s="22">
        <v>0</v>
      </c>
      <c r="AM33" s="22">
        <v>634234</v>
      </c>
      <c r="AN33" s="22">
        <v>7435</v>
      </c>
      <c r="AO33" s="22">
        <v>0</v>
      </c>
      <c r="AP33" s="22">
        <v>32957</v>
      </c>
      <c r="AQ33" s="22">
        <v>0</v>
      </c>
      <c r="AR33" s="22">
        <v>1927000</v>
      </c>
      <c r="AS33" s="22">
        <v>0</v>
      </c>
      <c r="AT33" s="22">
        <v>0</v>
      </c>
      <c r="AU33" s="22">
        <v>990988</v>
      </c>
      <c r="AV33" s="22">
        <v>10519214</v>
      </c>
      <c r="AW33" s="22">
        <v>1300802</v>
      </c>
    </row>
    <row r="34" spans="1:49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4948830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402751</v>
      </c>
      <c r="M34" s="22">
        <v>157243</v>
      </c>
      <c r="N34" s="22">
        <v>2445</v>
      </c>
      <c r="O34" s="22">
        <v>0</v>
      </c>
      <c r="P34" s="22">
        <v>6617</v>
      </c>
      <c r="Q34" s="22">
        <v>442198</v>
      </c>
      <c r="R34" s="22">
        <v>29695</v>
      </c>
      <c r="S34" s="22">
        <v>0</v>
      </c>
      <c r="T34" s="22">
        <v>57615</v>
      </c>
      <c r="U34" s="22">
        <v>0</v>
      </c>
      <c r="V34" s="22">
        <v>0</v>
      </c>
      <c r="W34" s="22">
        <v>5781</v>
      </c>
      <c r="X34" s="22">
        <v>0</v>
      </c>
      <c r="Y34" s="22">
        <v>820321</v>
      </c>
      <c r="Z34" s="22">
        <v>0</v>
      </c>
      <c r="AA34" s="22">
        <v>0</v>
      </c>
      <c r="AB34" s="22">
        <v>0</v>
      </c>
      <c r="AC34" s="22">
        <v>0</v>
      </c>
      <c r="AD34" s="22">
        <v>671025</v>
      </c>
      <c r="AE34" s="22">
        <v>7544521</v>
      </c>
      <c r="AF34" s="22">
        <v>2559381</v>
      </c>
      <c r="AG34" s="22">
        <v>1700449</v>
      </c>
      <c r="AH34" s="22">
        <v>0</v>
      </c>
      <c r="AI34" s="22">
        <v>1522005</v>
      </c>
      <c r="AJ34" s="22">
        <v>0</v>
      </c>
      <c r="AK34" s="22">
        <v>13086</v>
      </c>
      <c r="AL34" s="22">
        <v>171806</v>
      </c>
      <c r="AM34" s="22">
        <v>67691</v>
      </c>
      <c r="AN34" s="22">
        <v>23732</v>
      </c>
      <c r="AO34" s="22">
        <v>0</v>
      </c>
      <c r="AP34" s="22">
        <v>0</v>
      </c>
      <c r="AQ34" s="22">
        <v>0</v>
      </c>
      <c r="AR34" s="22">
        <v>2260718</v>
      </c>
      <c r="AS34" s="22">
        <v>975</v>
      </c>
      <c r="AT34" s="22">
        <v>0</v>
      </c>
      <c r="AU34" s="22">
        <v>0</v>
      </c>
      <c r="AV34" s="22">
        <v>8319843</v>
      </c>
      <c r="AW34" s="22">
        <v>-775322</v>
      </c>
    </row>
    <row r="35" spans="1:49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82406989</v>
      </c>
      <c r="F35" s="22">
        <v>0</v>
      </c>
      <c r="G35" s="22">
        <v>0</v>
      </c>
      <c r="H35" s="22">
        <v>0</v>
      </c>
      <c r="I35" s="22">
        <v>0</v>
      </c>
      <c r="J35" s="22">
        <v>22984</v>
      </c>
      <c r="K35" s="22">
        <v>420861</v>
      </c>
      <c r="L35" s="22">
        <v>5431251</v>
      </c>
      <c r="M35" s="22">
        <v>377785</v>
      </c>
      <c r="N35" s="22">
        <v>195051</v>
      </c>
      <c r="O35" s="22">
        <v>64386</v>
      </c>
      <c r="P35" s="22">
        <v>0</v>
      </c>
      <c r="Q35" s="22">
        <v>2325519</v>
      </c>
      <c r="R35" s="22">
        <v>0</v>
      </c>
      <c r="S35" s="22">
        <v>0</v>
      </c>
      <c r="T35" s="22">
        <v>0</v>
      </c>
      <c r="U35" s="22">
        <v>187166</v>
      </c>
      <c r="V35" s="22">
        <v>0</v>
      </c>
      <c r="W35" s="22">
        <v>165109</v>
      </c>
      <c r="X35" s="22">
        <v>1337170</v>
      </c>
      <c r="Y35" s="22">
        <v>2126491</v>
      </c>
      <c r="Z35" s="22">
        <v>342882</v>
      </c>
      <c r="AA35" s="22">
        <v>0</v>
      </c>
      <c r="AB35" s="22">
        <v>13375</v>
      </c>
      <c r="AC35" s="22">
        <v>0</v>
      </c>
      <c r="AD35" s="22">
        <v>2346441</v>
      </c>
      <c r="AE35" s="22">
        <v>97763460</v>
      </c>
      <c r="AF35" s="22">
        <v>24338669</v>
      </c>
      <c r="AG35" s="22">
        <v>6090960</v>
      </c>
      <c r="AH35" s="22">
        <v>0</v>
      </c>
      <c r="AI35" s="22">
        <v>7015724</v>
      </c>
      <c r="AJ35" s="22">
        <v>265762</v>
      </c>
      <c r="AK35" s="22">
        <v>27682942</v>
      </c>
      <c r="AL35" s="22">
        <v>1242873</v>
      </c>
      <c r="AM35" s="22">
        <v>0</v>
      </c>
      <c r="AN35" s="22">
        <v>0</v>
      </c>
      <c r="AO35" s="22">
        <v>0</v>
      </c>
      <c r="AP35" s="22">
        <v>340707</v>
      </c>
      <c r="AQ35" s="22">
        <v>0</v>
      </c>
      <c r="AR35" s="22">
        <v>19934192</v>
      </c>
      <c r="AS35" s="22">
        <v>758256</v>
      </c>
      <c r="AT35" s="22">
        <v>0</v>
      </c>
      <c r="AU35" s="22">
        <v>0</v>
      </c>
      <c r="AV35" s="22">
        <v>87670085</v>
      </c>
      <c r="AW35" s="22">
        <v>10093375</v>
      </c>
    </row>
    <row r="36" spans="1:49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23197848</v>
      </c>
      <c r="F36" s="22">
        <v>0</v>
      </c>
      <c r="G36" s="22">
        <v>0</v>
      </c>
      <c r="H36" s="22">
        <v>195137</v>
      </c>
      <c r="I36" s="22">
        <v>0</v>
      </c>
      <c r="J36" s="22">
        <v>0</v>
      </c>
      <c r="K36" s="22">
        <v>175601</v>
      </c>
      <c r="L36" s="22">
        <v>601775</v>
      </c>
      <c r="M36" s="22">
        <v>88751</v>
      </c>
      <c r="N36" s="22">
        <v>235230</v>
      </c>
      <c r="O36" s="22">
        <v>0</v>
      </c>
      <c r="P36" s="22">
        <v>0</v>
      </c>
      <c r="Q36" s="22">
        <v>1080279</v>
      </c>
      <c r="R36" s="22">
        <v>0</v>
      </c>
      <c r="S36" s="22">
        <v>41786</v>
      </c>
      <c r="T36" s="22">
        <v>0</v>
      </c>
      <c r="U36" s="22">
        <v>0</v>
      </c>
      <c r="V36" s="22">
        <v>0</v>
      </c>
      <c r="W36" s="22">
        <v>182616</v>
      </c>
      <c r="X36" s="22">
        <v>0</v>
      </c>
      <c r="Y36" s="22">
        <v>3536271</v>
      </c>
      <c r="Z36" s="22">
        <v>112716</v>
      </c>
      <c r="AA36" s="22">
        <v>182246</v>
      </c>
      <c r="AB36" s="22">
        <v>0</v>
      </c>
      <c r="AC36" s="22">
        <v>0</v>
      </c>
      <c r="AD36" s="22">
        <v>41555</v>
      </c>
      <c r="AE36" s="22">
        <v>29671811</v>
      </c>
      <c r="AF36" s="22">
        <v>9094953</v>
      </c>
      <c r="AG36" s="22">
        <v>4344218</v>
      </c>
      <c r="AH36" s="22">
        <v>0</v>
      </c>
      <c r="AI36" s="22">
        <v>4208787</v>
      </c>
      <c r="AJ36" s="22">
        <v>239</v>
      </c>
      <c r="AK36" s="22">
        <v>4794320</v>
      </c>
      <c r="AL36" s="22">
        <v>54878</v>
      </c>
      <c r="AM36" s="22">
        <v>306985</v>
      </c>
      <c r="AN36" s="22">
        <v>14658</v>
      </c>
      <c r="AO36" s="22">
        <v>0</v>
      </c>
      <c r="AP36" s="22">
        <v>231837</v>
      </c>
      <c r="AQ36" s="22">
        <v>0</v>
      </c>
      <c r="AR36" s="22">
        <v>9774855</v>
      </c>
      <c r="AS36" s="22">
        <v>0</v>
      </c>
      <c r="AT36" s="22">
        <v>80205</v>
      </c>
      <c r="AU36" s="22">
        <v>702199</v>
      </c>
      <c r="AV36" s="22">
        <v>33608134</v>
      </c>
      <c r="AW36" s="22">
        <v>-3936323</v>
      </c>
    </row>
    <row r="37" spans="1:49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16693225</v>
      </c>
      <c r="F37" s="22">
        <v>0</v>
      </c>
      <c r="G37" s="22">
        <v>0</v>
      </c>
      <c r="H37" s="22">
        <v>81416</v>
      </c>
      <c r="I37" s="22">
        <v>0</v>
      </c>
      <c r="J37" s="22">
        <v>0</v>
      </c>
      <c r="K37" s="22">
        <v>0</v>
      </c>
      <c r="L37" s="22">
        <v>4469741</v>
      </c>
      <c r="M37" s="22">
        <v>287128</v>
      </c>
      <c r="N37" s="22">
        <v>0</v>
      </c>
      <c r="O37" s="22">
        <v>109621</v>
      </c>
      <c r="P37" s="22">
        <v>23655</v>
      </c>
      <c r="Q37" s="22">
        <v>423791</v>
      </c>
      <c r="R37" s="22">
        <v>96027</v>
      </c>
      <c r="S37" s="22">
        <v>0</v>
      </c>
      <c r="T37" s="22">
        <v>650705</v>
      </c>
      <c r="U37" s="22">
        <v>0</v>
      </c>
      <c r="V37" s="22">
        <v>0</v>
      </c>
      <c r="W37" s="22">
        <v>0</v>
      </c>
      <c r="X37" s="22">
        <v>0</v>
      </c>
      <c r="Y37" s="22">
        <v>7749965</v>
      </c>
      <c r="Z37" s="22">
        <v>154352</v>
      </c>
      <c r="AA37" s="22">
        <v>0</v>
      </c>
      <c r="AB37" s="22">
        <v>0</v>
      </c>
      <c r="AC37" s="22">
        <v>0</v>
      </c>
      <c r="AD37" s="22">
        <v>253465</v>
      </c>
      <c r="AE37" s="22">
        <v>30993091</v>
      </c>
      <c r="AF37" s="22">
        <v>7372388</v>
      </c>
      <c r="AG37" s="22">
        <v>5093498</v>
      </c>
      <c r="AH37" s="22">
        <v>0</v>
      </c>
      <c r="AI37" s="22">
        <v>2382892</v>
      </c>
      <c r="AJ37" s="22">
        <v>0</v>
      </c>
      <c r="AK37" s="22">
        <v>0</v>
      </c>
      <c r="AL37" s="22">
        <v>2213553</v>
      </c>
      <c r="AM37" s="22">
        <v>1431886</v>
      </c>
      <c r="AN37" s="22">
        <v>0</v>
      </c>
      <c r="AO37" s="22">
        <v>91731</v>
      </c>
      <c r="AP37" s="22">
        <v>198991</v>
      </c>
      <c r="AQ37" s="22">
        <v>0</v>
      </c>
      <c r="AR37" s="22">
        <v>4405647</v>
      </c>
      <c r="AS37" s="22">
        <v>0</v>
      </c>
      <c r="AT37" s="22">
        <v>0</v>
      </c>
      <c r="AU37" s="22">
        <v>59325</v>
      </c>
      <c r="AV37" s="22">
        <v>23249911</v>
      </c>
      <c r="AW37" s="22">
        <v>7743180</v>
      </c>
    </row>
    <row r="38" spans="1:49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5970236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998168</v>
      </c>
      <c r="M38" s="22">
        <v>161264</v>
      </c>
      <c r="N38" s="22">
        <v>0</v>
      </c>
      <c r="O38" s="22">
        <v>0</v>
      </c>
      <c r="P38" s="22">
        <v>0</v>
      </c>
      <c r="Q38" s="22">
        <v>313303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1463394</v>
      </c>
      <c r="Z38" s="22">
        <v>0</v>
      </c>
      <c r="AA38" s="22">
        <v>0</v>
      </c>
      <c r="AB38" s="22">
        <v>0</v>
      </c>
      <c r="AC38" s="22">
        <v>0</v>
      </c>
      <c r="AD38" s="22">
        <v>216617</v>
      </c>
      <c r="AE38" s="22">
        <v>9122982</v>
      </c>
      <c r="AF38" s="22">
        <v>3262034</v>
      </c>
      <c r="AG38" s="22">
        <v>3212559</v>
      </c>
      <c r="AH38" s="22">
        <v>0</v>
      </c>
      <c r="AI38" s="22">
        <v>0</v>
      </c>
      <c r="AJ38" s="22">
        <v>186551</v>
      </c>
      <c r="AK38" s="22">
        <v>0</v>
      </c>
      <c r="AL38" s="22">
        <v>0</v>
      </c>
      <c r="AM38" s="22">
        <v>680755</v>
      </c>
      <c r="AN38" s="22">
        <v>70025</v>
      </c>
      <c r="AO38" s="22">
        <v>0</v>
      </c>
      <c r="AP38" s="22">
        <v>0</v>
      </c>
      <c r="AQ38" s="22">
        <v>0</v>
      </c>
      <c r="AR38" s="22">
        <v>2676724</v>
      </c>
      <c r="AS38" s="22">
        <v>-158989</v>
      </c>
      <c r="AT38" s="22">
        <v>0</v>
      </c>
      <c r="AU38" s="22">
        <v>0</v>
      </c>
      <c r="AV38" s="22">
        <v>9929659</v>
      </c>
      <c r="AW38" s="22">
        <v>-806677</v>
      </c>
    </row>
    <row r="39" spans="1:49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13369277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246535</v>
      </c>
      <c r="M39" s="22">
        <v>1635686</v>
      </c>
      <c r="N39" s="22">
        <v>11864</v>
      </c>
      <c r="O39" s="22">
        <v>0</v>
      </c>
      <c r="P39" s="22">
        <v>0</v>
      </c>
      <c r="Q39" s="22">
        <v>467534</v>
      </c>
      <c r="R39" s="22">
        <v>49631</v>
      </c>
      <c r="S39" s="22">
        <v>0</v>
      </c>
      <c r="T39" s="22">
        <v>49332</v>
      </c>
      <c r="U39" s="22">
        <v>0</v>
      </c>
      <c r="V39" s="22">
        <v>0</v>
      </c>
      <c r="W39" s="22">
        <v>0</v>
      </c>
      <c r="X39" s="22">
        <v>0</v>
      </c>
      <c r="Y39" s="22">
        <v>1747595</v>
      </c>
      <c r="Z39" s="22">
        <v>0</v>
      </c>
      <c r="AA39" s="22">
        <v>30425</v>
      </c>
      <c r="AB39" s="22">
        <v>0</v>
      </c>
      <c r="AC39" s="22">
        <v>0</v>
      </c>
      <c r="AD39" s="22">
        <v>48304</v>
      </c>
      <c r="AE39" s="22">
        <v>17656183</v>
      </c>
      <c r="AF39" s="22">
        <v>2163405</v>
      </c>
      <c r="AG39" s="22">
        <v>4550743</v>
      </c>
      <c r="AH39" s="22">
        <v>591065</v>
      </c>
      <c r="AI39" s="22">
        <v>1891733</v>
      </c>
      <c r="AJ39" s="22">
        <v>1577350</v>
      </c>
      <c r="AK39" s="22">
        <v>1440917</v>
      </c>
      <c r="AL39" s="22">
        <v>0</v>
      </c>
      <c r="AM39" s="22">
        <v>0</v>
      </c>
      <c r="AN39" s="22">
        <v>7370</v>
      </c>
      <c r="AO39" s="22">
        <v>0</v>
      </c>
      <c r="AP39" s="22">
        <v>0</v>
      </c>
      <c r="AQ39" s="22">
        <v>0</v>
      </c>
      <c r="AR39" s="22">
        <v>4161382</v>
      </c>
      <c r="AS39" s="22">
        <v>0</v>
      </c>
      <c r="AT39" s="22">
        <v>0</v>
      </c>
      <c r="AU39" s="22">
        <v>0</v>
      </c>
      <c r="AV39" s="22">
        <v>16383965</v>
      </c>
      <c r="AW39" s="22">
        <v>1272218</v>
      </c>
    </row>
    <row r="40" spans="1:49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46121733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5127217</v>
      </c>
      <c r="M40" s="22">
        <v>601239</v>
      </c>
      <c r="N40" s="22">
        <v>92443</v>
      </c>
      <c r="O40" s="22">
        <v>261591</v>
      </c>
      <c r="P40" s="22">
        <v>0</v>
      </c>
      <c r="Q40" s="22">
        <v>2469490</v>
      </c>
      <c r="R40" s="22">
        <v>454622</v>
      </c>
      <c r="S40" s="22">
        <v>0</v>
      </c>
      <c r="T40" s="22">
        <v>0</v>
      </c>
      <c r="U40" s="22">
        <v>0</v>
      </c>
      <c r="V40" s="22">
        <v>0</v>
      </c>
      <c r="W40" s="22">
        <v>1445818</v>
      </c>
      <c r="X40" s="22">
        <v>0</v>
      </c>
      <c r="Y40" s="22">
        <v>8135135</v>
      </c>
      <c r="Z40" s="22">
        <v>1141440</v>
      </c>
      <c r="AA40" s="22">
        <v>0</v>
      </c>
      <c r="AB40" s="22">
        <v>0</v>
      </c>
      <c r="AC40" s="22">
        <v>46162</v>
      </c>
      <c r="AD40" s="22">
        <v>667707</v>
      </c>
      <c r="AE40" s="22">
        <v>66564597</v>
      </c>
      <c r="AF40" s="22">
        <v>14888942</v>
      </c>
      <c r="AG40" s="22">
        <v>13679107</v>
      </c>
      <c r="AH40" s="22">
        <v>0</v>
      </c>
      <c r="AI40" s="22">
        <v>5701250</v>
      </c>
      <c r="AJ40" s="22">
        <v>35638</v>
      </c>
      <c r="AK40" s="22">
        <v>1850450</v>
      </c>
      <c r="AL40" s="22">
        <v>0</v>
      </c>
      <c r="AM40" s="22">
        <v>2099433</v>
      </c>
      <c r="AN40" s="22">
        <v>0</v>
      </c>
      <c r="AO40" s="22">
        <v>54382</v>
      </c>
      <c r="AP40" s="22">
        <v>0</v>
      </c>
      <c r="AQ40" s="22">
        <v>0</v>
      </c>
      <c r="AR40" s="22">
        <v>22460068</v>
      </c>
      <c r="AS40" s="22">
        <v>714019</v>
      </c>
      <c r="AT40" s="22">
        <v>0</v>
      </c>
      <c r="AU40" s="22">
        <v>253732</v>
      </c>
      <c r="AV40" s="22">
        <v>61737021</v>
      </c>
      <c r="AW40" s="22">
        <v>4827576</v>
      </c>
    </row>
    <row r="41" spans="1:49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28287667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3616790</v>
      </c>
      <c r="M41" s="22">
        <v>202222</v>
      </c>
      <c r="N41" s="22">
        <v>0</v>
      </c>
      <c r="O41" s="22">
        <v>0</v>
      </c>
      <c r="P41" s="22">
        <v>0</v>
      </c>
      <c r="Q41" s="22">
        <v>2746569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55293</v>
      </c>
      <c r="X41" s="22">
        <v>158034</v>
      </c>
      <c r="Y41" s="22">
        <v>6433058</v>
      </c>
      <c r="Z41" s="22">
        <v>0</v>
      </c>
      <c r="AA41" s="22">
        <v>0</v>
      </c>
      <c r="AB41" s="22">
        <v>0</v>
      </c>
      <c r="AC41" s="22">
        <v>0</v>
      </c>
      <c r="AD41" s="22">
        <v>68323</v>
      </c>
      <c r="AE41" s="22">
        <v>41567956</v>
      </c>
      <c r="AF41" s="22">
        <v>8349247</v>
      </c>
      <c r="AG41" s="22">
        <v>4844324</v>
      </c>
      <c r="AH41" s="22">
        <v>985008</v>
      </c>
      <c r="AI41" s="22">
        <v>5280013</v>
      </c>
      <c r="AJ41" s="22">
        <v>0</v>
      </c>
      <c r="AK41" s="22">
        <v>0</v>
      </c>
      <c r="AL41" s="22">
        <v>1158401</v>
      </c>
      <c r="AM41" s="22">
        <v>0</v>
      </c>
      <c r="AN41" s="22">
        <v>0</v>
      </c>
      <c r="AO41" s="22">
        <v>0</v>
      </c>
      <c r="AP41" s="22">
        <v>184924</v>
      </c>
      <c r="AQ41" s="22">
        <v>0</v>
      </c>
      <c r="AR41" s="22">
        <v>7496890</v>
      </c>
      <c r="AS41" s="22">
        <v>0</v>
      </c>
      <c r="AT41" s="22">
        <v>0</v>
      </c>
      <c r="AU41" s="22">
        <v>145959</v>
      </c>
      <c r="AV41" s="22">
        <v>28444766</v>
      </c>
      <c r="AW41" s="22">
        <v>13123190</v>
      </c>
    </row>
    <row r="42" spans="1:49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5295326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459802</v>
      </c>
      <c r="M42" s="22">
        <v>175428</v>
      </c>
      <c r="N42" s="22">
        <v>0</v>
      </c>
      <c r="O42" s="22">
        <v>0</v>
      </c>
      <c r="P42" s="22">
        <v>0</v>
      </c>
      <c r="Q42" s="22">
        <v>157728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194795</v>
      </c>
      <c r="Y42" s="22">
        <v>769985</v>
      </c>
      <c r="Z42" s="22">
        <v>67013</v>
      </c>
      <c r="AA42" s="22">
        <v>0</v>
      </c>
      <c r="AB42" s="22">
        <v>0</v>
      </c>
      <c r="AC42" s="22">
        <v>0</v>
      </c>
      <c r="AD42" s="22">
        <v>0</v>
      </c>
      <c r="AE42" s="22">
        <v>7120077</v>
      </c>
      <c r="AF42" s="22">
        <v>2488452</v>
      </c>
      <c r="AG42" s="22">
        <v>1366068</v>
      </c>
      <c r="AH42" s="22">
        <v>55306</v>
      </c>
      <c r="AI42" s="22">
        <v>1693242</v>
      </c>
      <c r="AJ42" s="22">
        <v>22409</v>
      </c>
      <c r="AK42" s="22">
        <v>244129</v>
      </c>
      <c r="AL42" s="22">
        <v>132292</v>
      </c>
      <c r="AM42" s="22">
        <v>238578</v>
      </c>
      <c r="AN42" s="22">
        <v>4968</v>
      </c>
      <c r="AO42" s="22">
        <v>0</v>
      </c>
      <c r="AP42" s="22">
        <v>0</v>
      </c>
      <c r="AQ42" s="22">
        <v>0</v>
      </c>
      <c r="AR42" s="22">
        <v>1341898</v>
      </c>
      <c r="AS42" s="22">
        <v>65328</v>
      </c>
      <c r="AT42" s="22">
        <v>0</v>
      </c>
      <c r="AU42" s="22">
        <v>0</v>
      </c>
      <c r="AV42" s="22">
        <v>7652670</v>
      </c>
      <c r="AW42" s="22">
        <v>-532593</v>
      </c>
    </row>
    <row r="43" spans="1:49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22202676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866268</v>
      </c>
      <c r="M43" s="22">
        <v>1913912</v>
      </c>
      <c r="N43" s="22">
        <v>17028</v>
      </c>
      <c r="O43" s="22">
        <v>14604</v>
      </c>
      <c r="P43" s="22">
        <v>34486</v>
      </c>
      <c r="Q43" s="22">
        <v>1119918</v>
      </c>
      <c r="R43" s="22">
        <v>18588</v>
      </c>
      <c r="S43" s="22">
        <v>0</v>
      </c>
      <c r="T43" s="22">
        <v>182918</v>
      </c>
      <c r="U43" s="22">
        <v>0</v>
      </c>
      <c r="V43" s="22">
        <v>0</v>
      </c>
      <c r="W43" s="22">
        <v>149927</v>
      </c>
      <c r="X43" s="22">
        <v>0</v>
      </c>
      <c r="Y43" s="22">
        <v>2731306</v>
      </c>
      <c r="Z43" s="22">
        <v>0</v>
      </c>
      <c r="AA43" s="22">
        <v>0</v>
      </c>
      <c r="AB43" s="22">
        <v>0</v>
      </c>
      <c r="AC43" s="22">
        <v>0</v>
      </c>
      <c r="AD43" s="22">
        <v>197103</v>
      </c>
      <c r="AE43" s="22">
        <v>29448734</v>
      </c>
      <c r="AF43" s="22">
        <v>7128854</v>
      </c>
      <c r="AG43" s="22">
        <v>3604581</v>
      </c>
      <c r="AH43" s="22">
        <v>0</v>
      </c>
      <c r="AI43" s="22">
        <v>4640976</v>
      </c>
      <c r="AJ43" s="22">
        <v>2969372</v>
      </c>
      <c r="AK43" s="22">
        <v>0</v>
      </c>
      <c r="AL43" s="22">
        <v>1047448</v>
      </c>
      <c r="AM43" s="22">
        <v>715696</v>
      </c>
      <c r="AN43" s="22">
        <v>9258</v>
      </c>
      <c r="AO43" s="22">
        <v>13377</v>
      </c>
      <c r="AP43" s="22">
        <v>0</v>
      </c>
      <c r="AQ43" s="22">
        <v>0</v>
      </c>
      <c r="AR43" s="22">
        <v>4589852</v>
      </c>
      <c r="AS43" s="22">
        <v>67601</v>
      </c>
      <c r="AT43" s="22">
        <v>0</v>
      </c>
      <c r="AU43" s="22">
        <v>0</v>
      </c>
      <c r="AV43" s="22">
        <v>24787015</v>
      </c>
      <c r="AW43" s="22">
        <v>4661719</v>
      </c>
    </row>
    <row r="44" spans="1:49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38733637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6209102</v>
      </c>
      <c r="M44" s="22">
        <v>610391</v>
      </c>
      <c r="N44" s="22">
        <v>1668023</v>
      </c>
      <c r="O44" s="22">
        <v>108896</v>
      </c>
      <c r="P44" s="22">
        <v>0</v>
      </c>
      <c r="Q44" s="22">
        <v>927388</v>
      </c>
      <c r="R44" s="22">
        <v>436907</v>
      </c>
      <c r="S44" s="22">
        <v>0</v>
      </c>
      <c r="T44" s="22">
        <v>0</v>
      </c>
      <c r="U44" s="22">
        <v>5171041</v>
      </c>
      <c r="V44" s="22">
        <v>0</v>
      </c>
      <c r="W44" s="22">
        <v>0</v>
      </c>
      <c r="X44" s="22">
        <v>0</v>
      </c>
      <c r="Y44" s="22">
        <v>7302003</v>
      </c>
      <c r="Z44" s="22">
        <v>322515</v>
      </c>
      <c r="AA44" s="22">
        <v>0</v>
      </c>
      <c r="AB44" s="22">
        <v>0</v>
      </c>
      <c r="AC44" s="22">
        <v>0</v>
      </c>
      <c r="AD44" s="22">
        <v>691628</v>
      </c>
      <c r="AE44" s="22">
        <v>62181531</v>
      </c>
      <c r="AF44" s="22">
        <v>19151725</v>
      </c>
      <c r="AG44" s="22">
        <v>4488238</v>
      </c>
      <c r="AH44" s="22">
        <v>2575104</v>
      </c>
      <c r="AI44" s="22">
        <v>7758561</v>
      </c>
      <c r="AJ44" s="22">
        <v>0</v>
      </c>
      <c r="AK44" s="22">
        <v>0</v>
      </c>
      <c r="AL44" s="22">
        <v>0</v>
      </c>
      <c r="AM44" s="22">
        <v>5106125</v>
      </c>
      <c r="AN44" s="22">
        <v>71616</v>
      </c>
      <c r="AO44" s="22">
        <v>98052</v>
      </c>
      <c r="AP44" s="22">
        <v>340431</v>
      </c>
      <c r="AQ44" s="22">
        <v>0</v>
      </c>
      <c r="AR44" s="22">
        <v>17083239</v>
      </c>
      <c r="AS44" s="22">
        <v>150442</v>
      </c>
      <c r="AT44" s="22">
        <v>0</v>
      </c>
      <c r="AU44" s="22">
        <v>1817937</v>
      </c>
      <c r="AV44" s="22">
        <v>58641470</v>
      </c>
      <c r="AW44" s="22">
        <v>3540061</v>
      </c>
    </row>
    <row r="45" spans="1:49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10168101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1053027</v>
      </c>
      <c r="M45" s="22">
        <v>280828</v>
      </c>
      <c r="N45" s="22">
        <v>12425</v>
      </c>
      <c r="O45" s="22">
        <v>290</v>
      </c>
      <c r="P45" s="22">
        <v>0</v>
      </c>
      <c r="Q45" s="22">
        <v>386014</v>
      </c>
      <c r="R45" s="22">
        <v>37159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3914776</v>
      </c>
      <c r="Z45" s="22">
        <v>0</v>
      </c>
      <c r="AA45" s="22">
        <v>0</v>
      </c>
      <c r="AB45" s="22">
        <v>0</v>
      </c>
      <c r="AC45" s="22">
        <v>0</v>
      </c>
      <c r="AD45" s="22">
        <v>455861</v>
      </c>
      <c r="AE45" s="22">
        <v>16308481</v>
      </c>
      <c r="AF45" s="22">
        <v>5403415</v>
      </c>
      <c r="AG45" s="22">
        <v>1661841</v>
      </c>
      <c r="AH45" s="22">
        <v>31256</v>
      </c>
      <c r="AI45" s="22">
        <v>3017762</v>
      </c>
      <c r="AJ45" s="22">
        <v>293405</v>
      </c>
      <c r="AK45" s="22">
        <v>628944</v>
      </c>
      <c r="AL45" s="22">
        <v>18004</v>
      </c>
      <c r="AM45" s="22">
        <v>83996</v>
      </c>
      <c r="AN45" s="22">
        <v>14139</v>
      </c>
      <c r="AO45" s="22">
        <v>0</v>
      </c>
      <c r="AP45" s="22">
        <v>138458</v>
      </c>
      <c r="AQ45" s="22">
        <v>0</v>
      </c>
      <c r="AR45" s="22">
        <v>2445770</v>
      </c>
      <c r="AS45" s="22">
        <v>54087</v>
      </c>
      <c r="AT45" s="22">
        <v>0</v>
      </c>
      <c r="AU45" s="22">
        <v>0</v>
      </c>
      <c r="AV45" s="22">
        <v>13791077</v>
      </c>
      <c r="AW45" s="22">
        <v>2517404</v>
      </c>
    </row>
    <row r="46" spans="1:49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94063538</v>
      </c>
      <c r="F46" s="22">
        <v>0</v>
      </c>
      <c r="G46" s="22">
        <v>0</v>
      </c>
      <c r="H46" s="22">
        <v>0</v>
      </c>
      <c r="I46" s="22">
        <v>0</v>
      </c>
      <c r="J46" s="22">
        <v>186112</v>
      </c>
      <c r="K46" s="22">
        <v>536312</v>
      </c>
      <c r="L46" s="22">
        <v>5441531</v>
      </c>
      <c r="M46" s="22">
        <v>1238279</v>
      </c>
      <c r="N46" s="22">
        <v>2662220</v>
      </c>
      <c r="O46" s="22">
        <v>298300</v>
      </c>
      <c r="P46" s="22">
        <v>710979</v>
      </c>
      <c r="Q46" s="22">
        <v>5164744</v>
      </c>
      <c r="R46" s="22">
        <v>1431103</v>
      </c>
      <c r="S46" s="22">
        <v>104688</v>
      </c>
      <c r="T46" s="22">
        <v>0</v>
      </c>
      <c r="U46" s="22">
        <v>1352742</v>
      </c>
      <c r="V46" s="22">
        <v>0</v>
      </c>
      <c r="W46" s="22">
        <v>2162099</v>
      </c>
      <c r="X46" s="22">
        <v>415025</v>
      </c>
      <c r="Y46" s="22">
        <v>11335560</v>
      </c>
      <c r="Z46" s="22">
        <v>37065</v>
      </c>
      <c r="AA46" s="22">
        <v>10000</v>
      </c>
      <c r="AB46" s="22">
        <v>696213</v>
      </c>
      <c r="AC46" s="22">
        <v>0</v>
      </c>
      <c r="AD46" s="22">
        <v>443650</v>
      </c>
      <c r="AE46" s="22">
        <v>128290160</v>
      </c>
      <c r="AF46" s="22">
        <v>41841949</v>
      </c>
      <c r="AG46" s="22">
        <v>18992517</v>
      </c>
      <c r="AH46" s="22">
        <v>901287</v>
      </c>
      <c r="AI46" s="22">
        <v>12154044</v>
      </c>
      <c r="AJ46" s="22">
        <v>95219</v>
      </c>
      <c r="AK46" s="22">
        <v>7628279</v>
      </c>
      <c r="AL46" s="22">
        <v>10095804</v>
      </c>
      <c r="AM46" s="22">
        <v>0</v>
      </c>
      <c r="AN46" s="22">
        <v>113837</v>
      </c>
      <c r="AO46" s="22">
        <v>0</v>
      </c>
      <c r="AP46" s="22">
        <v>1292160</v>
      </c>
      <c r="AQ46" s="22">
        <v>0</v>
      </c>
      <c r="AR46" s="22">
        <v>27409599</v>
      </c>
      <c r="AS46" s="22">
        <v>-856986</v>
      </c>
      <c r="AT46" s="22">
        <v>0</v>
      </c>
      <c r="AU46" s="22">
        <v>5098</v>
      </c>
      <c r="AV46" s="22">
        <v>119672807</v>
      </c>
      <c r="AW46" s="22">
        <v>8617353</v>
      </c>
    </row>
    <row r="47" spans="1:49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95618138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7171015</v>
      </c>
      <c r="M47" s="22">
        <v>860907</v>
      </c>
      <c r="N47" s="22">
        <v>372285</v>
      </c>
      <c r="O47" s="22">
        <v>155853</v>
      </c>
      <c r="P47" s="22">
        <v>0</v>
      </c>
      <c r="Q47" s="22">
        <v>-175672</v>
      </c>
      <c r="R47" s="22">
        <v>0</v>
      </c>
      <c r="S47" s="22">
        <v>0</v>
      </c>
      <c r="T47" s="22">
        <v>204866</v>
      </c>
      <c r="U47" s="22">
        <v>0</v>
      </c>
      <c r="V47" s="22">
        <v>0</v>
      </c>
      <c r="W47" s="22">
        <v>0</v>
      </c>
      <c r="X47" s="22">
        <v>4207621</v>
      </c>
      <c r="Y47" s="22">
        <v>3832120</v>
      </c>
      <c r="Z47" s="22">
        <v>3553158</v>
      </c>
      <c r="AA47" s="22">
        <v>0</v>
      </c>
      <c r="AB47" s="22">
        <v>0</v>
      </c>
      <c r="AC47" s="22">
        <v>0</v>
      </c>
      <c r="AD47" s="22">
        <v>705020</v>
      </c>
      <c r="AE47" s="22">
        <v>116505311</v>
      </c>
      <c r="AF47" s="22">
        <v>26595922</v>
      </c>
      <c r="AG47" s="22">
        <v>32200452</v>
      </c>
      <c r="AH47" s="22">
        <v>0</v>
      </c>
      <c r="AI47" s="22">
        <v>13202373</v>
      </c>
      <c r="AJ47" s="22">
        <v>-51990</v>
      </c>
      <c r="AK47" s="22">
        <v>987000</v>
      </c>
      <c r="AL47" s="22">
        <v>12809447</v>
      </c>
      <c r="AM47" s="22">
        <v>0</v>
      </c>
      <c r="AN47" s="22">
        <v>0</v>
      </c>
      <c r="AO47" s="22">
        <v>0</v>
      </c>
      <c r="AP47" s="22">
        <v>222171</v>
      </c>
      <c r="AQ47" s="22">
        <v>0</v>
      </c>
      <c r="AR47" s="22">
        <v>24623131</v>
      </c>
      <c r="AS47" s="22">
        <v>0</v>
      </c>
      <c r="AT47" s="22">
        <v>0</v>
      </c>
      <c r="AU47" s="22">
        <v>0</v>
      </c>
      <c r="AV47" s="22">
        <v>110588506</v>
      </c>
      <c r="AW47" s="22">
        <v>5916805</v>
      </c>
    </row>
    <row r="48" spans="1:49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24082800</v>
      </c>
      <c r="F48" s="22">
        <v>0</v>
      </c>
      <c r="G48" s="22">
        <v>0</v>
      </c>
      <c r="H48" s="22">
        <v>0</v>
      </c>
      <c r="I48" s="22">
        <v>0</v>
      </c>
      <c r="J48" s="22">
        <v>328254</v>
      </c>
      <c r="K48" s="22">
        <v>112186</v>
      </c>
      <c r="L48" s="22">
        <v>1992503</v>
      </c>
      <c r="M48" s="22">
        <v>1154475</v>
      </c>
      <c r="N48" s="22">
        <v>0</v>
      </c>
      <c r="O48" s="22">
        <v>5752</v>
      </c>
      <c r="P48" s="22">
        <v>0</v>
      </c>
      <c r="Q48" s="22">
        <v>1251242</v>
      </c>
      <c r="R48" s="22">
        <v>139600</v>
      </c>
      <c r="S48" s="22">
        <v>0</v>
      </c>
      <c r="T48" s="22">
        <v>-2326</v>
      </c>
      <c r="U48" s="22">
        <v>0</v>
      </c>
      <c r="V48" s="22">
        <v>0</v>
      </c>
      <c r="W48" s="22">
        <v>810742</v>
      </c>
      <c r="X48" s="22">
        <v>353176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662451</v>
      </c>
      <c r="AE48" s="22">
        <v>30890855</v>
      </c>
      <c r="AF48" s="22">
        <v>8579580</v>
      </c>
      <c r="AG48" s="22">
        <v>5087519</v>
      </c>
      <c r="AH48" s="22">
        <v>0</v>
      </c>
      <c r="AI48" s="22">
        <v>4602019</v>
      </c>
      <c r="AJ48" s="22">
        <v>0</v>
      </c>
      <c r="AK48" s="22">
        <v>0</v>
      </c>
      <c r="AL48" s="22">
        <v>665653</v>
      </c>
      <c r="AM48" s="22">
        <v>110534</v>
      </c>
      <c r="AN48" s="22">
        <v>14095</v>
      </c>
      <c r="AO48" s="22">
        <v>0</v>
      </c>
      <c r="AP48" s="22">
        <v>0</v>
      </c>
      <c r="AQ48" s="22">
        <v>0</v>
      </c>
      <c r="AR48" s="22">
        <v>6042158</v>
      </c>
      <c r="AS48" s="22">
        <v>0</v>
      </c>
      <c r="AT48" s="22">
        <v>0</v>
      </c>
      <c r="AU48" s="22">
        <v>0</v>
      </c>
      <c r="AV48" s="22">
        <v>25101558</v>
      </c>
      <c r="AW48" s="22">
        <v>5789297</v>
      </c>
    </row>
    <row r="49" spans="1:49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17848595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3766762</v>
      </c>
      <c r="M49" s="22">
        <v>627794</v>
      </c>
      <c r="N49" s="22">
        <v>74451</v>
      </c>
      <c r="O49" s="22">
        <v>0</v>
      </c>
      <c r="P49" s="22">
        <v>0</v>
      </c>
      <c r="Q49" s="22">
        <v>286522</v>
      </c>
      <c r="R49" s="22">
        <v>206304</v>
      </c>
      <c r="S49" s="22">
        <v>0</v>
      </c>
      <c r="T49" s="22">
        <v>842682</v>
      </c>
      <c r="U49" s="22">
        <v>3412400</v>
      </c>
      <c r="V49" s="22">
        <v>0</v>
      </c>
      <c r="W49" s="22">
        <v>0</v>
      </c>
      <c r="X49" s="22">
        <v>0</v>
      </c>
      <c r="Y49" s="22">
        <v>3989222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31054732</v>
      </c>
      <c r="AF49" s="22">
        <v>9941191</v>
      </c>
      <c r="AG49" s="22">
        <v>8528601</v>
      </c>
      <c r="AH49" s="22">
        <v>0</v>
      </c>
      <c r="AI49" s="22">
        <v>5127967</v>
      </c>
      <c r="AJ49" s="22">
        <v>34958</v>
      </c>
      <c r="AK49" s="22">
        <v>1175250</v>
      </c>
      <c r="AL49" s="22">
        <v>0</v>
      </c>
      <c r="AM49" s="22">
        <v>0</v>
      </c>
      <c r="AN49" s="22">
        <v>33484</v>
      </c>
      <c r="AO49" s="22">
        <v>24081</v>
      </c>
      <c r="AP49" s="22">
        <v>130452</v>
      </c>
      <c r="AQ49" s="22">
        <v>0</v>
      </c>
      <c r="AR49" s="22">
        <v>4790963</v>
      </c>
      <c r="AS49" s="22">
        <v>0</v>
      </c>
      <c r="AT49" s="22">
        <v>0</v>
      </c>
      <c r="AU49" s="22">
        <v>0</v>
      </c>
      <c r="AV49" s="22">
        <v>29786947</v>
      </c>
      <c r="AW49" s="22">
        <v>1267785</v>
      </c>
    </row>
    <row r="50" spans="1:49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33338856</v>
      </c>
      <c r="F50" s="22">
        <v>0</v>
      </c>
      <c r="G50" s="22">
        <v>0</v>
      </c>
      <c r="H50" s="22">
        <v>902635</v>
      </c>
      <c r="I50" s="22">
        <v>0</v>
      </c>
      <c r="J50" s="22">
        <v>0</v>
      </c>
      <c r="K50" s="22">
        <v>1505708</v>
      </c>
      <c r="L50" s="22">
        <v>2408830</v>
      </c>
      <c r="M50" s="22">
        <v>637640</v>
      </c>
      <c r="N50" s="22">
        <v>134339</v>
      </c>
      <c r="O50" s="22">
        <v>55729</v>
      </c>
      <c r="P50" s="22">
        <v>22939</v>
      </c>
      <c r="Q50" s="22">
        <v>2273537</v>
      </c>
      <c r="R50" s="22">
        <v>108785</v>
      </c>
      <c r="S50" s="22">
        <v>0</v>
      </c>
      <c r="T50" s="22">
        <v>2622749</v>
      </c>
      <c r="U50" s="22">
        <v>4258200</v>
      </c>
      <c r="V50" s="22">
        <v>0</v>
      </c>
      <c r="W50" s="22">
        <v>1250122</v>
      </c>
      <c r="X50" s="22">
        <v>0</v>
      </c>
      <c r="Y50" s="22">
        <v>6840193</v>
      </c>
      <c r="Z50" s="22">
        <v>113491</v>
      </c>
      <c r="AA50" s="22">
        <v>0</v>
      </c>
      <c r="AB50" s="22">
        <v>2529301</v>
      </c>
      <c r="AC50" s="22">
        <v>0</v>
      </c>
      <c r="AD50" s="22">
        <v>79488</v>
      </c>
      <c r="AE50" s="22">
        <v>59082542</v>
      </c>
      <c r="AF50" s="22">
        <v>12600051</v>
      </c>
      <c r="AG50" s="22">
        <v>3612461</v>
      </c>
      <c r="AH50" s="22">
        <v>366182</v>
      </c>
      <c r="AI50" s="22">
        <v>3281029</v>
      </c>
      <c r="AJ50" s="22">
        <v>682014</v>
      </c>
      <c r="AK50" s="22">
        <v>4705494</v>
      </c>
      <c r="AL50" s="22">
        <v>0</v>
      </c>
      <c r="AM50" s="22">
        <v>639092</v>
      </c>
      <c r="AN50" s="22">
        <v>2708</v>
      </c>
      <c r="AO50" s="22">
        <v>0</v>
      </c>
      <c r="AP50" s="22">
        <v>0</v>
      </c>
      <c r="AQ50" s="22">
        <v>0</v>
      </c>
      <c r="AR50" s="22">
        <v>21330881</v>
      </c>
      <c r="AS50" s="22">
        <v>822490</v>
      </c>
      <c r="AT50" s="22">
        <v>0</v>
      </c>
      <c r="AU50" s="22">
        <v>0</v>
      </c>
      <c r="AV50" s="22">
        <v>48042402</v>
      </c>
      <c r="AW50" s="22">
        <v>11040140</v>
      </c>
    </row>
    <row r="51" spans="1:49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16082507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1190121</v>
      </c>
      <c r="M51" s="22">
        <v>568321</v>
      </c>
      <c r="N51" s="22">
        <v>104783</v>
      </c>
      <c r="O51" s="22">
        <v>0</v>
      </c>
      <c r="P51" s="22">
        <v>0</v>
      </c>
      <c r="Q51" s="22">
        <v>761568</v>
      </c>
      <c r="R51" s="22">
        <v>25181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2355940</v>
      </c>
      <c r="Z51" s="22">
        <v>31540</v>
      </c>
      <c r="AA51" s="22">
        <v>0</v>
      </c>
      <c r="AB51" s="22">
        <v>0</v>
      </c>
      <c r="AC51" s="22">
        <v>0</v>
      </c>
      <c r="AD51" s="22">
        <v>203203</v>
      </c>
      <c r="AE51" s="22">
        <v>21323164</v>
      </c>
      <c r="AF51" s="22">
        <v>7589460</v>
      </c>
      <c r="AG51" s="22">
        <v>4617210</v>
      </c>
      <c r="AH51" s="22">
        <v>174240</v>
      </c>
      <c r="AI51" s="22">
        <v>3814084</v>
      </c>
      <c r="AJ51" s="22">
        <v>110890</v>
      </c>
      <c r="AK51" s="22">
        <v>0</v>
      </c>
      <c r="AL51" s="22">
        <v>75824</v>
      </c>
      <c r="AM51" s="22">
        <v>0</v>
      </c>
      <c r="AN51" s="22">
        <v>7106</v>
      </c>
      <c r="AO51" s="22">
        <v>0</v>
      </c>
      <c r="AP51" s="22">
        <v>131244</v>
      </c>
      <c r="AQ51" s="22">
        <v>0</v>
      </c>
      <c r="AR51" s="22">
        <v>2920612</v>
      </c>
      <c r="AS51" s="22">
        <v>20999</v>
      </c>
      <c r="AT51" s="22">
        <v>0</v>
      </c>
      <c r="AU51" s="22">
        <v>0</v>
      </c>
      <c r="AV51" s="22">
        <v>19461669</v>
      </c>
      <c r="AW51" s="22">
        <v>1861495</v>
      </c>
    </row>
    <row r="52" spans="1:49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46790559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440138</v>
      </c>
      <c r="L52" s="22">
        <v>7422909</v>
      </c>
      <c r="M52" s="22">
        <v>543067</v>
      </c>
      <c r="N52" s="22">
        <v>1987251</v>
      </c>
      <c r="O52" s="22">
        <v>145742</v>
      </c>
      <c r="P52" s="22">
        <v>0</v>
      </c>
      <c r="Q52" s="22">
        <v>1238572</v>
      </c>
      <c r="R52" s="22">
        <v>188686</v>
      </c>
      <c r="S52" s="22">
        <v>117933</v>
      </c>
      <c r="T52" s="22">
        <v>0</v>
      </c>
      <c r="U52" s="22">
        <v>952334</v>
      </c>
      <c r="V52" s="22">
        <v>0</v>
      </c>
      <c r="W52" s="22">
        <v>14937913</v>
      </c>
      <c r="X52" s="22">
        <v>44380</v>
      </c>
      <c r="Y52" s="22">
        <v>6890489</v>
      </c>
      <c r="Z52" s="22">
        <v>41980</v>
      </c>
      <c r="AA52" s="22">
        <v>0</v>
      </c>
      <c r="AB52" s="22">
        <v>1605799</v>
      </c>
      <c r="AC52" s="22">
        <v>0</v>
      </c>
      <c r="AD52" s="22">
        <v>1461075</v>
      </c>
      <c r="AE52" s="22">
        <v>84808827</v>
      </c>
      <c r="AF52" s="22">
        <v>21446844</v>
      </c>
      <c r="AG52" s="22">
        <v>11583337</v>
      </c>
      <c r="AH52" s="22">
        <v>6312524</v>
      </c>
      <c r="AI52" s="22">
        <v>7550361</v>
      </c>
      <c r="AJ52" s="22">
        <v>-120261</v>
      </c>
      <c r="AK52" s="22">
        <v>2924392</v>
      </c>
      <c r="AL52" s="22">
        <v>0</v>
      </c>
      <c r="AM52" s="22">
        <v>3241211</v>
      </c>
      <c r="AN52" s="22">
        <v>45410</v>
      </c>
      <c r="AO52" s="22">
        <v>194577</v>
      </c>
      <c r="AP52" s="22">
        <v>1034158</v>
      </c>
      <c r="AQ52" s="22">
        <v>0</v>
      </c>
      <c r="AR52" s="22">
        <v>17257450</v>
      </c>
      <c r="AS52" s="22">
        <v>292723</v>
      </c>
      <c r="AT52" s="22">
        <v>0</v>
      </c>
      <c r="AU52" s="22">
        <v>3299266</v>
      </c>
      <c r="AV52" s="22">
        <v>75061992</v>
      </c>
      <c r="AW52" s="22">
        <v>9746835</v>
      </c>
    </row>
    <row r="53" spans="1:49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14969534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1886642</v>
      </c>
      <c r="M53" s="22">
        <v>93529</v>
      </c>
      <c r="N53" s="22">
        <v>21579</v>
      </c>
      <c r="O53" s="22">
        <v>0</v>
      </c>
      <c r="P53" s="22">
        <v>0</v>
      </c>
      <c r="Q53" s="22">
        <v>758432</v>
      </c>
      <c r="R53" s="22">
        <v>0</v>
      </c>
      <c r="S53" s="22">
        <v>0</v>
      </c>
      <c r="T53" s="22">
        <v>31436</v>
      </c>
      <c r="U53" s="22">
        <v>0</v>
      </c>
      <c r="V53" s="22">
        <v>0</v>
      </c>
      <c r="W53" s="22">
        <v>0</v>
      </c>
      <c r="X53" s="22">
        <v>652230</v>
      </c>
      <c r="Y53" s="22">
        <v>1880783</v>
      </c>
      <c r="Z53" s="22">
        <v>63738</v>
      </c>
      <c r="AA53" s="22">
        <v>11905</v>
      </c>
      <c r="AB53" s="22">
        <v>0</v>
      </c>
      <c r="AC53" s="22">
        <v>0</v>
      </c>
      <c r="AD53" s="22">
        <v>37720</v>
      </c>
      <c r="AE53" s="22">
        <v>20407528</v>
      </c>
      <c r="AF53" s="22">
        <v>6076631</v>
      </c>
      <c r="AG53" s="22">
        <v>4676746</v>
      </c>
      <c r="AH53" s="22">
        <v>0</v>
      </c>
      <c r="AI53" s="22">
        <v>3497805</v>
      </c>
      <c r="AJ53" s="22">
        <v>55980</v>
      </c>
      <c r="AK53" s="22">
        <v>1610315</v>
      </c>
      <c r="AL53" s="22">
        <v>0</v>
      </c>
      <c r="AM53" s="22">
        <v>0</v>
      </c>
      <c r="AN53" s="22">
        <v>79205</v>
      </c>
      <c r="AO53" s="22">
        <v>0</v>
      </c>
      <c r="AP53" s="22">
        <v>100125</v>
      </c>
      <c r="AQ53" s="22">
        <v>0</v>
      </c>
      <c r="AR53" s="22">
        <v>6983171</v>
      </c>
      <c r="AS53" s="22">
        <v>19076560</v>
      </c>
      <c r="AT53" s="22">
        <v>0</v>
      </c>
      <c r="AU53" s="22">
        <v>0</v>
      </c>
      <c r="AV53" s="22">
        <v>42156538</v>
      </c>
      <c r="AW53" s="22">
        <v>-21749010</v>
      </c>
    </row>
    <row r="54" spans="1:49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16390019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4327863</v>
      </c>
      <c r="M54" s="22">
        <v>444274</v>
      </c>
      <c r="N54" s="22">
        <v>63672</v>
      </c>
      <c r="O54" s="22">
        <v>127970</v>
      </c>
      <c r="P54" s="22">
        <v>0</v>
      </c>
      <c r="Q54" s="22">
        <v>814011</v>
      </c>
      <c r="R54" s="22">
        <v>216136</v>
      </c>
      <c r="S54" s="22">
        <v>0</v>
      </c>
      <c r="T54" s="22">
        <v>543144</v>
      </c>
      <c r="U54" s="22">
        <v>0</v>
      </c>
      <c r="V54" s="22">
        <v>0</v>
      </c>
      <c r="W54" s="22">
        <v>669301</v>
      </c>
      <c r="X54" s="22">
        <v>0</v>
      </c>
      <c r="Y54" s="22">
        <v>1761896</v>
      </c>
      <c r="Z54" s="22">
        <v>0</v>
      </c>
      <c r="AA54" s="22">
        <v>3200000</v>
      </c>
      <c r="AB54" s="22">
        <v>0</v>
      </c>
      <c r="AC54" s="22">
        <v>0</v>
      </c>
      <c r="AD54" s="22">
        <v>1151841</v>
      </c>
      <c r="AE54" s="22">
        <v>29710127</v>
      </c>
      <c r="AF54" s="22">
        <v>8109042</v>
      </c>
      <c r="AG54" s="22">
        <v>8418710</v>
      </c>
      <c r="AH54" s="22">
        <v>1442833</v>
      </c>
      <c r="AI54" s="22">
        <v>4580406</v>
      </c>
      <c r="AJ54" s="22">
        <v>2265227</v>
      </c>
      <c r="AK54" s="22">
        <v>0</v>
      </c>
      <c r="AL54" s="22">
        <v>753183</v>
      </c>
      <c r="AM54" s="22">
        <v>2547211</v>
      </c>
      <c r="AN54" s="22">
        <v>0</v>
      </c>
      <c r="AO54" s="22">
        <v>0</v>
      </c>
      <c r="AP54" s="22">
        <v>531712</v>
      </c>
      <c r="AQ54" s="22">
        <v>0</v>
      </c>
      <c r="AR54" s="22">
        <v>6628099</v>
      </c>
      <c r="AS54" s="22">
        <v>0</v>
      </c>
      <c r="AT54" s="22">
        <v>0</v>
      </c>
      <c r="AU54" s="22">
        <v>0</v>
      </c>
      <c r="AV54" s="22">
        <v>35276423</v>
      </c>
      <c r="AW54" s="22">
        <v>-5566296</v>
      </c>
    </row>
    <row r="55" spans="1:49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13182212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354684</v>
      </c>
      <c r="M55" s="22">
        <v>103461</v>
      </c>
      <c r="N55" s="22">
        <v>89247</v>
      </c>
      <c r="O55" s="22">
        <v>0</v>
      </c>
      <c r="P55" s="22">
        <v>0</v>
      </c>
      <c r="Q55" s="22">
        <v>608095</v>
      </c>
      <c r="R55" s="22">
        <v>0</v>
      </c>
      <c r="S55" s="22">
        <v>0</v>
      </c>
      <c r="T55" s="22">
        <v>227343</v>
      </c>
      <c r="U55" s="22">
        <v>911390</v>
      </c>
      <c r="V55" s="22">
        <v>0</v>
      </c>
      <c r="W55" s="22">
        <v>0</v>
      </c>
      <c r="X55" s="22">
        <v>0</v>
      </c>
      <c r="Y55" s="22">
        <v>2901977</v>
      </c>
      <c r="Z55" s="22">
        <v>17500</v>
      </c>
      <c r="AA55" s="22">
        <v>0</v>
      </c>
      <c r="AB55" s="22">
        <v>0</v>
      </c>
      <c r="AC55" s="22">
        <v>0</v>
      </c>
      <c r="AD55" s="22">
        <v>265117</v>
      </c>
      <c r="AE55" s="22">
        <v>18661026</v>
      </c>
      <c r="AF55" s="22">
        <v>5087901</v>
      </c>
      <c r="AG55" s="22">
        <v>2084914</v>
      </c>
      <c r="AH55" s="22">
        <v>0</v>
      </c>
      <c r="AI55" s="22">
        <v>6139381</v>
      </c>
      <c r="AJ55" s="22">
        <v>0</v>
      </c>
      <c r="AK55" s="22">
        <v>0</v>
      </c>
      <c r="AL55" s="22">
        <v>1399276</v>
      </c>
      <c r="AM55" s="22">
        <v>0</v>
      </c>
      <c r="AN55" s="22">
        <v>4072</v>
      </c>
      <c r="AO55" s="22">
        <v>0</v>
      </c>
      <c r="AP55" s="22">
        <v>0</v>
      </c>
      <c r="AQ55" s="22">
        <v>0</v>
      </c>
      <c r="AR55" s="22">
        <v>1579144</v>
      </c>
      <c r="AS55" s="22">
        <v>0</v>
      </c>
      <c r="AT55" s="22">
        <v>0</v>
      </c>
      <c r="AU55" s="22">
        <v>378228</v>
      </c>
      <c r="AV55" s="22">
        <v>16672916</v>
      </c>
      <c r="AW55" s="22">
        <v>1988110</v>
      </c>
    </row>
    <row r="56" spans="1:49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31243969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444084</v>
      </c>
      <c r="M56" s="22">
        <v>205676</v>
      </c>
      <c r="N56" s="22">
        <v>0</v>
      </c>
      <c r="O56" s="22">
        <v>84354</v>
      </c>
      <c r="P56" s="22">
        <v>0</v>
      </c>
      <c r="Q56" s="22">
        <v>1955250</v>
      </c>
      <c r="R56" s="22">
        <v>175422</v>
      </c>
      <c r="S56" s="22">
        <v>118628</v>
      </c>
      <c r="T56" s="22">
        <v>0</v>
      </c>
      <c r="U56" s="22">
        <v>0</v>
      </c>
      <c r="V56" s="22">
        <v>0</v>
      </c>
      <c r="W56" s="22">
        <v>1527204</v>
      </c>
      <c r="X56" s="22">
        <v>0</v>
      </c>
      <c r="Y56" s="22">
        <v>3761039</v>
      </c>
      <c r="Z56" s="22">
        <v>0</v>
      </c>
      <c r="AA56" s="22">
        <v>0</v>
      </c>
      <c r="AB56" s="22">
        <v>0</v>
      </c>
      <c r="AC56" s="22">
        <v>0</v>
      </c>
      <c r="AD56" s="22">
        <v>1120350</v>
      </c>
      <c r="AE56" s="22">
        <v>40635976</v>
      </c>
      <c r="AF56" s="22">
        <v>10634483</v>
      </c>
      <c r="AG56" s="22">
        <v>4380120</v>
      </c>
      <c r="AH56" s="22">
        <v>0</v>
      </c>
      <c r="AI56" s="22">
        <v>4417451</v>
      </c>
      <c r="AJ56" s="22">
        <v>181801</v>
      </c>
      <c r="AK56" s="22">
        <v>3795548</v>
      </c>
      <c r="AL56" s="22">
        <v>14530</v>
      </c>
      <c r="AM56" s="22">
        <v>1144341</v>
      </c>
      <c r="AN56" s="22">
        <v>17724</v>
      </c>
      <c r="AO56" s="22">
        <v>0</v>
      </c>
      <c r="AP56" s="22">
        <v>353138</v>
      </c>
      <c r="AQ56" s="22">
        <v>0</v>
      </c>
      <c r="AR56" s="22">
        <v>13374262</v>
      </c>
      <c r="AS56" s="22">
        <v>708967</v>
      </c>
      <c r="AT56" s="22">
        <v>0</v>
      </c>
      <c r="AU56" s="22">
        <v>-387013</v>
      </c>
      <c r="AV56" s="22">
        <v>38635352</v>
      </c>
      <c r="AW56" s="22">
        <v>2000624</v>
      </c>
    </row>
    <row r="57" spans="1:49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31082800</v>
      </c>
      <c r="F57" s="22">
        <v>0</v>
      </c>
      <c r="G57" s="22">
        <v>0</v>
      </c>
      <c r="H57" s="22">
        <v>2125915</v>
      </c>
      <c r="I57" s="22">
        <v>0</v>
      </c>
      <c r="J57" s="22">
        <v>0</v>
      </c>
      <c r="K57" s="22">
        <v>282751</v>
      </c>
      <c r="L57" s="22">
        <v>2431954</v>
      </c>
      <c r="M57" s="22">
        <v>150588</v>
      </c>
      <c r="N57" s="22">
        <v>234399</v>
      </c>
      <c r="O57" s="22">
        <v>16786</v>
      </c>
      <c r="P57" s="22">
        <v>0</v>
      </c>
      <c r="Q57" s="22">
        <v>2210644</v>
      </c>
      <c r="R57" s="22">
        <v>95712</v>
      </c>
      <c r="S57" s="22">
        <v>0</v>
      </c>
      <c r="T57" s="22">
        <v>115182</v>
      </c>
      <c r="U57" s="22">
        <v>0</v>
      </c>
      <c r="V57" s="22">
        <v>0</v>
      </c>
      <c r="W57" s="22">
        <v>0</v>
      </c>
      <c r="X57" s="22">
        <v>0</v>
      </c>
      <c r="Y57" s="22">
        <v>3000960</v>
      </c>
      <c r="Z57" s="22">
        <v>7271</v>
      </c>
      <c r="AA57" s="22">
        <v>0</v>
      </c>
      <c r="AB57" s="22">
        <v>0</v>
      </c>
      <c r="AC57" s="22">
        <v>0</v>
      </c>
      <c r="AD57" s="22">
        <v>492339</v>
      </c>
      <c r="AE57" s="22">
        <v>42247301</v>
      </c>
      <c r="AF57" s="22">
        <v>7915695</v>
      </c>
      <c r="AG57" s="22">
        <v>3551627</v>
      </c>
      <c r="AH57" s="22">
        <v>0</v>
      </c>
      <c r="AI57" s="22">
        <v>4410926</v>
      </c>
      <c r="AJ57" s="22">
        <v>0</v>
      </c>
      <c r="AK57" s="22">
        <v>820668</v>
      </c>
      <c r="AL57" s="22">
        <v>116088</v>
      </c>
      <c r="AM57" s="22">
        <v>2641569</v>
      </c>
      <c r="AN57" s="22">
        <v>8916</v>
      </c>
      <c r="AO57" s="22">
        <v>0</v>
      </c>
      <c r="AP57" s="22">
        <v>134511</v>
      </c>
      <c r="AQ57" s="22">
        <v>0</v>
      </c>
      <c r="AR57" s="22">
        <v>7290440</v>
      </c>
      <c r="AS57" s="22">
        <v>0</v>
      </c>
      <c r="AT57" s="22">
        <v>0</v>
      </c>
      <c r="AU57" s="22">
        <v>618501</v>
      </c>
      <c r="AV57" s="22">
        <v>27508941</v>
      </c>
      <c r="AW57" s="22">
        <v>14738360</v>
      </c>
    </row>
    <row r="58" spans="1:49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15813308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1653534</v>
      </c>
      <c r="M58" s="22">
        <v>192070</v>
      </c>
      <c r="N58" s="22">
        <v>0</v>
      </c>
      <c r="O58" s="22">
        <v>0</v>
      </c>
      <c r="P58" s="22">
        <v>0</v>
      </c>
      <c r="Q58" s="22">
        <v>240877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61025</v>
      </c>
      <c r="Y58" s="22">
        <v>2435120</v>
      </c>
      <c r="Z58" s="22">
        <v>29295</v>
      </c>
      <c r="AA58" s="22">
        <v>0</v>
      </c>
      <c r="AB58" s="22">
        <v>0</v>
      </c>
      <c r="AC58" s="22">
        <v>0</v>
      </c>
      <c r="AD58" s="22">
        <v>0</v>
      </c>
      <c r="AE58" s="22">
        <v>20425229</v>
      </c>
      <c r="AF58" s="22">
        <v>3465746</v>
      </c>
      <c r="AG58" s="22">
        <v>9398417</v>
      </c>
      <c r="AH58" s="22">
        <v>0</v>
      </c>
      <c r="AI58" s="22">
        <v>2172767</v>
      </c>
      <c r="AJ58" s="22">
        <v>0</v>
      </c>
      <c r="AK58" s="22">
        <v>0</v>
      </c>
      <c r="AL58" s="22">
        <v>2602745</v>
      </c>
      <c r="AM58" s="22">
        <v>0</v>
      </c>
      <c r="AN58" s="22">
        <v>0</v>
      </c>
      <c r="AO58" s="22">
        <v>0</v>
      </c>
      <c r="AP58" s="22">
        <v>312588</v>
      </c>
      <c r="AQ58" s="22">
        <v>0</v>
      </c>
      <c r="AR58" s="22">
        <v>3756471</v>
      </c>
      <c r="AS58" s="22">
        <v>0</v>
      </c>
      <c r="AT58" s="22">
        <v>0</v>
      </c>
      <c r="AU58" s="22">
        <v>905305</v>
      </c>
      <c r="AV58" s="22">
        <v>22614039</v>
      </c>
      <c r="AW58" s="22">
        <v>-2188810</v>
      </c>
    </row>
    <row r="59" spans="1:49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25067727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4450760</v>
      </c>
      <c r="M59" s="22">
        <v>97689</v>
      </c>
      <c r="N59" s="22">
        <v>0</v>
      </c>
      <c r="O59" s="22">
        <v>0</v>
      </c>
      <c r="P59" s="22">
        <v>0</v>
      </c>
      <c r="Q59" s="22">
        <v>1246581</v>
      </c>
      <c r="R59" s="22">
        <v>0</v>
      </c>
      <c r="S59" s="22">
        <v>0</v>
      </c>
      <c r="T59" s="22">
        <v>-2425442</v>
      </c>
      <c r="U59" s="22">
        <v>0</v>
      </c>
      <c r="V59" s="22">
        <v>0</v>
      </c>
      <c r="W59" s="22">
        <v>0</v>
      </c>
      <c r="X59" s="22">
        <v>103570</v>
      </c>
      <c r="Y59" s="22">
        <v>2489213</v>
      </c>
      <c r="Z59" s="22">
        <v>433654</v>
      </c>
      <c r="AA59" s="22">
        <v>0</v>
      </c>
      <c r="AB59" s="22">
        <v>0</v>
      </c>
      <c r="AC59" s="22">
        <v>0</v>
      </c>
      <c r="AD59" s="22">
        <v>0</v>
      </c>
      <c r="AE59" s="22">
        <v>31463752</v>
      </c>
      <c r="AF59" s="22">
        <v>7145302</v>
      </c>
      <c r="AG59" s="22">
        <v>5239035</v>
      </c>
      <c r="AH59" s="22">
        <v>25522</v>
      </c>
      <c r="AI59" s="22">
        <v>3129445</v>
      </c>
      <c r="AJ59" s="22">
        <v>412629</v>
      </c>
      <c r="AK59" s="22">
        <v>2104357</v>
      </c>
      <c r="AL59" s="22">
        <v>0</v>
      </c>
      <c r="AM59" s="22">
        <v>1069618</v>
      </c>
      <c r="AN59" s="22">
        <v>0</v>
      </c>
      <c r="AO59" s="22">
        <v>0</v>
      </c>
      <c r="AP59" s="22">
        <v>177523</v>
      </c>
      <c r="AQ59" s="22">
        <v>0</v>
      </c>
      <c r="AR59" s="22">
        <v>8789328</v>
      </c>
      <c r="AS59" s="22">
        <v>0</v>
      </c>
      <c r="AT59" s="22">
        <v>0</v>
      </c>
      <c r="AU59" s="22">
        <v>0</v>
      </c>
      <c r="AV59" s="22">
        <v>28092759</v>
      </c>
      <c r="AW59" s="22">
        <v>3370993</v>
      </c>
    </row>
    <row r="60" spans="1:49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52465058</v>
      </c>
      <c r="F60" s="22">
        <v>0</v>
      </c>
      <c r="G60" s="22">
        <v>0</v>
      </c>
      <c r="H60" s="22">
        <v>0</v>
      </c>
      <c r="I60" s="22">
        <v>160625</v>
      </c>
      <c r="J60" s="22">
        <v>0</v>
      </c>
      <c r="K60" s="22">
        <v>0</v>
      </c>
      <c r="L60" s="22">
        <v>3053633</v>
      </c>
      <c r="M60" s="22">
        <v>989054</v>
      </c>
      <c r="N60" s="22">
        <v>70857</v>
      </c>
      <c r="O60" s="22">
        <v>0</v>
      </c>
      <c r="P60" s="22">
        <v>0</v>
      </c>
      <c r="Q60" s="22">
        <v>1683473</v>
      </c>
      <c r="R60" s="22">
        <v>2343087</v>
      </c>
      <c r="S60" s="22">
        <v>0</v>
      </c>
      <c r="T60" s="22">
        <v>0</v>
      </c>
      <c r="U60" s="22">
        <v>0</v>
      </c>
      <c r="V60" s="22">
        <v>1650</v>
      </c>
      <c r="W60" s="22">
        <v>0</v>
      </c>
      <c r="X60" s="22">
        <v>0</v>
      </c>
      <c r="Y60" s="22">
        <v>5281127</v>
      </c>
      <c r="Z60" s="22">
        <v>11868</v>
      </c>
      <c r="AA60" s="22">
        <v>0</v>
      </c>
      <c r="AB60" s="22">
        <v>0</v>
      </c>
      <c r="AC60" s="22">
        <v>0</v>
      </c>
      <c r="AD60" s="22">
        <v>1914498</v>
      </c>
      <c r="AE60" s="22">
        <v>67974930</v>
      </c>
      <c r="AF60" s="22">
        <v>27038318</v>
      </c>
      <c r="AG60" s="22">
        <v>16267129</v>
      </c>
      <c r="AH60" s="22">
        <v>0</v>
      </c>
      <c r="AI60" s="22">
        <v>8374381</v>
      </c>
      <c r="AJ60" s="22">
        <v>-2194455</v>
      </c>
      <c r="AK60" s="22">
        <v>0</v>
      </c>
      <c r="AL60" s="22">
        <v>0</v>
      </c>
      <c r="AM60" s="22">
        <v>1049686</v>
      </c>
      <c r="AN60" s="22">
        <v>111962</v>
      </c>
      <c r="AO60" s="22">
        <v>0</v>
      </c>
      <c r="AP60" s="22">
        <v>720079</v>
      </c>
      <c r="AQ60" s="22">
        <v>0</v>
      </c>
      <c r="AR60" s="22">
        <v>13539635</v>
      </c>
      <c r="AS60" s="22">
        <v>2998850</v>
      </c>
      <c r="AT60" s="22">
        <v>0</v>
      </c>
      <c r="AU60" s="22">
        <v>0</v>
      </c>
      <c r="AV60" s="22">
        <v>67905585</v>
      </c>
      <c r="AW60" s="22">
        <v>69345</v>
      </c>
    </row>
    <row r="61" spans="1:49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13159290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383053</v>
      </c>
      <c r="M61" s="22">
        <v>237012</v>
      </c>
      <c r="N61" s="22">
        <v>74787</v>
      </c>
      <c r="O61" s="22">
        <v>0</v>
      </c>
      <c r="P61" s="22">
        <v>0</v>
      </c>
      <c r="Q61" s="22">
        <v>789960</v>
      </c>
      <c r="R61" s="22">
        <v>0</v>
      </c>
      <c r="S61" s="22">
        <v>0</v>
      </c>
      <c r="T61" s="22">
        <v>228178</v>
      </c>
      <c r="U61" s="22">
        <v>10681</v>
      </c>
      <c r="V61" s="22">
        <v>0</v>
      </c>
      <c r="W61" s="22">
        <v>0</v>
      </c>
      <c r="X61" s="22">
        <v>0</v>
      </c>
      <c r="Y61" s="22">
        <v>2065400</v>
      </c>
      <c r="Z61" s="22">
        <v>0</v>
      </c>
      <c r="AA61" s="22">
        <v>0</v>
      </c>
      <c r="AB61" s="22">
        <v>0</v>
      </c>
      <c r="AC61" s="22">
        <v>0</v>
      </c>
      <c r="AD61" s="22">
        <v>19672</v>
      </c>
      <c r="AE61" s="22">
        <v>16968033</v>
      </c>
      <c r="AF61" s="22">
        <v>5051056</v>
      </c>
      <c r="AG61" s="22">
        <v>2085366</v>
      </c>
      <c r="AH61" s="22">
        <v>0</v>
      </c>
      <c r="AI61" s="22">
        <v>4067368</v>
      </c>
      <c r="AJ61" s="22">
        <v>362904</v>
      </c>
      <c r="AK61" s="22">
        <v>2616</v>
      </c>
      <c r="AL61" s="22">
        <v>176147</v>
      </c>
      <c r="AM61" s="22">
        <v>722152</v>
      </c>
      <c r="AN61" s="22">
        <v>3876</v>
      </c>
      <c r="AO61" s="22">
        <v>0</v>
      </c>
      <c r="AP61" s="22">
        <v>0</v>
      </c>
      <c r="AQ61" s="22">
        <v>0</v>
      </c>
      <c r="AR61" s="22">
        <v>2097535</v>
      </c>
      <c r="AS61" s="22">
        <v>0</v>
      </c>
      <c r="AT61" s="22">
        <v>0</v>
      </c>
      <c r="AU61" s="22">
        <v>0</v>
      </c>
      <c r="AV61" s="22">
        <v>14569020</v>
      </c>
      <c r="AW61" s="22">
        <v>2399013</v>
      </c>
    </row>
    <row r="62" spans="1:49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67317652</v>
      </c>
      <c r="F62" s="22">
        <v>0</v>
      </c>
      <c r="G62" s="22">
        <v>0</v>
      </c>
      <c r="H62" s="22">
        <v>399707</v>
      </c>
      <c r="I62" s="22">
        <v>0</v>
      </c>
      <c r="J62" s="22">
        <v>874181</v>
      </c>
      <c r="K62" s="22">
        <v>418755</v>
      </c>
      <c r="L62" s="22">
        <v>10575810</v>
      </c>
      <c r="M62" s="22">
        <v>1083416</v>
      </c>
      <c r="N62" s="22">
        <v>1308052</v>
      </c>
      <c r="O62" s="22">
        <v>489469</v>
      </c>
      <c r="P62" s="22">
        <v>125696</v>
      </c>
      <c r="Q62" s="22">
        <v>3870653</v>
      </c>
      <c r="R62" s="22">
        <v>26636</v>
      </c>
      <c r="S62" s="22">
        <v>0</v>
      </c>
      <c r="T62" s="22">
        <v>1750890</v>
      </c>
      <c r="U62" s="22">
        <v>15805880</v>
      </c>
      <c r="V62" s="22">
        <v>0</v>
      </c>
      <c r="W62" s="22">
        <v>515490</v>
      </c>
      <c r="X62" s="22">
        <v>0</v>
      </c>
      <c r="Y62" s="22">
        <v>16465577</v>
      </c>
      <c r="Z62" s="22">
        <v>546752</v>
      </c>
      <c r="AA62" s="22">
        <v>0</v>
      </c>
      <c r="AB62" s="22">
        <v>0</v>
      </c>
      <c r="AC62" s="22">
        <v>4596778</v>
      </c>
      <c r="AD62" s="22">
        <v>518975</v>
      </c>
      <c r="AE62" s="22">
        <v>126690369</v>
      </c>
      <c r="AF62" s="22">
        <v>35407422</v>
      </c>
      <c r="AG62" s="22">
        <v>19386546</v>
      </c>
      <c r="AH62" s="22">
        <v>4938616</v>
      </c>
      <c r="AI62" s="22">
        <v>8631010</v>
      </c>
      <c r="AJ62" s="22">
        <v>11658</v>
      </c>
      <c r="AK62" s="22">
        <v>6729688</v>
      </c>
      <c r="AL62" s="22">
        <v>0</v>
      </c>
      <c r="AM62" s="22">
        <v>1126477</v>
      </c>
      <c r="AN62" s="22">
        <v>58458</v>
      </c>
      <c r="AO62" s="22">
        <v>0</v>
      </c>
      <c r="AP62" s="22">
        <v>951940</v>
      </c>
      <c r="AQ62" s="22">
        <v>0</v>
      </c>
      <c r="AR62" s="22">
        <v>18523478</v>
      </c>
      <c r="AS62" s="22">
        <v>435615</v>
      </c>
      <c r="AT62" s="22">
        <v>0</v>
      </c>
      <c r="AU62" s="22">
        <v>158644</v>
      </c>
      <c r="AV62" s="22">
        <v>96359552</v>
      </c>
      <c r="AW62" s="22">
        <v>30330817</v>
      </c>
    </row>
    <row r="63" spans="1:49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4541711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85723</v>
      </c>
      <c r="M63" s="22">
        <v>102745</v>
      </c>
      <c r="N63" s="22">
        <v>2406</v>
      </c>
      <c r="O63" s="22">
        <v>1050</v>
      </c>
      <c r="P63" s="22">
        <v>0</v>
      </c>
      <c r="Q63" s="22">
        <v>-66795</v>
      </c>
      <c r="R63" s="22">
        <v>46331</v>
      </c>
      <c r="S63" s="22">
        <v>0</v>
      </c>
      <c r="T63" s="22">
        <v>0</v>
      </c>
      <c r="U63" s="22">
        <v>0</v>
      </c>
      <c r="V63" s="22">
        <v>0</v>
      </c>
      <c r="W63" s="22">
        <v>0</v>
      </c>
      <c r="X63" s="22">
        <v>0</v>
      </c>
      <c r="Y63" s="22">
        <v>767206</v>
      </c>
      <c r="Z63" s="22">
        <v>4500</v>
      </c>
      <c r="AA63" s="22">
        <v>0</v>
      </c>
      <c r="AB63" s="22">
        <v>0</v>
      </c>
      <c r="AC63" s="22">
        <v>0</v>
      </c>
      <c r="AD63" s="22">
        <v>341873</v>
      </c>
      <c r="AE63" s="22">
        <v>5826750</v>
      </c>
      <c r="AF63" s="22">
        <v>1545375</v>
      </c>
      <c r="AG63" s="22">
        <v>1329749</v>
      </c>
      <c r="AH63" s="22">
        <v>675</v>
      </c>
      <c r="AI63" s="22">
        <v>804480</v>
      </c>
      <c r="AJ63" s="22">
        <v>0</v>
      </c>
      <c r="AK63" s="22">
        <v>715436</v>
      </c>
      <c r="AL63" s="22">
        <v>1097101</v>
      </c>
      <c r="AM63" s="22">
        <v>57419</v>
      </c>
      <c r="AN63" s="22">
        <v>913</v>
      </c>
      <c r="AO63" s="22">
        <v>0</v>
      </c>
      <c r="AP63" s="22">
        <v>0</v>
      </c>
      <c r="AQ63" s="22">
        <v>0</v>
      </c>
      <c r="AR63" s="22">
        <v>835033</v>
      </c>
      <c r="AS63" s="22">
        <v>23211</v>
      </c>
      <c r="AT63" s="22">
        <v>0</v>
      </c>
      <c r="AU63" s="22">
        <v>14699</v>
      </c>
      <c r="AV63" s="22">
        <v>6424091</v>
      </c>
      <c r="AW63" s="22">
        <v>-597341</v>
      </c>
    </row>
    <row r="64" spans="1:49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13171798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405302</v>
      </c>
      <c r="M64" s="22">
        <v>95009</v>
      </c>
      <c r="N64" s="22">
        <v>95591</v>
      </c>
      <c r="O64" s="22">
        <v>0</v>
      </c>
      <c r="P64" s="22">
        <v>0</v>
      </c>
      <c r="Q64" s="22">
        <v>443394</v>
      </c>
      <c r="R64" s="22">
        <v>81468</v>
      </c>
      <c r="S64" s="22">
        <v>0</v>
      </c>
      <c r="T64" s="22">
        <v>0</v>
      </c>
      <c r="U64" s="22">
        <v>0</v>
      </c>
      <c r="V64" s="22">
        <v>0</v>
      </c>
      <c r="W64" s="22">
        <v>1456144</v>
      </c>
      <c r="X64" s="22">
        <v>106811</v>
      </c>
      <c r="Y64" s="22">
        <v>5404576</v>
      </c>
      <c r="Z64" s="22">
        <v>0</v>
      </c>
      <c r="AA64" s="22">
        <v>0</v>
      </c>
      <c r="AB64" s="22">
        <v>0</v>
      </c>
      <c r="AC64" s="22">
        <v>0</v>
      </c>
      <c r="AD64" s="22">
        <v>224772</v>
      </c>
      <c r="AE64" s="22">
        <v>21484865</v>
      </c>
      <c r="AF64" s="22">
        <v>4191354</v>
      </c>
      <c r="AG64" s="22">
        <v>2918582</v>
      </c>
      <c r="AH64" s="22">
        <v>0</v>
      </c>
      <c r="AI64" s="22">
        <v>2165952</v>
      </c>
      <c r="AJ64" s="22">
        <v>0</v>
      </c>
      <c r="AK64" s="22">
        <v>0</v>
      </c>
      <c r="AL64" s="22">
        <v>0</v>
      </c>
      <c r="AM64" s="22">
        <v>1876726</v>
      </c>
      <c r="AN64" s="22">
        <v>7403</v>
      </c>
      <c r="AO64" s="22">
        <v>48502</v>
      </c>
      <c r="AP64" s="22">
        <v>51102</v>
      </c>
      <c r="AQ64" s="22">
        <v>0</v>
      </c>
      <c r="AR64" s="22">
        <v>3629398</v>
      </c>
      <c r="AS64" s="22">
        <v>4407</v>
      </c>
      <c r="AT64" s="22">
        <v>0</v>
      </c>
      <c r="AU64" s="22">
        <v>29058</v>
      </c>
      <c r="AV64" s="22">
        <v>14922484</v>
      </c>
      <c r="AW64" s="22">
        <v>6562381</v>
      </c>
    </row>
    <row r="65" spans="1:49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17700281</v>
      </c>
      <c r="F65" s="22">
        <v>0</v>
      </c>
      <c r="G65" s="22">
        <v>0</v>
      </c>
      <c r="H65" s="22">
        <v>127766</v>
      </c>
      <c r="I65" s="22">
        <v>5171</v>
      </c>
      <c r="J65" s="22">
        <v>0</v>
      </c>
      <c r="K65" s="22">
        <v>0</v>
      </c>
      <c r="L65" s="22">
        <v>922341</v>
      </c>
      <c r="M65" s="22">
        <v>441164</v>
      </c>
      <c r="N65" s="22">
        <v>0</v>
      </c>
      <c r="O65" s="22">
        <v>6485</v>
      </c>
      <c r="P65" s="22">
        <v>0</v>
      </c>
      <c r="Q65" s="22">
        <v>618104</v>
      </c>
      <c r="R65" s="22">
        <v>34707</v>
      </c>
      <c r="S65" s="22">
        <v>0</v>
      </c>
      <c r="T65" s="22">
        <v>28203</v>
      </c>
      <c r="U65" s="22">
        <v>0</v>
      </c>
      <c r="V65" s="22">
        <v>0</v>
      </c>
      <c r="W65" s="22">
        <v>2100</v>
      </c>
      <c r="X65" s="22">
        <v>0</v>
      </c>
      <c r="Y65" s="22">
        <v>2342974</v>
      </c>
      <c r="Z65" s="22">
        <v>70000</v>
      </c>
      <c r="AA65" s="22">
        <v>0</v>
      </c>
      <c r="AB65" s="22">
        <v>178549</v>
      </c>
      <c r="AC65" s="22">
        <v>0</v>
      </c>
      <c r="AD65" s="22">
        <v>0</v>
      </c>
      <c r="AE65" s="22">
        <v>22477845</v>
      </c>
      <c r="AF65" s="22">
        <v>5685919</v>
      </c>
      <c r="AG65" s="22">
        <v>4797877</v>
      </c>
      <c r="AH65" s="22">
        <v>981404</v>
      </c>
      <c r="AI65" s="22">
        <v>4685686</v>
      </c>
      <c r="AJ65" s="22">
        <v>694722</v>
      </c>
      <c r="AK65" s="22">
        <v>293976</v>
      </c>
      <c r="AL65" s="22">
        <v>365791</v>
      </c>
      <c r="AM65" s="22">
        <v>0</v>
      </c>
      <c r="AN65" s="22">
        <v>2365</v>
      </c>
      <c r="AO65" s="22">
        <v>0</v>
      </c>
      <c r="AP65" s="22">
        <v>58253</v>
      </c>
      <c r="AQ65" s="22">
        <v>0</v>
      </c>
      <c r="AR65" s="22">
        <v>4338149</v>
      </c>
      <c r="AS65" s="22">
        <v>0</v>
      </c>
      <c r="AT65" s="22">
        <v>0</v>
      </c>
      <c r="AU65" s="22">
        <v>0</v>
      </c>
      <c r="AV65" s="22">
        <v>21904142</v>
      </c>
      <c r="AW65" s="22">
        <v>573703</v>
      </c>
    </row>
    <row r="66" spans="1:49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23993168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449682</v>
      </c>
      <c r="M66" s="22">
        <v>1250784</v>
      </c>
      <c r="N66" s="22">
        <v>0</v>
      </c>
      <c r="O66" s="22">
        <v>0</v>
      </c>
      <c r="P66" s="22">
        <v>0</v>
      </c>
      <c r="Q66" s="22">
        <v>704544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1887076</v>
      </c>
      <c r="Z66" s="22">
        <v>96395</v>
      </c>
      <c r="AA66" s="22">
        <v>0</v>
      </c>
      <c r="AB66" s="22">
        <v>0</v>
      </c>
      <c r="AC66" s="22">
        <v>0</v>
      </c>
      <c r="AD66" s="22">
        <v>376406</v>
      </c>
      <c r="AE66" s="22">
        <v>28758055</v>
      </c>
      <c r="AF66" s="22">
        <v>5423171</v>
      </c>
      <c r="AG66" s="22">
        <v>1219322</v>
      </c>
      <c r="AH66" s="22">
        <v>0</v>
      </c>
      <c r="AI66" s="22">
        <v>6386734</v>
      </c>
      <c r="AJ66" s="22">
        <v>0</v>
      </c>
      <c r="AK66" s="22">
        <v>1378325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0</v>
      </c>
      <c r="AR66" s="22">
        <v>8990565</v>
      </c>
      <c r="AS66" s="22">
        <v>444901</v>
      </c>
      <c r="AT66" s="22">
        <v>0</v>
      </c>
      <c r="AU66" s="22">
        <v>876221</v>
      </c>
      <c r="AV66" s="22">
        <v>24719239</v>
      </c>
      <c r="AW66" s="22">
        <v>4038816</v>
      </c>
    </row>
    <row r="67" spans="1:49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2189126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241277</v>
      </c>
      <c r="L67" s="22">
        <v>169704</v>
      </c>
      <c r="M67" s="22">
        <v>860</v>
      </c>
      <c r="N67" s="22">
        <v>229</v>
      </c>
      <c r="O67" s="22">
        <v>1138</v>
      </c>
      <c r="P67" s="22">
        <v>0</v>
      </c>
      <c r="Q67" s="22">
        <v>168611</v>
      </c>
      <c r="R67" s="22">
        <v>71180</v>
      </c>
      <c r="S67" s="22">
        <v>0</v>
      </c>
      <c r="T67" s="22">
        <v>112374</v>
      </c>
      <c r="U67" s="22">
        <v>0</v>
      </c>
      <c r="V67" s="22">
        <v>0</v>
      </c>
      <c r="W67" s="22">
        <v>216674</v>
      </c>
      <c r="X67" s="22">
        <v>0</v>
      </c>
      <c r="Y67" s="22">
        <v>674715</v>
      </c>
      <c r="Z67" s="22">
        <v>0</v>
      </c>
      <c r="AA67" s="22">
        <v>6210</v>
      </c>
      <c r="AB67" s="22">
        <v>0</v>
      </c>
      <c r="AC67" s="22">
        <v>0</v>
      </c>
      <c r="AD67" s="22">
        <v>17618</v>
      </c>
      <c r="AE67" s="22">
        <v>3869716</v>
      </c>
      <c r="AF67" s="22">
        <v>1397274</v>
      </c>
      <c r="AG67" s="22">
        <v>927103</v>
      </c>
      <c r="AH67" s="22">
        <v>58940</v>
      </c>
      <c r="AI67" s="22">
        <v>355845</v>
      </c>
      <c r="AJ67" s="22">
        <v>1531</v>
      </c>
      <c r="AK67" s="22">
        <v>18701</v>
      </c>
      <c r="AL67" s="22">
        <v>14770</v>
      </c>
      <c r="AM67" s="22">
        <v>33267</v>
      </c>
      <c r="AN67" s="22">
        <v>9090</v>
      </c>
      <c r="AO67" s="22">
        <v>0</v>
      </c>
      <c r="AP67" s="22">
        <v>0</v>
      </c>
      <c r="AQ67" s="22">
        <v>0</v>
      </c>
      <c r="AR67" s="22">
        <v>323328</v>
      </c>
      <c r="AS67" s="22">
        <v>0</v>
      </c>
      <c r="AT67" s="22">
        <v>0</v>
      </c>
      <c r="AU67" s="22">
        <v>0</v>
      </c>
      <c r="AV67" s="22">
        <v>3139849</v>
      </c>
      <c r="AW67" s="22">
        <v>729867</v>
      </c>
    </row>
    <row r="68" spans="1:49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46776360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16874372</v>
      </c>
      <c r="M68" s="22">
        <v>1645518</v>
      </c>
      <c r="N68" s="22">
        <v>848605</v>
      </c>
      <c r="O68" s="22">
        <v>255722</v>
      </c>
      <c r="P68" s="22">
        <v>0</v>
      </c>
      <c r="Q68" s="22">
        <v>593348</v>
      </c>
      <c r="R68" s="22">
        <v>0</v>
      </c>
      <c r="S68" s="22">
        <v>0</v>
      </c>
      <c r="T68" s="22">
        <v>0</v>
      </c>
      <c r="U68" s="22">
        <v>4920929</v>
      </c>
      <c r="V68" s="22">
        <v>62589</v>
      </c>
      <c r="W68" s="22">
        <v>0</v>
      </c>
      <c r="X68" s="22">
        <v>5308633</v>
      </c>
      <c r="Y68" s="22">
        <v>0</v>
      </c>
      <c r="Z68" s="22">
        <v>0</v>
      </c>
      <c r="AA68" s="22">
        <v>0</v>
      </c>
      <c r="AB68" s="22">
        <v>0</v>
      </c>
      <c r="AC68" s="22">
        <v>2061472</v>
      </c>
      <c r="AD68" s="22">
        <v>928683</v>
      </c>
      <c r="AE68" s="22">
        <v>80276231</v>
      </c>
      <c r="AF68" s="22">
        <v>15384731</v>
      </c>
      <c r="AG68" s="22">
        <v>35384686</v>
      </c>
      <c r="AH68" s="22">
        <v>0</v>
      </c>
      <c r="AI68" s="22">
        <v>2667962</v>
      </c>
      <c r="AJ68" s="22">
        <v>0</v>
      </c>
      <c r="AK68" s="22">
        <v>3134689</v>
      </c>
      <c r="AL68" s="22">
        <v>0</v>
      </c>
      <c r="AM68" s="22">
        <v>0</v>
      </c>
      <c r="AN68" s="22">
        <v>38678</v>
      </c>
      <c r="AO68" s="22">
        <v>0</v>
      </c>
      <c r="AP68" s="22">
        <v>585776</v>
      </c>
      <c r="AQ68" s="22">
        <v>0</v>
      </c>
      <c r="AR68" s="22">
        <v>33056987</v>
      </c>
      <c r="AS68" s="22">
        <v>0</v>
      </c>
      <c r="AT68" s="22">
        <v>0</v>
      </c>
      <c r="AU68" s="22">
        <v>0</v>
      </c>
      <c r="AV68" s="22">
        <v>90253509</v>
      </c>
      <c r="AW68" s="22">
        <v>-9977278</v>
      </c>
    </row>
    <row r="69" spans="1:49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79550522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14993413</v>
      </c>
      <c r="M69" s="22">
        <v>1847708</v>
      </c>
      <c r="N69" s="22">
        <v>8248539</v>
      </c>
      <c r="O69" s="22">
        <v>996184</v>
      </c>
      <c r="P69" s="22">
        <v>0</v>
      </c>
      <c r="Q69" s="22">
        <v>4328626</v>
      </c>
      <c r="R69" s="22">
        <v>71596</v>
      </c>
      <c r="S69" s="22">
        <v>103023</v>
      </c>
      <c r="T69" s="22">
        <v>656066</v>
      </c>
      <c r="U69" s="22">
        <v>2175435</v>
      </c>
      <c r="V69" s="22">
        <v>0</v>
      </c>
      <c r="W69" s="22">
        <v>5819254</v>
      </c>
      <c r="X69" s="22">
        <v>0</v>
      </c>
      <c r="Y69" s="22">
        <v>15443615</v>
      </c>
      <c r="Z69" s="22">
        <v>0</v>
      </c>
      <c r="AA69" s="22">
        <v>0</v>
      </c>
      <c r="AB69" s="22">
        <v>14893815</v>
      </c>
      <c r="AC69" s="22">
        <v>0</v>
      </c>
      <c r="AD69" s="22">
        <v>7636278</v>
      </c>
      <c r="AE69" s="22">
        <v>156764074</v>
      </c>
      <c r="AF69" s="22">
        <v>42460554</v>
      </c>
      <c r="AG69" s="22">
        <v>37969867</v>
      </c>
      <c r="AH69" s="22">
        <v>798615</v>
      </c>
      <c r="AI69" s="22">
        <v>9883227</v>
      </c>
      <c r="AJ69" s="22">
        <v>0</v>
      </c>
      <c r="AK69" s="22">
        <v>0</v>
      </c>
      <c r="AL69" s="22">
        <v>1646471</v>
      </c>
      <c r="AM69" s="22">
        <v>2959480</v>
      </c>
      <c r="AN69" s="22">
        <v>31110</v>
      </c>
      <c r="AO69" s="22">
        <v>18344</v>
      </c>
      <c r="AP69" s="22">
        <v>2379623</v>
      </c>
      <c r="AQ69" s="22">
        <v>0</v>
      </c>
      <c r="AR69" s="22">
        <v>26635505</v>
      </c>
      <c r="AS69" s="22">
        <v>0</v>
      </c>
      <c r="AT69" s="22">
        <v>0</v>
      </c>
      <c r="AU69" s="22">
        <v>446866</v>
      </c>
      <c r="AV69" s="22">
        <v>125229662</v>
      </c>
      <c r="AW69" s="22">
        <v>31534412</v>
      </c>
    </row>
    <row r="70" spans="1:49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38360858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1367480</v>
      </c>
      <c r="M70" s="22">
        <v>63338</v>
      </c>
      <c r="N70" s="22">
        <v>0</v>
      </c>
      <c r="O70" s="22">
        <v>0</v>
      </c>
      <c r="P70" s="22">
        <v>0</v>
      </c>
      <c r="Q70" s="22">
        <v>1968887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936909</v>
      </c>
      <c r="Z70" s="22">
        <v>0</v>
      </c>
      <c r="AA70" s="22">
        <v>0</v>
      </c>
      <c r="AB70" s="22">
        <v>0</v>
      </c>
      <c r="AC70" s="22">
        <v>0</v>
      </c>
      <c r="AD70" s="22">
        <v>2710074</v>
      </c>
      <c r="AE70" s="22">
        <v>45407546</v>
      </c>
      <c r="AF70" s="22">
        <v>7718045</v>
      </c>
      <c r="AG70" s="22">
        <v>8218203</v>
      </c>
      <c r="AH70" s="22">
        <v>0</v>
      </c>
      <c r="AI70" s="22">
        <v>4469364</v>
      </c>
      <c r="AJ70" s="22">
        <v>952623</v>
      </c>
      <c r="AK70" s="22">
        <v>3447226</v>
      </c>
      <c r="AL70" s="22">
        <v>0</v>
      </c>
      <c r="AM70" s="22">
        <v>0</v>
      </c>
      <c r="AN70" s="22">
        <v>37542</v>
      </c>
      <c r="AO70" s="22">
        <v>0</v>
      </c>
      <c r="AP70" s="22">
        <v>0</v>
      </c>
      <c r="AQ70" s="22">
        <v>0</v>
      </c>
      <c r="AR70" s="22">
        <v>4944624</v>
      </c>
      <c r="AS70" s="22">
        <v>87745</v>
      </c>
      <c r="AT70" s="22">
        <v>0</v>
      </c>
      <c r="AU70" s="22">
        <v>0</v>
      </c>
      <c r="AV70" s="22">
        <v>29875372</v>
      </c>
      <c r="AW70" s="22">
        <v>15532174</v>
      </c>
    </row>
    <row r="71" spans="1:49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9935917</v>
      </c>
      <c r="F71" s="22">
        <v>0</v>
      </c>
      <c r="G71" s="22">
        <v>0</v>
      </c>
      <c r="H71" s="22">
        <v>141012</v>
      </c>
      <c r="I71" s="22">
        <v>0</v>
      </c>
      <c r="J71" s="22">
        <v>9040</v>
      </c>
      <c r="K71" s="22">
        <v>311598</v>
      </c>
      <c r="L71" s="22">
        <v>4516612</v>
      </c>
      <c r="M71" s="22">
        <v>348891</v>
      </c>
      <c r="N71" s="22">
        <v>115337</v>
      </c>
      <c r="O71" s="22">
        <v>0</v>
      </c>
      <c r="P71" s="22">
        <v>0</v>
      </c>
      <c r="Q71" s="22">
        <v>416690</v>
      </c>
      <c r="R71" s="22">
        <v>43482</v>
      </c>
      <c r="S71" s="22">
        <v>0</v>
      </c>
      <c r="T71" s="22">
        <v>134067</v>
      </c>
      <c r="U71" s="22">
        <v>0</v>
      </c>
      <c r="V71" s="22">
        <v>0</v>
      </c>
      <c r="W71" s="22">
        <v>17662</v>
      </c>
      <c r="X71" s="22">
        <v>0</v>
      </c>
      <c r="Y71" s="22">
        <v>3071308</v>
      </c>
      <c r="Z71" s="22">
        <v>63851</v>
      </c>
      <c r="AA71" s="22">
        <v>0</v>
      </c>
      <c r="AB71" s="22">
        <v>0</v>
      </c>
      <c r="AC71" s="22">
        <v>0</v>
      </c>
      <c r="AD71" s="22">
        <v>77703</v>
      </c>
      <c r="AE71" s="22">
        <v>19203170</v>
      </c>
      <c r="AF71" s="22">
        <v>7627393</v>
      </c>
      <c r="AG71" s="22">
        <v>2642077</v>
      </c>
      <c r="AH71" s="22">
        <v>248007</v>
      </c>
      <c r="AI71" s="22">
        <v>5538041</v>
      </c>
      <c r="AJ71" s="22">
        <v>207802</v>
      </c>
      <c r="AK71" s="22">
        <v>41796</v>
      </c>
      <c r="AL71" s="22">
        <v>0</v>
      </c>
      <c r="AM71" s="22">
        <v>304226</v>
      </c>
      <c r="AN71" s="22">
        <v>7729</v>
      </c>
      <c r="AO71" s="22">
        <v>0</v>
      </c>
      <c r="AP71" s="22">
        <v>0</v>
      </c>
      <c r="AQ71" s="22">
        <v>33984</v>
      </c>
      <c r="AR71" s="22">
        <v>2300112</v>
      </c>
      <c r="AS71" s="22">
        <v>0</v>
      </c>
      <c r="AT71" s="22">
        <v>0</v>
      </c>
      <c r="AU71" s="22">
        <v>39663</v>
      </c>
      <c r="AV71" s="22">
        <v>18990830</v>
      </c>
      <c r="AW71" s="22">
        <v>212340</v>
      </c>
    </row>
    <row r="72" spans="1:49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6522078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585034</v>
      </c>
      <c r="M72" s="22">
        <v>1179884</v>
      </c>
      <c r="N72" s="22">
        <v>0</v>
      </c>
      <c r="O72" s="22">
        <v>0</v>
      </c>
      <c r="P72" s="22">
        <v>0</v>
      </c>
      <c r="Q72" s="22">
        <v>356286</v>
      </c>
      <c r="R72" s="22">
        <v>176601</v>
      </c>
      <c r="S72" s="22">
        <v>0</v>
      </c>
      <c r="T72" s="22">
        <v>0</v>
      </c>
      <c r="U72" s="22">
        <v>0</v>
      </c>
      <c r="V72" s="22">
        <v>0</v>
      </c>
      <c r="W72" s="22">
        <v>42212</v>
      </c>
      <c r="X72" s="22">
        <v>0</v>
      </c>
      <c r="Y72" s="22">
        <v>1422934</v>
      </c>
      <c r="Z72" s="22">
        <v>550027</v>
      </c>
      <c r="AA72" s="22">
        <v>0</v>
      </c>
      <c r="AB72" s="22">
        <v>0</v>
      </c>
      <c r="AC72" s="22">
        <v>0</v>
      </c>
      <c r="AD72" s="22">
        <v>131243</v>
      </c>
      <c r="AE72" s="22">
        <v>10966299</v>
      </c>
      <c r="AF72" s="22">
        <v>3343064</v>
      </c>
      <c r="AG72" s="22">
        <v>3465393</v>
      </c>
      <c r="AH72" s="22">
        <v>0</v>
      </c>
      <c r="AI72" s="22">
        <v>2419140</v>
      </c>
      <c r="AJ72" s="22">
        <v>-1510169</v>
      </c>
      <c r="AK72" s="22">
        <v>10000</v>
      </c>
      <c r="AL72" s="22">
        <v>19772</v>
      </c>
      <c r="AM72" s="22">
        <v>127842</v>
      </c>
      <c r="AN72" s="22">
        <v>4744</v>
      </c>
      <c r="AO72" s="22">
        <v>0</v>
      </c>
      <c r="AP72" s="22">
        <v>23855</v>
      </c>
      <c r="AQ72" s="22">
        <v>0</v>
      </c>
      <c r="AR72" s="22">
        <v>2847737</v>
      </c>
      <c r="AS72" s="22">
        <v>0</v>
      </c>
      <c r="AT72" s="22">
        <v>0</v>
      </c>
      <c r="AU72" s="22">
        <v>0</v>
      </c>
      <c r="AV72" s="22">
        <v>10751378</v>
      </c>
      <c r="AW72" s="22">
        <v>214921</v>
      </c>
    </row>
    <row r="73" spans="1:49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3485772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228234</v>
      </c>
      <c r="M73" s="22">
        <v>15465</v>
      </c>
      <c r="N73" s="22">
        <v>2570</v>
      </c>
      <c r="O73" s="22">
        <v>0</v>
      </c>
      <c r="P73" s="22">
        <v>0</v>
      </c>
      <c r="Q73" s="22">
        <v>125057</v>
      </c>
      <c r="R73" s="22">
        <v>18805</v>
      </c>
      <c r="S73" s="22">
        <v>0</v>
      </c>
      <c r="T73" s="22">
        <v>0</v>
      </c>
      <c r="U73" s="22">
        <v>0</v>
      </c>
      <c r="V73" s="22">
        <v>0</v>
      </c>
      <c r="W73" s="22">
        <v>200947</v>
      </c>
      <c r="X73" s="22">
        <v>0</v>
      </c>
      <c r="Y73" s="22">
        <v>2871140</v>
      </c>
      <c r="Z73" s="22">
        <v>36817</v>
      </c>
      <c r="AA73" s="22">
        <v>0</v>
      </c>
      <c r="AB73" s="22">
        <v>0</v>
      </c>
      <c r="AC73" s="22">
        <v>0</v>
      </c>
      <c r="AD73" s="22">
        <v>134116</v>
      </c>
      <c r="AE73" s="22">
        <v>7118923</v>
      </c>
      <c r="AF73" s="22">
        <v>1519434</v>
      </c>
      <c r="AG73" s="22">
        <v>1048188</v>
      </c>
      <c r="AH73" s="22">
        <v>194915</v>
      </c>
      <c r="AI73" s="22">
        <v>1359106</v>
      </c>
      <c r="AJ73" s="22">
        <v>3271</v>
      </c>
      <c r="AK73" s="22">
        <v>5000</v>
      </c>
      <c r="AL73" s="22">
        <v>16065</v>
      </c>
      <c r="AM73" s="22">
        <v>44833</v>
      </c>
      <c r="AN73" s="22">
        <v>19423</v>
      </c>
      <c r="AO73" s="22">
        <v>0</v>
      </c>
      <c r="AP73" s="22">
        <v>0</v>
      </c>
      <c r="AQ73" s="22">
        <v>0</v>
      </c>
      <c r="AR73" s="22">
        <v>1602060</v>
      </c>
      <c r="AS73" s="22">
        <v>0</v>
      </c>
      <c r="AT73" s="22">
        <v>0</v>
      </c>
      <c r="AU73" s="22">
        <v>0</v>
      </c>
      <c r="AV73" s="22">
        <v>5812295</v>
      </c>
      <c r="AW73" s="22">
        <v>1306628</v>
      </c>
    </row>
    <row r="74" spans="1:49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21175889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3055130</v>
      </c>
      <c r="M74" s="22">
        <v>155417</v>
      </c>
      <c r="N74" s="22">
        <v>89671</v>
      </c>
      <c r="O74" s="22">
        <v>0</v>
      </c>
      <c r="P74" s="22">
        <v>0</v>
      </c>
      <c r="Q74" s="22">
        <v>512172</v>
      </c>
      <c r="R74" s="22">
        <v>93892</v>
      </c>
      <c r="S74" s="22">
        <v>0</v>
      </c>
      <c r="T74" s="22">
        <v>0</v>
      </c>
      <c r="U74" s="22">
        <v>0</v>
      </c>
      <c r="V74" s="22">
        <v>0</v>
      </c>
      <c r="W74" s="22">
        <v>701146</v>
      </c>
      <c r="X74" s="22">
        <v>0</v>
      </c>
      <c r="Y74" s="22">
        <v>2425846</v>
      </c>
      <c r="Z74" s="22">
        <v>253402</v>
      </c>
      <c r="AA74" s="22">
        <v>0</v>
      </c>
      <c r="AB74" s="22">
        <v>0</v>
      </c>
      <c r="AC74" s="22">
        <v>0</v>
      </c>
      <c r="AD74" s="22">
        <v>514968</v>
      </c>
      <c r="AE74" s="22">
        <v>28977533</v>
      </c>
      <c r="AF74" s="22">
        <v>9900099</v>
      </c>
      <c r="AG74" s="22">
        <v>3659010</v>
      </c>
      <c r="AH74" s="22">
        <v>0</v>
      </c>
      <c r="AI74" s="22">
        <v>6622821</v>
      </c>
      <c r="AJ74" s="22">
        <v>83736</v>
      </c>
      <c r="AK74" s="22">
        <v>1280034</v>
      </c>
      <c r="AL74" s="22">
        <v>931111</v>
      </c>
      <c r="AM74" s="22">
        <v>0</v>
      </c>
      <c r="AN74" s="22">
        <v>12994</v>
      </c>
      <c r="AO74" s="22">
        <v>53503</v>
      </c>
      <c r="AP74" s="22">
        <v>215045</v>
      </c>
      <c r="AQ74" s="22">
        <v>0</v>
      </c>
      <c r="AR74" s="22">
        <v>6116020</v>
      </c>
      <c r="AS74" s="22">
        <v>-66246</v>
      </c>
      <c r="AT74" s="22">
        <v>0</v>
      </c>
      <c r="AU74" s="22">
        <v>-207496</v>
      </c>
      <c r="AV74" s="22">
        <v>28600631</v>
      </c>
      <c r="AW74" s="22">
        <v>376902</v>
      </c>
    </row>
    <row r="75" spans="1:49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10753717</v>
      </c>
      <c r="F75" s="22">
        <v>0</v>
      </c>
      <c r="G75" s="22">
        <v>0</v>
      </c>
      <c r="H75" s="22">
        <v>0</v>
      </c>
      <c r="I75" s="22">
        <v>26109</v>
      </c>
      <c r="J75" s="22">
        <v>0</v>
      </c>
      <c r="K75" s="22">
        <v>0</v>
      </c>
      <c r="L75" s="22">
        <v>993806</v>
      </c>
      <c r="M75" s="22">
        <v>248381</v>
      </c>
      <c r="N75" s="22">
        <v>2125</v>
      </c>
      <c r="O75" s="22">
        <v>559</v>
      </c>
      <c r="P75" s="22">
        <v>0</v>
      </c>
      <c r="Q75" s="22">
        <v>262755</v>
      </c>
      <c r="R75" s="22">
        <v>140747</v>
      </c>
      <c r="S75" s="22">
        <v>435</v>
      </c>
      <c r="T75" s="22">
        <v>35238</v>
      </c>
      <c r="U75" s="22">
        <v>0</v>
      </c>
      <c r="V75" s="22">
        <v>0</v>
      </c>
      <c r="W75" s="22">
        <v>0</v>
      </c>
      <c r="X75" s="22">
        <v>0</v>
      </c>
      <c r="Y75" s="22">
        <v>1975691</v>
      </c>
      <c r="Z75" s="22">
        <v>21935</v>
      </c>
      <c r="AA75" s="22">
        <v>0</v>
      </c>
      <c r="AB75" s="22">
        <v>0</v>
      </c>
      <c r="AC75" s="22">
        <v>0</v>
      </c>
      <c r="AD75" s="22">
        <v>36330</v>
      </c>
      <c r="AE75" s="22">
        <v>14497828</v>
      </c>
      <c r="AF75" s="22">
        <v>5154208</v>
      </c>
      <c r="AG75" s="22">
        <v>2427466</v>
      </c>
      <c r="AH75" s="22">
        <v>128016</v>
      </c>
      <c r="AI75" s="22">
        <v>2541285</v>
      </c>
      <c r="AJ75" s="22">
        <v>0</v>
      </c>
      <c r="AK75" s="22">
        <v>0</v>
      </c>
      <c r="AL75" s="22">
        <v>0</v>
      </c>
      <c r="AM75" s="22">
        <v>548306</v>
      </c>
      <c r="AN75" s="22">
        <v>2071</v>
      </c>
      <c r="AO75" s="22">
        <v>56184</v>
      </c>
      <c r="AP75" s="22">
        <v>6685</v>
      </c>
      <c r="AQ75" s="22">
        <v>0</v>
      </c>
      <c r="AR75" s="22">
        <v>2776513</v>
      </c>
      <c r="AS75" s="22">
        <v>24358</v>
      </c>
      <c r="AT75" s="22">
        <v>0</v>
      </c>
      <c r="AU75" s="22">
        <v>0</v>
      </c>
      <c r="AV75" s="22">
        <v>13665092</v>
      </c>
      <c r="AW75" s="22">
        <v>832736</v>
      </c>
    </row>
    <row r="76" spans="1:49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13855550</v>
      </c>
      <c r="F76" s="22">
        <v>0</v>
      </c>
      <c r="G76" s="22">
        <v>0</v>
      </c>
      <c r="H76" s="22">
        <v>0</v>
      </c>
      <c r="I76" s="22">
        <v>0</v>
      </c>
      <c r="J76" s="22">
        <v>30714</v>
      </c>
      <c r="K76" s="22">
        <v>718227</v>
      </c>
      <c r="L76" s="22">
        <v>1478677</v>
      </c>
      <c r="M76" s="22">
        <v>594376</v>
      </c>
      <c r="N76" s="22">
        <v>10850</v>
      </c>
      <c r="O76" s="22">
        <v>14548</v>
      </c>
      <c r="P76" s="22">
        <v>0</v>
      </c>
      <c r="Q76" s="22">
        <v>249223</v>
      </c>
      <c r="R76" s="22">
        <v>79127</v>
      </c>
      <c r="S76" s="22">
        <v>0</v>
      </c>
      <c r="T76" s="22">
        <v>8500</v>
      </c>
      <c r="U76" s="22">
        <v>0</v>
      </c>
      <c r="V76" s="22">
        <v>0</v>
      </c>
      <c r="W76" s="22">
        <v>0</v>
      </c>
      <c r="X76" s="22">
        <v>0</v>
      </c>
      <c r="Y76" s="22">
        <v>3860034</v>
      </c>
      <c r="Z76" s="22">
        <v>79672</v>
      </c>
      <c r="AA76" s="22">
        <v>0</v>
      </c>
      <c r="AB76" s="22">
        <v>0</v>
      </c>
      <c r="AC76" s="22">
        <v>0</v>
      </c>
      <c r="AD76" s="22">
        <v>8257</v>
      </c>
      <c r="AE76" s="22">
        <v>20987755</v>
      </c>
      <c r="AF76" s="22">
        <v>7299603</v>
      </c>
      <c r="AG76" s="22">
        <v>3110944</v>
      </c>
      <c r="AH76" s="22">
        <v>3679607</v>
      </c>
      <c r="AI76" s="22">
        <v>23</v>
      </c>
      <c r="AJ76" s="22">
        <v>-226956</v>
      </c>
      <c r="AK76" s="22">
        <v>661281</v>
      </c>
      <c r="AL76" s="22">
        <v>1092775</v>
      </c>
      <c r="AM76" s="22">
        <v>0</v>
      </c>
      <c r="AN76" s="22">
        <v>16018</v>
      </c>
      <c r="AO76" s="22">
        <v>213101</v>
      </c>
      <c r="AP76" s="22">
        <v>7420</v>
      </c>
      <c r="AQ76" s="22">
        <v>0</v>
      </c>
      <c r="AR76" s="22">
        <v>3395799</v>
      </c>
      <c r="AS76" s="22">
        <v>1895</v>
      </c>
      <c r="AT76" s="22">
        <v>0</v>
      </c>
      <c r="AU76" s="22">
        <v>0</v>
      </c>
      <c r="AV76" s="22">
        <v>19251487</v>
      </c>
      <c r="AW76" s="22">
        <v>1736268</v>
      </c>
    </row>
    <row r="77" spans="1:49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84262766</v>
      </c>
      <c r="F77" s="22">
        <v>0</v>
      </c>
      <c r="G77" s="22">
        <v>0</v>
      </c>
      <c r="H77" s="22">
        <v>2059577</v>
      </c>
      <c r="I77" s="22">
        <v>0</v>
      </c>
      <c r="J77" s="22">
        <v>0</v>
      </c>
      <c r="K77" s="22">
        <v>0</v>
      </c>
      <c r="L77" s="22">
        <v>13322012</v>
      </c>
      <c r="M77" s="22">
        <v>730681</v>
      </c>
      <c r="N77" s="22">
        <v>0</v>
      </c>
      <c r="O77" s="22">
        <v>214950</v>
      </c>
      <c r="P77" s="22">
        <v>0</v>
      </c>
      <c r="Q77" s="22">
        <v>2383449</v>
      </c>
      <c r="R77" s="22">
        <v>0</v>
      </c>
      <c r="S77" s="22">
        <v>167084</v>
      </c>
      <c r="T77" s="22">
        <v>0</v>
      </c>
      <c r="U77" s="22">
        <v>489334</v>
      </c>
      <c r="V77" s="22">
        <v>0</v>
      </c>
      <c r="W77" s="22">
        <v>2296294</v>
      </c>
      <c r="X77" s="22">
        <v>0</v>
      </c>
      <c r="Y77" s="22">
        <v>9800805</v>
      </c>
      <c r="Z77" s="22">
        <v>871676</v>
      </c>
      <c r="AA77" s="22">
        <v>0</v>
      </c>
      <c r="AB77" s="22">
        <v>632340</v>
      </c>
      <c r="AC77" s="22">
        <v>0</v>
      </c>
      <c r="AD77" s="22">
        <v>1404485</v>
      </c>
      <c r="AE77" s="22">
        <v>118635453</v>
      </c>
      <c r="AF77" s="22">
        <v>30292008</v>
      </c>
      <c r="AG77" s="22">
        <v>17253575</v>
      </c>
      <c r="AH77" s="22">
        <v>1298444</v>
      </c>
      <c r="AI77" s="22">
        <v>15130643</v>
      </c>
      <c r="AJ77" s="22">
        <v>350598</v>
      </c>
      <c r="AK77" s="22">
        <v>2687793</v>
      </c>
      <c r="AL77" s="22">
        <v>401154</v>
      </c>
      <c r="AM77" s="22">
        <v>455850</v>
      </c>
      <c r="AN77" s="22">
        <v>0</v>
      </c>
      <c r="AO77" s="22">
        <v>173294</v>
      </c>
      <c r="AP77" s="22">
        <v>605298</v>
      </c>
      <c r="AQ77" s="22">
        <v>0</v>
      </c>
      <c r="AR77" s="22">
        <v>14148272</v>
      </c>
      <c r="AS77" s="22">
        <v>1032007</v>
      </c>
      <c r="AT77" s="22">
        <v>0</v>
      </c>
      <c r="AU77" s="22">
        <v>0</v>
      </c>
      <c r="AV77" s="22">
        <v>83828936</v>
      </c>
      <c r="AW77" s="22">
        <v>34806517</v>
      </c>
    </row>
    <row r="78" spans="1:49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16062307</v>
      </c>
      <c r="F78" s="22">
        <v>0</v>
      </c>
      <c r="G78" s="22">
        <v>0</v>
      </c>
      <c r="H78" s="22">
        <v>30681</v>
      </c>
      <c r="I78" s="22">
        <v>0</v>
      </c>
      <c r="J78" s="22">
        <v>0</v>
      </c>
      <c r="K78" s="22">
        <v>669203</v>
      </c>
      <c r="L78" s="22">
        <v>1335736</v>
      </c>
      <c r="M78" s="22">
        <v>149087</v>
      </c>
      <c r="N78" s="22">
        <v>52021</v>
      </c>
      <c r="O78" s="22">
        <v>7752</v>
      </c>
      <c r="P78" s="22">
        <v>0</v>
      </c>
      <c r="Q78" s="22">
        <v>615840</v>
      </c>
      <c r="R78" s="22">
        <v>2704186</v>
      </c>
      <c r="S78" s="22">
        <v>75000</v>
      </c>
      <c r="T78" s="22">
        <v>0</v>
      </c>
      <c r="U78" s="22">
        <v>0</v>
      </c>
      <c r="V78" s="22">
        <v>8400</v>
      </c>
      <c r="W78" s="22">
        <v>1112771</v>
      </c>
      <c r="X78" s="22">
        <v>1013362</v>
      </c>
      <c r="Y78" s="22">
        <v>1794759</v>
      </c>
      <c r="Z78" s="22">
        <v>221813</v>
      </c>
      <c r="AA78" s="22">
        <v>14600</v>
      </c>
      <c r="AB78" s="22">
        <v>196282</v>
      </c>
      <c r="AC78" s="22">
        <v>0</v>
      </c>
      <c r="AD78" s="22">
        <v>0</v>
      </c>
      <c r="AE78" s="22">
        <v>26063800</v>
      </c>
      <c r="AF78" s="22">
        <v>7211061</v>
      </c>
      <c r="AG78" s="22">
        <v>2133662</v>
      </c>
      <c r="AH78" s="22">
        <v>1231850</v>
      </c>
      <c r="AI78" s="22">
        <v>4177170</v>
      </c>
      <c r="AJ78" s="22">
        <v>260342</v>
      </c>
      <c r="AK78" s="22">
        <v>496854</v>
      </c>
      <c r="AL78" s="22">
        <v>352121</v>
      </c>
      <c r="AM78" s="22">
        <v>150879</v>
      </c>
      <c r="AN78" s="22">
        <v>14875</v>
      </c>
      <c r="AO78" s="22">
        <v>0</v>
      </c>
      <c r="AP78" s="22">
        <v>66265</v>
      </c>
      <c r="AQ78" s="22">
        <v>0</v>
      </c>
      <c r="AR78" s="22">
        <v>4460379</v>
      </c>
      <c r="AS78" s="22">
        <v>0</v>
      </c>
      <c r="AT78" s="22">
        <v>0</v>
      </c>
      <c r="AU78" s="22">
        <v>0</v>
      </c>
      <c r="AV78" s="22">
        <v>20555458</v>
      </c>
      <c r="AW78" s="22">
        <v>5508342</v>
      </c>
    </row>
    <row r="79" spans="1:49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11461758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7248357</v>
      </c>
      <c r="M79" s="22">
        <v>349416</v>
      </c>
      <c r="N79" s="22">
        <v>60495</v>
      </c>
      <c r="O79" s="22">
        <v>0</v>
      </c>
      <c r="P79" s="22">
        <v>0</v>
      </c>
      <c r="Q79" s="22">
        <v>724778</v>
      </c>
      <c r="R79" s="22">
        <v>40537</v>
      </c>
      <c r="S79" s="22">
        <v>0</v>
      </c>
      <c r="T79" s="22">
        <v>21597</v>
      </c>
      <c r="U79" s="22">
        <v>0</v>
      </c>
      <c r="V79" s="22">
        <v>0</v>
      </c>
      <c r="W79" s="22">
        <v>830907</v>
      </c>
      <c r="X79" s="22">
        <v>0</v>
      </c>
      <c r="Y79" s="22">
        <v>2707464</v>
      </c>
      <c r="Z79" s="22">
        <v>0</v>
      </c>
      <c r="AA79" s="22">
        <v>0</v>
      </c>
      <c r="AB79" s="22">
        <v>0</v>
      </c>
      <c r="AC79" s="22">
        <v>0</v>
      </c>
      <c r="AD79" s="22">
        <v>504087</v>
      </c>
      <c r="AE79" s="22">
        <v>23949396</v>
      </c>
      <c r="AF79" s="22">
        <v>6803158</v>
      </c>
      <c r="AG79" s="22">
        <v>2987853</v>
      </c>
      <c r="AH79" s="22">
        <v>0</v>
      </c>
      <c r="AI79" s="22">
        <v>7070955</v>
      </c>
      <c r="AJ79" s="22">
        <v>-633624</v>
      </c>
      <c r="AK79" s="22">
        <v>0</v>
      </c>
      <c r="AL79" s="22">
        <v>0</v>
      </c>
      <c r="AM79" s="22">
        <v>0</v>
      </c>
      <c r="AN79" s="22">
        <v>14707</v>
      </c>
      <c r="AO79" s="22">
        <v>10531</v>
      </c>
      <c r="AP79" s="22">
        <v>0</v>
      </c>
      <c r="AQ79" s="22">
        <v>0</v>
      </c>
      <c r="AR79" s="22">
        <v>2804108</v>
      </c>
      <c r="AS79" s="22">
        <v>0</v>
      </c>
      <c r="AT79" s="22">
        <v>0</v>
      </c>
      <c r="AU79" s="22">
        <v>0</v>
      </c>
      <c r="AV79" s="22">
        <v>19057688</v>
      </c>
      <c r="AW79" s="22">
        <v>4891708</v>
      </c>
    </row>
    <row r="80" spans="1:49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7202681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4505415</v>
      </c>
      <c r="M80" s="22">
        <v>391734</v>
      </c>
      <c r="N80" s="22">
        <v>68664</v>
      </c>
      <c r="O80" s="22">
        <v>0</v>
      </c>
      <c r="P80" s="22">
        <v>0</v>
      </c>
      <c r="Q80" s="22">
        <v>314393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177349</v>
      </c>
      <c r="X80" s="22">
        <v>455729</v>
      </c>
      <c r="Y80" s="22">
        <v>951675</v>
      </c>
      <c r="Z80" s="22">
        <v>33785</v>
      </c>
      <c r="AA80" s="22">
        <v>0</v>
      </c>
      <c r="AB80" s="22">
        <v>0</v>
      </c>
      <c r="AC80" s="22">
        <v>0</v>
      </c>
      <c r="AD80" s="22">
        <v>185226</v>
      </c>
      <c r="AE80" s="22">
        <v>14286651</v>
      </c>
      <c r="AF80" s="22">
        <v>4991410</v>
      </c>
      <c r="AG80" s="22">
        <v>2489696</v>
      </c>
      <c r="AH80" s="22">
        <v>2341541</v>
      </c>
      <c r="AI80" s="22">
        <v>4332786</v>
      </c>
      <c r="AJ80" s="22">
        <v>376375</v>
      </c>
      <c r="AK80" s="22">
        <v>132000</v>
      </c>
      <c r="AL80" s="22">
        <v>145173</v>
      </c>
      <c r="AM80" s="22">
        <v>0</v>
      </c>
      <c r="AN80" s="22">
        <v>12668</v>
      </c>
      <c r="AO80" s="22">
        <v>0</v>
      </c>
      <c r="AP80" s="22">
        <v>0</v>
      </c>
      <c r="AQ80" s="22">
        <v>0</v>
      </c>
      <c r="AR80" s="22">
        <v>2966788</v>
      </c>
      <c r="AS80" s="22">
        <v>247359</v>
      </c>
      <c r="AT80" s="22">
        <v>0</v>
      </c>
      <c r="AU80" s="22">
        <v>-183846</v>
      </c>
      <c r="AV80" s="22">
        <v>17851950</v>
      </c>
      <c r="AW80" s="22">
        <v>-3565299</v>
      </c>
    </row>
    <row r="81" spans="1:49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26210520</v>
      </c>
      <c r="F81" s="22">
        <v>0</v>
      </c>
      <c r="G81" s="22">
        <v>0</v>
      </c>
      <c r="H81" s="22">
        <v>3064291</v>
      </c>
      <c r="I81" s="22">
        <v>0</v>
      </c>
      <c r="J81" s="22">
        <v>0</v>
      </c>
      <c r="K81" s="22">
        <v>26419</v>
      </c>
      <c r="L81" s="22">
        <v>11848244</v>
      </c>
      <c r="M81" s="22">
        <v>573154</v>
      </c>
      <c r="N81" s="22">
        <v>138218</v>
      </c>
      <c r="O81" s="22">
        <v>6702</v>
      </c>
      <c r="P81" s="22">
        <v>0</v>
      </c>
      <c r="Q81" s="22">
        <v>1072301</v>
      </c>
      <c r="R81" s="22">
        <v>78450</v>
      </c>
      <c r="S81" s="22">
        <v>0</v>
      </c>
      <c r="T81" s="22">
        <v>472258</v>
      </c>
      <c r="U81" s="22">
        <v>0</v>
      </c>
      <c r="V81" s="22">
        <v>0</v>
      </c>
      <c r="W81" s="22">
        <v>1000</v>
      </c>
      <c r="X81" s="22">
        <v>956116</v>
      </c>
      <c r="Y81" s="22">
        <v>4344642</v>
      </c>
      <c r="Z81" s="22">
        <v>86965</v>
      </c>
      <c r="AA81" s="22">
        <v>0</v>
      </c>
      <c r="AB81" s="22">
        <v>0</v>
      </c>
      <c r="AC81" s="22">
        <v>0</v>
      </c>
      <c r="AD81" s="22">
        <v>2380207</v>
      </c>
      <c r="AE81" s="22">
        <v>51259487</v>
      </c>
      <c r="AF81" s="22">
        <v>11209495</v>
      </c>
      <c r="AG81" s="22">
        <v>6936066</v>
      </c>
      <c r="AH81" s="22">
        <v>0</v>
      </c>
      <c r="AI81" s="22">
        <v>5654245</v>
      </c>
      <c r="AJ81" s="22">
        <v>73824</v>
      </c>
      <c r="AK81" s="22">
        <v>766989</v>
      </c>
      <c r="AL81" s="22">
        <v>8334133</v>
      </c>
      <c r="AM81" s="22">
        <v>10400</v>
      </c>
      <c r="AN81" s="22">
        <v>29478</v>
      </c>
      <c r="AO81" s="22">
        <v>72356</v>
      </c>
      <c r="AP81" s="22">
        <v>71903</v>
      </c>
      <c r="AQ81" s="22">
        <v>0</v>
      </c>
      <c r="AR81" s="22">
        <v>11184156</v>
      </c>
      <c r="AS81" s="22">
        <v>0</v>
      </c>
      <c r="AT81" s="22">
        <v>0</v>
      </c>
      <c r="AU81" s="22">
        <v>0</v>
      </c>
      <c r="AV81" s="22">
        <v>44343045</v>
      </c>
      <c r="AW81" s="22">
        <v>6916442</v>
      </c>
    </row>
    <row r="82" spans="1:49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13731578</v>
      </c>
      <c r="F82" s="22">
        <v>0</v>
      </c>
      <c r="G82" s="22">
        <v>0</v>
      </c>
      <c r="H82" s="22">
        <v>1347277</v>
      </c>
      <c r="I82" s="22">
        <v>372</v>
      </c>
      <c r="J82" s="22">
        <v>0</v>
      </c>
      <c r="K82" s="22">
        <v>0</v>
      </c>
      <c r="L82" s="22">
        <v>888685</v>
      </c>
      <c r="M82" s="22">
        <v>228725</v>
      </c>
      <c r="N82" s="22">
        <v>0</v>
      </c>
      <c r="O82" s="22">
        <v>11655</v>
      </c>
      <c r="P82" s="22">
        <v>0</v>
      </c>
      <c r="Q82" s="22">
        <v>1022438</v>
      </c>
      <c r="R82" s="22">
        <v>319129</v>
      </c>
      <c r="S82" s="22">
        <v>0</v>
      </c>
      <c r="T82" s="22">
        <v>1430054</v>
      </c>
      <c r="U82" s="22">
        <v>0</v>
      </c>
      <c r="V82" s="22">
        <v>933118</v>
      </c>
      <c r="W82" s="22">
        <v>0</v>
      </c>
      <c r="X82" s="22">
        <v>302495</v>
      </c>
      <c r="Y82" s="22">
        <v>4294087</v>
      </c>
      <c r="Z82" s="22">
        <v>167446</v>
      </c>
      <c r="AA82" s="22">
        <v>0</v>
      </c>
      <c r="AB82" s="22">
        <v>212993</v>
      </c>
      <c r="AC82" s="22">
        <v>0</v>
      </c>
      <c r="AD82" s="22">
        <v>228730</v>
      </c>
      <c r="AE82" s="22">
        <v>25118782</v>
      </c>
      <c r="AF82" s="22">
        <v>6937554</v>
      </c>
      <c r="AG82" s="22">
        <v>2543119</v>
      </c>
      <c r="AH82" s="22">
        <v>0</v>
      </c>
      <c r="AI82" s="22">
        <v>2820479</v>
      </c>
      <c r="AJ82" s="22">
        <v>602629</v>
      </c>
      <c r="AK82" s="22">
        <v>0</v>
      </c>
      <c r="AL82" s="22">
        <v>1893026</v>
      </c>
      <c r="AM82" s="22">
        <v>0</v>
      </c>
      <c r="AN82" s="22">
        <v>15863</v>
      </c>
      <c r="AO82" s="22">
        <v>32772</v>
      </c>
      <c r="AP82" s="22">
        <v>0</v>
      </c>
      <c r="AQ82" s="22">
        <v>0</v>
      </c>
      <c r="AR82" s="22">
        <v>4818615</v>
      </c>
      <c r="AS82" s="22">
        <v>729078</v>
      </c>
      <c r="AT82" s="22">
        <v>0</v>
      </c>
      <c r="AU82" s="22">
        <v>-1559773</v>
      </c>
      <c r="AV82" s="22">
        <v>18833362</v>
      </c>
      <c r="AW82" s="22">
        <v>6285420</v>
      </c>
    </row>
    <row r="83" spans="1:49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26017571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19441</v>
      </c>
      <c r="L83" s="22">
        <v>801896</v>
      </c>
      <c r="M83" s="22">
        <v>328450</v>
      </c>
      <c r="N83" s="22">
        <v>0</v>
      </c>
      <c r="O83" s="22">
        <v>100</v>
      </c>
      <c r="P83" s="22">
        <v>0</v>
      </c>
      <c r="Q83" s="22">
        <v>1071275</v>
      </c>
      <c r="R83" s="22">
        <v>230484</v>
      </c>
      <c r="S83" s="22">
        <v>0</v>
      </c>
      <c r="T83" s="22">
        <v>0</v>
      </c>
      <c r="U83" s="22">
        <v>0</v>
      </c>
      <c r="V83" s="22">
        <v>0</v>
      </c>
      <c r="W83" s="22">
        <v>311500</v>
      </c>
      <c r="X83" s="22">
        <v>0</v>
      </c>
      <c r="Y83" s="22">
        <v>1549115</v>
      </c>
      <c r="Z83" s="22">
        <v>0</v>
      </c>
      <c r="AA83" s="22">
        <v>0</v>
      </c>
      <c r="AB83" s="22">
        <v>0</v>
      </c>
      <c r="AC83" s="22">
        <v>0</v>
      </c>
      <c r="AD83" s="22">
        <v>4170387</v>
      </c>
      <c r="AE83" s="22">
        <v>34500219</v>
      </c>
      <c r="AF83" s="22">
        <v>6346703</v>
      </c>
      <c r="AG83" s="22">
        <v>5020102</v>
      </c>
      <c r="AH83" s="22">
        <v>0</v>
      </c>
      <c r="AI83" s="22">
        <v>4083400</v>
      </c>
      <c r="AJ83" s="22">
        <v>297488</v>
      </c>
      <c r="AK83" s="22">
        <v>1157302</v>
      </c>
      <c r="AL83" s="22">
        <v>295606</v>
      </c>
      <c r="AM83" s="22">
        <v>377721</v>
      </c>
      <c r="AN83" s="22">
        <v>1183</v>
      </c>
      <c r="AO83" s="22">
        <v>0</v>
      </c>
      <c r="AP83" s="22">
        <v>0</v>
      </c>
      <c r="AQ83" s="22">
        <v>0</v>
      </c>
      <c r="AR83" s="22">
        <v>16625684</v>
      </c>
      <c r="AS83" s="22">
        <v>67689</v>
      </c>
      <c r="AT83" s="22">
        <v>0</v>
      </c>
      <c r="AU83" s="22">
        <v>0</v>
      </c>
      <c r="AV83" s="22">
        <v>34272878</v>
      </c>
      <c r="AW83" s="22">
        <v>227341</v>
      </c>
    </row>
    <row r="84" spans="1:49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7695574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1177805</v>
      </c>
      <c r="M84" s="22">
        <v>160065</v>
      </c>
      <c r="N84" s="22">
        <v>11235</v>
      </c>
      <c r="O84" s="22">
        <v>8492</v>
      </c>
      <c r="P84" s="22">
        <v>0</v>
      </c>
      <c r="Q84" s="22">
        <v>137097</v>
      </c>
      <c r="R84" s="22">
        <v>72303</v>
      </c>
      <c r="S84" s="22">
        <v>0</v>
      </c>
      <c r="T84" s="22">
        <v>86925</v>
      </c>
      <c r="U84" s="22">
        <v>0</v>
      </c>
      <c r="V84" s="22">
        <v>0</v>
      </c>
      <c r="W84" s="22">
        <v>8400</v>
      </c>
      <c r="X84" s="22">
        <v>378134</v>
      </c>
      <c r="Y84" s="22">
        <v>1090000</v>
      </c>
      <c r="Z84" s="22">
        <v>28315</v>
      </c>
      <c r="AA84" s="22">
        <v>0</v>
      </c>
      <c r="AB84" s="22">
        <v>0</v>
      </c>
      <c r="AC84" s="22">
        <v>0</v>
      </c>
      <c r="AD84" s="22">
        <v>9652</v>
      </c>
      <c r="AE84" s="22">
        <v>10863997</v>
      </c>
      <c r="AF84" s="22">
        <v>4134338</v>
      </c>
      <c r="AG84" s="22">
        <v>1639425</v>
      </c>
      <c r="AH84" s="22">
        <v>15828</v>
      </c>
      <c r="AI84" s="22">
        <v>3027583</v>
      </c>
      <c r="AJ84" s="22">
        <v>0</v>
      </c>
      <c r="AK84" s="22">
        <v>214631</v>
      </c>
      <c r="AL84" s="22">
        <v>510055</v>
      </c>
      <c r="AM84" s="22">
        <v>20136</v>
      </c>
      <c r="AN84" s="22">
        <v>3537</v>
      </c>
      <c r="AO84" s="22">
        <v>0</v>
      </c>
      <c r="AP84" s="22">
        <v>17945</v>
      </c>
      <c r="AQ84" s="22">
        <v>0</v>
      </c>
      <c r="AR84" s="22">
        <v>2471791</v>
      </c>
      <c r="AS84" s="22">
        <v>6070</v>
      </c>
      <c r="AT84" s="22">
        <v>0</v>
      </c>
      <c r="AU84" s="22">
        <v>157104</v>
      </c>
      <c r="AV84" s="22">
        <v>12218443</v>
      </c>
      <c r="AW84" s="22">
        <v>-1354446</v>
      </c>
    </row>
    <row r="85" spans="1:49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11751510</v>
      </c>
      <c r="F85" s="22">
        <v>0</v>
      </c>
      <c r="G85" s="22">
        <v>0</v>
      </c>
      <c r="H85" s="22">
        <v>0</v>
      </c>
      <c r="I85" s="22">
        <v>0</v>
      </c>
      <c r="J85" s="22">
        <v>5160</v>
      </c>
      <c r="K85" s="22">
        <v>0</v>
      </c>
      <c r="L85" s="22">
        <v>1538775</v>
      </c>
      <c r="M85" s="22">
        <v>361817</v>
      </c>
      <c r="N85" s="22">
        <v>125197</v>
      </c>
      <c r="O85" s="22">
        <v>0</v>
      </c>
      <c r="P85" s="22">
        <v>0</v>
      </c>
      <c r="Q85" s="22">
        <v>417007</v>
      </c>
      <c r="R85" s="22">
        <v>0</v>
      </c>
      <c r="S85" s="22">
        <v>0</v>
      </c>
      <c r="T85" s="22">
        <v>170248</v>
      </c>
      <c r="U85" s="22">
        <v>0</v>
      </c>
      <c r="V85" s="22">
        <v>0</v>
      </c>
      <c r="W85" s="22">
        <v>0</v>
      </c>
      <c r="X85" s="22">
        <v>2929441</v>
      </c>
      <c r="Y85" s="22">
        <v>15436</v>
      </c>
      <c r="Z85" s="22">
        <v>56056</v>
      </c>
      <c r="AA85" s="22">
        <v>0</v>
      </c>
      <c r="AB85" s="22">
        <v>0</v>
      </c>
      <c r="AC85" s="22">
        <v>14948</v>
      </c>
      <c r="AD85" s="22">
        <v>128827</v>
      </c>
      <c r="AE85" s="22">
        <v>17514422</v>
      </c>
      <c r="AF85" s="22">
        <v>5171067</v>
      </c>
      <c r="AG85" s="22">
        <v>3809839</v>
      </c>
      <c r="AH85" s="22">
        <v>0</v>
      </c>
      <c r="AI85" s="22">
        <v>4174906</v>
      </c>
      <c r="AJ85" s="22">
        <v>141333</v>
      </c>
      <c r="AK85" s="22">
        <v>611065</v>
      </c>
      <c r="AL85" s="22">
        <v>213743</v>
      </c>
      <c r="AM85" s="22">
        <v>0</v>
      </c>
      <c r="AN85" s="22">
        <v>0</v>
      </c>
      <c r="AO85" s="22">
        <v>0</v>
      </c>
      <c r="AP85" s="22">
        <v>50557</v>
      </c>
      <c r="AQ85" s="22">
        <v>0</v>
      </c>
      <c r="AR85" s="22">
        <v>1849779</v>
      </c>
      <c r="AS85" s="22">
        <v>0</v>
      </c>
      <c r="AT85" s="22">
        <v>0</v>
      </c>
      <c r="AU85" s="22">
        <v>19936</v>
      </c>
      <c r="AV85" s="22">
        <v>16042225</v>
      </c>
      <c r="AW85" s="22">
        <v>1472197</v>
      </c>
    </row>
    <row r="86" spans="1:49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24069960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637114</v>
      </c>
      <c r="L86" s="22">
        <v>3738891</v>
      </c>
      <c r="M86" s="22">
        <v>0</v>
      </c>
      <c r="N86" s="22">
        <v>177208</v>
      </c>
      <c r="O86" s="22">
        <v>0</v>
      </c>
      <c r="P86" s="22">
        <v>0</v>
      </c>
      <c r="Q86" s="22">
        <v>693595</v>
      </c>
      <c r="R86" s="22">
        <v>234368</v>
      </c>
      <c r="S86" s="22">
        <v>0</v>
      </c>
      <c r="T86" s="22">
        <v>134677</v>
      </c>
      <c r="U86" s="22">
        <v>0</v>
      </c>
      <c r="V86" s="22">
        <v>0</v>
      </c>
      <c r="W86" s="22">
        <v>0</v>
      </c>
      <c r="X86" s="22">
        <v>0</v>
      </c>
      <c r="Y86" s="22">
        <v>4922736</v>
      </c>
      <c r="Z86" s="22">
        <v>67000</v>
      </c>
      <c r="AA86" s="22">
        <v>0</v>
      </c>
      <c r="AB86" s="22">
        <v>0</v>
      </c>
      <c r="AC86" s="22">
        <v>0</v>
      </c>
      <c r="AD86" s="22">
        <v>1022585</v>
      </c>
      <c r="AE86" s="22">
        <v>35698134</v>
      </c>
      <c r="AF86" s="22">
        <v>9365679</v>
      </c>
      <c r="AG86" s="22">
        <v>5582232</v>
      </c>
      <c r="AH86" s="22">
        <v>0</v>
      </c>
      <c r="AI86" s="22">
        <v>4657377</v>
      </c>
      <c r="AJ86" s="22">
        <v>374095</v>
      </c>
      <c r="AK86" s="22">
        <v>1859729</v>
      </c>
      <c r="AL86" s="22">
        <v>0</v>
      </c>
      <c r="AM86" s="22">
        <v>0</v>
      </c>
      <c r="AN86" s="22">
        <v>0</v>
      </c>
      <c r="AO86" s="22">
        <v>253145</v>
      </c>
      <c r="AP86" s="22">
        <v>72062</v>
      </c>
      <c r="AQ86" s="22">
        <v>0</v>
      </c>
      <c r="AR86" s="22">
        <v>6414884</v>
      </c>
      <c r="AS86" s="22">
        <v>0</v>
      </c>
      <c r="AT86" s="22">
        <v>0</v>
      </c>
      <c r="AU86" s="22">
        <v>0</v>
      </c>
      <c r="AV86" s="22">
        <v>28579203</v>
      </c>
      <c r="AW86" s="22">
        <v>7118931</v>
      </c>
    </row>
    <row r="87" spans="1:49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28405014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8751355</v>
      </c>
      <c r="M87" s="22">
        <v>350932</v>
      </c>
      <c r="N87" s="22">
        <v>564175</v>
      </c>
      <c r="O87" s="22">
        <v>0</v>
      </c>
      <c r="P87" s="22">
        <v>0</v>
      </c>
      <c r="Q87" s="22">
        <v>1442461</v>
      </c>
      <c r="R87" s="22">
        <v>80578</v>
      </c>
      <c r="S87" s="22">
        <v>0</v>
      </c>
      <c r="T87" s="22">
        <v>0</v>
      </c>
      <c r="U87" s="22">
        <v>594450</v>
      </c>
      <c r="V87" s="22">
        <v>0</v>
      </c>
      <c r="W87" s="22">
        <v>0</v>
      </c>
      <c r="X87" s="22">
        <v>0</v>
      </c>
      <c r="Y87" s="22">
        <v>5526292</v>
      </c>
      <c r="Z87" s="22">
        <v>0</v>
      </c>
      <c r="AA87" s="22">
        <v>0</v>
      </c>
      <c r="AB87" s="22">
        <v>0</v>
      </c>
      <c r="AC87" s="22">
        <v>39415</v>
      </c>
      <c r="AD87" s="22">
        <v>257247</v>
      </c>
      <c r="AE87" s="22">
        <v>46011919</v>
      </c>
      <c r="AF87" s="22">
        <v>13178250</v>
      </c>
      <c r="AG87" s="22">
        <v>13885265</v>
      </c>
      <c r="AH87" s="22">
        <v>0</v>
      </c>
      <c r="AI87" s="22">
        <v>6413706</v>
      </c>
      <c r="AJ87" s="22">
        <v>47385</v>
      </c>
      <c r="AK87" s="22">
        <v>0</v>
      </c>
      <c r="AL87" s="22">
        <v>0</v>
      </c>
      <c r="AM87" s="22">
        <v>3300909</v>
      </c>
      <c r="AN87" s="22">
        <v>24988</v>
      </c>
      <c r="AO87" s="22">
        <v>0</v>
      </c>
      <c r="AP87" s="22">
        <v>85818</v>
      </c>
      <c r="AQ87" s="22">
        <v>0</v>
      </c>
      <c r="AR87" s="22">
        <v>14206054</v>
      </c>
      <c r="AS87" s="22">
        <v>-60588</v>
      </c>
      <c r="AT87" s="22">
        <v>0</v>
      </c>
      <c r="AU87" s="22">
        <v>0</v>
      </c>
      <c r="AV87" s="22">
        <v>51081787</v>
      </c>
      <c r="AW87" s="22">
        <v>-5069868</v>
      </c>
    </row>
    <row r="88" spans="1:49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10757334</v>
      </c>
      <c r="F88" s="22">
        <v>0</v>
      </c>
      <c r="G88" s="22">
        <v>0</v>
      </c>
      <c r="H88" s="22">
        <v>1425920</v>
      </c>
      <c r="I88" s="22">
        <v>0</v>
      </c>
      <c r="J88" s="22">
        <v>0</v>
      </c>
      <c r="K88" s="22">
        <v>0</v>
      </c>
      <c r="L88" s="22">
        <v>725190</v>
      </c>
      <c r="M88" s="22">
        <v>81132</v>
      </c>
      <c r="N88" s="22">
        <v>9408</v>
      </c>
      <c r="O88" s="22">
        <v>16783</v>
      </c>
      <c r="P88" s="22">
        <v>34559</v>
      </c>
      <c r="Q88" s="22">
        <v>189599</v>
      </c>
      <c r="R88" s="22">
        <v>88361</v>
      </c>
      <c r="S88" s="22">
        <v>0</v>
      </c>
      <c r="T88" s="22">
        <v>315114</v>
      </c>
      <c r="U88" s="22">
        <v>4300</v>
      </c>
      <c r="V88" s="22">
        <v>0</v>
      </c>
      <c r="W88" s="22">
        <v>0</v>
      </c>
      <c r="X88" s="22">
        <v>3333174</v>
      </c>
      <c r="Y88" s="22">
        <v>0</v>
      </c>
      <c r="Z88" s="22">
        <v>0</v>
      </c>
      <c r="AA88" s="22">
        <v>1417173</v>
      </c>
      <c r="AB88" s="22">
        <v>0</v>
      </c>
      <c r="AC88" s="22">
        <v>0</v>
      </c>
      <c r="AD88" s="22">
        <v>836506</v>
      </c>
      <c r="AE88" s="22">
        <v>19234553</v>
      </c>
      <c r="AF88" s="22">
        <v>6442452</v>
      </c>
      <c r="AG88" s="22">
        <v>2454190</v>
      </c>
      <c r="AH88" s="22">
        <v>0</v>
      </c>
      <c r="AI88" s="22">
        <v>3762675</v>
      </c>
      <c r="AJ88" s="22">
        <v>0</v>
      </c>
      <c r="AK88" s="22">
        <v>0</v>
      </c>
      <c r="AL88" s="22">
        <v>291300</v>
      </c>
      <c r="AM88" s="22">
        <v>465530</v>
      </c>
      <c r="AN88" s="22">
        <v>9660</v>
      </c>
      <c r="AO88" s="22">
        <v>0</v>
      </c>
      <c r="AP88" s="22">
        <v>0</v>
      </c>
      <c r="AQ88" s="22">
        <v>0</v>
      </c>
      <c r="AR88" s="22">
        <v>7239305</v>
      </c>
      <c r="AS88" s="22">
        <v>0</v>
      </c>
      <c r="AT88" s="22">
        <v>0</v>
      </c>
      <c r="AU88" s="22">
        <v>70962</v>
      </c>
      <c r="AV88" s="22">
        <v>20736074</v>
      </c>
      <c r="AW88" s="22">
        <v>-1501521</v>
      </c>
    </row>
    <row r="89" spans="1:49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21035936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368123</v>
      </c>
      <c r="M89" s="22">
        <v>355875</v>
      </c>
      <c r="N89" s="22">
        <v>0</v>
      </c>
      <c r="O89" s="22">
        <v>0</v>
      </c>
      <c r="P89" s="22">
        <v>0</v>
      </c>
      <c r="Q89" s="22">
        <v>614967</v>
      </c>
      <c r="R89" s="22">
        <v>190126</v>
      </c>
      <c r="S89" s="22">
        <v>0</v>
      </c>
      <c r="T89" s="22">
        <v>131744</v>
      </c>
      <c r="U89" s="22">
        <v>0</v>
      </c>
      <c r="V89" s="22">
        <v>0</v>
      </c>
      <c r="W89" s="22">
        <v>10800</v>
      </c>
      <c r="X89" s="22">
        <v>134199</v>
      </c>
      <c r="Y89" s="22">
        <v>2239370</v>
      </c>
      <c r="Z89" s="22">
        <v>50000</v>
      </c>
      <c r="AA89" s="22">
        <v>0</v>
      </c>
      <c r="AB89" s="22">
        <v>0</v>
      </c>
      <c r="AC89" s="22">
        <v>0</v>
      </c>
      <c r="AD89" s="22">
        <v>1531414</v>
      </c>
      <c r="AE89" s="22">
        <v>26662554</v>
      </c>
      <c r="AF89" s="22">
        <v>6608327</v>
      </c>
      <c r="AG89" s="22">
        <v>4731703</v>
      </c>
      <c r="AH89" s="22">
        <v>0</v>
      </c>
      <c r="AI89" s="22">
        <v>2903590</v>
      </c>
      <c r="AJ89" s="22">
        <v>489673</v>
      </c>
      <c r="AK89" s="22">
        <v>3315375</v>
      </c>
      <c r="AL89" s="22">
        <v>0</v>
      </c>
      <c r="AM89" s="22">
        <v>674017</v>
      </c>
      <c r="AN89" s="22">
        <v>34277</v>
      </c>
      <c r="AO89" s="22">
        <v>0</v>
      </c>
      <c r="AP89" s="22">
        <v>227932</v>
      </c>
      <c r="AQ89" s="22">
        <v>0</v>
      </c>
      <c r="AR89" s="22">
        <v>7109661</v>
      </c>
      <c r="AS89" s="22">
        <v>0</v>
      </c>
      <c r="AT89" s="22">
        <v>0</v>
      </c>
      <c r="AU89" s="22">
        <v>0</v>
      </c>
      <c r="AV89" s="22">
        <v>26094555</v>
      </c>
      <c r="AW89" s="22">
        <v>567999</v>
      </c>
    </row>
    <row r="90" spans="1:49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55234395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2899038</v>
      </c>
      <c r="M90" s="22">
        <v>438181</v>
      </c>
      <c r="N90" s="22">
        <v>0</v>
      </c>
      <c r="O90" s="22">
        <v>0</v>
      </c>
      <c r="P90" s="22">
        <v>0</v>
      </c>
      <c r="Q90" s="22">
        <v>3621452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3394481</v>
      </c>
      <c r="X90" s="22">
        <v>0</v>
      </c>
      <c r="Y90" s="22">
        <v>6043939</v>
      </c>
      <c r="Z90" s="22">
        <v>1089085</v>
      </c>
      <c r="AA90" s="22">
        <v>0</v>
      </c>
      <c r="AB90" s="22">
        <v>0</v>
      </c>
      <c r="AC90" s="22">
        <v>0</v>
      </c>
      <c r="AD90" s="22">
        <v>44922</v>
      </c>
      <c r="AE90" s="22">
        <v>72765493</v>
      </c>
      <c r="AF90" s="22">
        <v>13187005</v>
      </c>
      <c r="AG90" s="22">
        <v>16885772</v>
      </c>
      <c r="AH90" s="22">
        <v>1068188</v>
      </c>
      <c r="AI90" s="22">
        <v>5172665</v>
      </c>
      <c r="AJ90" s="22">
        <v>0</v>
      </c>
      <c r="AK90" s="22">
        <v>9491425</v>
      </c>
      <c r="AL90" s="22">
        <v>629285</v>
      </c>
      <c r="AM90" s="22">
        <v>287412</v>
      </c>
      <c r="AN90" s="22">
        <v>7481</v>
      </c>
      <c r="AO90" s="22">
        <v>0</v>
      </c>
      <c r="AP90" s="22">
        <v>82728</v>
      </c>
      <c r="AQ90" s="22">
        <v>0</v>
      </c>
      <c r="AR90" s="22">
        <v>18092540</v>
      </c>
      <c r="AS90" s="22">
        <v>0</v>
      </c>
      <c r="AT90" s="22">
        <v>0</v>
      </c>
      <c r="AU90" s="22">
        <v>0</v>
      </c>
      <c r="AV90" s="22">
        <v>64904501</v>
      </c>
      <c r="AW90" s="22">
        <v>7860992</v>
      </c>
    </row>
    <row r="91" spans="1:49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4074185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3009637</v>
      </c>
      <c r="M91" s="22">
        <v>107795</v>
      </c>
      <c r="N91" s="22">
        <v>0</v>
      </c>
      <c r="O91" s="22">
        <v>0</v>
      </c>
      <c r="P91" s="22">
        <v>659776</v>
      </c>
      <c r="Q91" s="22">
        <v>100465</v>
      </c>
      <c r="R91" s="22">
        <v>130018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116282</v>
      </c>
      <c r="Y91" s="22">
        <v>571073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8769231</v>
      </c>
      <c r="AF91" s="22">
        <v>2186293</v>
      </c>
      <c r="AG91" s="22">
        <v>4420369</v>
      </c>
      <c r="AH91" s="22">
        <v>0</v>
      </c>
      <c r="AI91" s="22">
        <v>769132</v>
      </c>
      <c r="AJ91" s="22">
        <v>51274</v>
      </c>
      <c r="AK91" s="22">
        <v>34490</v>
      </c>
      <c r="AL91" s="22">
        <v>49246</v>
      </c>
      <c r="AM91" s="22">
        <v>213327</v>
      </c>
      <c r="AN91" s="22">
        <v>12111</v>
      </c>
      <c r="AO91" s="22">
        <v>0</v>
      </c>
      <c r="AP91" s="22">
        <v>192838</v>
      </c>
      <c r="AQ91" s="22">
        <v>0</v>
      </c>
      <c r="AR91" s="22">
        <v>1434168</v>
      </c>
      <c r="AS91" s="22">
        <v>0</v>
      </c>
      <c r="AT91" s="22">
        <v>0</v>
      </c>
      <c r="AU91" s="22">
        <v>0</v>
      </c>
      <c r="AV91" s="22">
        <v>9363248</v>
      </c>
      <c r="AW91" s="22">
        <v>-594017</v>
      </c>
    </row>
    <row r="92" spans="1:49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20231206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712255</v>
      </c>
      <c r="L92" s="22">
        <v>17265678</v>
      </c>
      <c r="M92" s="22">
        <v>55330</v>
      </c>
      <c r="N92" s="22">
        <v>4251788</v>
      </c>
      <c r="O92" s="22">
        <v>740965</v>
      </c>
      <c r="P92" s="22">
        <v>1270732</v>
      </c>
      <c r="Q92" s="22">
        <v>577736</v>
      </c>
      <c r="R92" s="22">
        <v>2649762</v>
      </c>
      <c r="S92" s="22">
        <v>0</v>
      </c>
      <c r="T92" s="22">
        <v>13173</v>
      </c>
      <c r="U92" s="22">
        <v>0</v>
      </c>
      <c r="V92" s="22">
        <v>0</v>
      </c>
      <c r="W92" s="22">
        <v>2722338</v>
      </c>
      <c r="X92" s="22">
        <v>0</v>
      </c>
      <c r="Y92" s="22">
        <v>3467932</v>
      </c>
      <c r="Z92" s="22">
        <v>68555</v>
      </c>
      <c r="AA92" s="22">
        <v>0</v>
      </c>
      <c r="AB92" s="22">
        <v>13720</v>
      </c>
      <c r="AC92" s="22">
        <v>38021</v>
      </c>
      <c r="AD92" s="22">
        <v>3478574</v>
      </c>
      <c r="AE92" s="22">
        <v>57557765</v>
      </c>
      <c r="AF92" s="22">
        <v>20306915</v>
      </c>
      <c r="AG92" s="22">
        <v>16116546</v>
      </c>
      <c r="AH92" s="22">
        <v>2243984</v>
      </c>
      <c r="AI92" s="22">
        <v>3501849</v>
      </c>
      <c r="AJ92" s="22">
        <v>0</v>
      </c>
      <c r="AK92" s="22">
        <v>0</v>
      </c>
      <c r="AL92" s="22">
        <v>39375</v>
      </c>
      <c r="AM92" s="22">
        <v>298277</v>
      </c>
      <c r="AN92" s="22">
        <v>174063</v>
      </c>
      <c r="AO92" s="22">
        <v>20186</v>
      </c>
      <c r="AP92" s="22">
        <v>517548</v>
      </c>
      <c r="AQ92" s="22">
        <v>0</v>
      </c>
      <c r="AR92" s="22">
        <v>7218255</v>
      </c>
      <c r="AS92" s="22">
        <v>301713</v>
      </c>
      <c r="AT92" s="22">
        <v>0</v>
      </c>
      <c r="AU92" s="22">
        <v>138654</v>
      </c>
      <c r="AV92" s="22">
        <v>50877365</v>
      </c>
      <c r="AW92" s="22">
        <v>6680400</v>
      </c>
    </row>
    <row r="93" spans="1:49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5130658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4333001</v>
      </c>
      <c r="M93" s="22">
        <v>46263</v>
      </c>
      <c r="N93" s="22">
        <v>40618</v>
      </c>
      <c r="O93" s="22">
        <v>66265</v>
      </c>
      <c r="P93" s="22">
        <v>843358</v>
      </c>
      <c r="Q93" s="22">
        <v>196439</v>
      </c>
      <c r="R93" s="22">
        <v>377688</v>
      </c>
      <c r="S93" s="22">
        <v>0</v>
      </c>
      <c r="T93" s="22">
        <v>0</v>
      </c>
      <c r="U93" s="22">
        <v>0</v>
      </c>
      <c r="V93" s="22">
        <v>0</v>
      </c>
      <c r="W93" s="22">
        <v>1963514</v>
      </c>
      <c r="X93" s="22">
        <v>0</v>
      </c>
      <c r="Y93" s="22">
        <v>2516269</v>
      </c>
      <c r="Z93" s="22">
        <v>1336235</v>
      </c>
      <c r="AA93" s="22">
        <v>0</v>
      </c>
      <c r="AB93" s="22">
        <v>0</v>
      </c>
      <c r="AC93" s="22">
        <v>6515</v>
      </c>
      <c r="AD93" s="22">
        <v>309293</v>
      </c>
      <c r="AE93" s="22">
        <v>17166116</v>
      </c>
      <c r="AF93" s="22">
        <v>5029815</v>
      </c>
      <c r="AG93" s="22">
        <v>3392538</v>
      </c>
      <c r="AH93" s="22">
        <v>136455</v>
      </c>
      <c r="AI93" s="22">
        <v>2069765</v>
      </c>
      <c r="AJ93" s="22">
        <v>1369</v>
      </c>
      <c r="AK93" s="22">
        <v>339167</v>
      </c>
      <c r="AL93" s="22">
        <v>576074</v>
      </c>
      <c r="AM93" s="22">
        <v>19060</v>
      </c>
      <c r="AN93" s="22">
        <v>6624</v>
      </c>
      <c r="AO93" s="22">
        <v>0</v>
      </c>
      <c r="AP93" s="22">
        <v>131450</v>
      </c>
      <c r="AQ93" s="22">
        <v>0</v>
      </c>
      <c r="AR93" s="22">
        <v>1966616</v>
      </c>
      <c r="AS93" s="22">
        <v>37509</v>
      </c>
      <c r="AT93" s="22">
        <v>0</v>
      </c>
      <c r="AU93" s="22">
        <v>73650</v>
      </c>
      <c r="AV93" s="22">
        <v>13780092</v>
      </c>
      <c r="AW93" s="22">
        <v>3386024</v>
      </c>
    </row>
    <row r="94" spans="1:49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818567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730063</v>
      </c>
      <c r="M94" s="22">
        <v>28371</v>
      </c>
      <c r="N94" s="22">
        <v>6617</v>
      </c>
      <c r="O94" s="22">
        <v>2606</v>
      </c>
      <c r="P94" s="22">
        <v>74615</v>
      </c>
      <c r="Q94" s="22">
        <v>33438</v>
      </c>
      <c r="R94" s="22">
        <v>31863</v>
      </c>
      <c r="S94" s="22">
        <v>0</v>
      </c>
      <c r="T94" s="22">
        <v>0</v>
      </c>
      <c r="U94" s="22">
        <v>0</v>
      </c>
      <c r="V94" s="22">
        <v>0</v>
      </c>
      <c r="W94" s="22">
        <v>13314</v>
      </c>
      <c r="X94" s="22">
        <v>0</v>
      </c>
      <c r="Y94" s="22">
        <v>300362</v>
      </c>
      <c r="Z94" s="22">
        <v>94702</v>
      </c>
      <c r="AA94" s="22">
        <v>0</v>
      </c>
      <c r="AB94" s="22">
        <v>0</v>
      </c>
      <c r="AC94" s="22">
        <v>0</v>
      </c>
      <c r="AD94" s="22">
        <v>23361</v>
      </c>
      <c r="AE94" s="22">
        <v>2157879</v>
      </c>
      <c r="AF94" s="22">
        <v>624753</v>
      </c>
      <c r="AG94" s="22">
        <v>686356</v>
      </c>
      <c r="AH94" s="22">
        <v>0</v>
      </c>
      <c r="AI94" s="22">
        <v>653221</v>
      </c>
      <c r="AJ94" s="22">
        <v>12385</v>
      </c>
      <c r="AK94" s="22">
        <v>0</v>
      </c>
      <c r="AL94" s="22">
        <v>78280</v>
      </c>
      <c r="AM94" s="22">
        <v>6968</v>
      </c>
      <c r="AN94" s="22">
        <v>11990</v>
      </c>
      <c r="AO94" s="22">
        <v>0</v>
      </c>
      <c r="AP94" s="22">
        <v>0</v>
      </c>
      <c r="AQ94" s="22">
        <v>0</v>
      </c>
      <c r="AR94" s="22">
        <v>456439</v>
      </c>
      <c r="AS94" s="22">
        <v>6897</v>
      </c>
      <c r="AT94" s="22">
        <v>0</v>
      </c>
      <c r="AU94" s="22">
        <v>199</v>
      </c>
      <c r="AV94" s="22">
        <v>2537488</v>
      </c>
      <c r="AW94" s="22">
        <v>-379609</v>
      </c>
    </row>
    <row r="95" spans="1:49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1360752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1021255</v>
      </c>
      <c r="M95" s="22">
        <v>57248</v>
      </c>
      <c r="N95" s="22">
        <v>16336</v>
      </c>
      <c r="O95" s="22">
        <v>0</v>
      </c>
      <c r="P95" s="22">
        <v>311250</v>
      </c>
      <c r="Q95" s="22">
        <v>160299</v>
      </c>
      <c r="R95" s="22">
        <v>39333</v>
      </c>
      <c r="S95" s="22">
        <v>0</v>
      </c>
      <c r="T95" s="22">
        <v>0</v>
      </c>
      <c r="U95" s="22">
        <v>0</v>
      </c>
      <c r="V95" s="22">
        <v>0</v>
      </c>
      <c r="W95" s="22">
        <v>22350</v>
      </c>
      <c r="X95" s="22">
        <v>0</v>
      </c>
      <c r="Y95" s="22">
        <v>1317433</v>
      </c>
      <c r="Z95" s="22">
        <v>552825</v>
      </c>
      <c r="AA95" s="22">
        <v>0</v>
      </c>
      <c r="AB95" s="22">
        <v>0</v>
      </c>
      <c r="AC95" s="22">
        <v>0</v>
      </c>
      <c r="AD95" s="22">
        <v>25222</v>
      </c>
      <c r="AE95" s="22">
        <v>4884303</v>
      </c>
      <c r="AF95" s="22">
        <v>727741</v>
      </c>
      <c r="AG95" s="22">
        <v>1031069</v>
      </c>
      <c r="AH95" s="22">
        <v>0</v>
      </c>
      <c r="AI95" s="22">
        <v>543308</v>
      </c>
      <c r="AJ95" s="22">
        <v>9521</v>
      </c>
      <c r="AK95" s="22">
        <v>214521</v>
      </c>
      <c r="AL95" s="22">
        <v>129611</v>
      </c>
      <c r="AM95" s="22">
        <v>0</v>
      </c>
      <c r="AN95" s="22">
        <v>0</v>
      </c>
      <c r="AO95" s="22">
        <v>0</v>
      </c>
      <c r="AP95" s="22">
        <v>15630</v>
      </c>
      <c r="AQ95" s="22">
        <v>0</v>
      </c>
      <c r="AR95" s="22">
        <v>546135</v>
      </c>
      <c r="AS95" s="22">
        <v>0</v>
      </c>
      <c r="AT95" s="22">
        <v>0</v>
      </c>
      <c r="AU95" s="22">
        <v>0</v>
      </c>
      <c r="AV95" s="22">
        <v>3217536</v>
      </c>
      <c r="AW95" s="22">
        <v>1666767</v>
      </c>
    </row>
    <row r="96" spans="1:49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3123252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2188053</v>
      </c>
      <c r="M96" s="22">
        <v>50619</v>
      </c>
      <c r="N96" s="22">
        <v>0</v>
      </c>
      <c r="O96" s="22">
        <v>0</v>
      </c>
      <c r="P96" s="22">
        <v>289238</v>
      </c>
      <c r="Q96" s="22">
        <v>109372</v>
      </c>
      <c r="R96" s="22">
        <v>0</v>
      </c>
      <c r="S96" s="22">
        <v>0</v>
      </c>
      <c r="T96" s="22">
        <v>4438</v>
      </c>
      <c r="U96" s="22">
        <v>0</v>
      </c>
      <c r="V96" s="22">
        <v>0</v>
      </c>
      <c r="W96" s="22">
        <v>0</v>
      </c>
      <c r="X96" s="22">
        <v>45638</v>
      </c>
      <c r="Y96" s="22">
        <v>2777611</v>
      </c>
      <c r="Z96" s="22">
        <v>1948975</v>
      </c>
      <c r="AA96" s="22">
        <v>0</v>
      </c>
      <c r="AB96" s="22">
        <v>0</v>
      </c>
      <c r="AC96" s="22">
        <v>0</v>
      </c>
      <c r="AD96" s="22">
        <v>116716</v>
      </c>
      <c r="AE96" s="22">
        <v>10653912</v>
      </c>
      <c r="AF96" s="22">
        <v>2951166</v>
      </c>
      <c r="AG96" s="22">
        <v>2028285</v>
      </c>
      <c r="AH96" s="22">
        <v>0</v>
      </c>
      <c r="AI96" s="22">
        <v>1316225</v>
      </c>
      <c r="AJ96" s="22">
        <v>531</v>
      </c>
      <c r="AK96" s="22">
        <v>32715</v>
      </c>
      <c r="AL96" s="22">
        <v>0</v>
      </c>
      <c r="AM96" s="22">
        <v>0</v>
      </c>
      <c r="AN96" s="22">
        <v>22331</v>
      </c>
      <c r="AO96" s="22">
        <v>0</v>
      </c>
      <c r="AP96" s="22">
        <v>263373</v>
      </c>
      <c r="AQ96" s="22">
        <v>-2383</v>
      </c>
      <c r="AR96" s="22">
        <v>1060595</v>
      </c>
      <c r="AS96" s="22">
        <v>0</v>
      </c>
      <c r="AT96" s="22">
        <v>0</v>
      </c>
      <c r="AU96" s="22">
        <v>38872</v>
      </c>
      <c r="AV96" s="22">
        <v>7711710</v>
      </c>
      <c r="AW96" s="22">
        <v>2942202</v>
      </c>
    </row>
    <row r="97" spans="1:49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1169197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655031</v>
      </c>
      <c r="M97" s="22">
        <v>70279</v>
      </c>
      <c r="N97" s="22">
        <v>8860</v>
      </c>
      <c r="O97" s="22">
        <v>5700</v>
      </c>
      <c r="P97" s="22">
        <v>122927</v>
      </c>
      <c r="Q97" s="22">
        <v>20164</v>
      </c>
      <c r="R97" s="22">
        <v>0</v>
      </c>
      <c r="S97" s="22">
        <v>0</v>
      </c>
      <c r="T97" s="22">
        <v>0</v>
      </c>
      <c r="U97" s="22">
        <v>0</v>
      </c>
      <c r="V97" s="22">
        <v>103964</v>
      </c>
      <c r="W97" s="22">
        <v>330326</v>
      </c>
      <c r="X97" s="22">
        <v>139329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131285</v>
      </c>
      <c r="AE97" s="22">
        <v>2757062</v>
      </c>
      <c r="AF97" s="22">
        <v>892960</v>
      </c>
      <c r="AG97" s="22">
        <v>1052673</v>
      </c>
      <c r="AH97" s="22">
        <v>0</v>
      </c>
      <c r="AI97" s="22">
        <v>321774</v>
      </c>
      <c r="AJ97" s="22">
        <v>0</v>
      </c>
      <c r="AK97" s="22">
        <v>0</v>
      </c>
      <c r="AL97" s="22">
        <v>137783</v>
      </c>
      <c r="AM97" s="22">
        <v>0</v>
      </c>
      <c r="AN97" s="22">
        <v>20049</v>
      </c>
      <c r="AO97" s="22">
        <v>0</v>
      </c>
      <c r="AP97" s="22">
        <v>16253</v>
      </c>
      <c r="AQ97" s="22">
        <v>0</v>
      </c>
      <c r="AR97" s="22">
        <v>566234</v>
      </c>
      <c r="AS97" s="22">
        <v>0</v>
      </c>
      <c r="AT97" s="22">
        <v>0</v>
      </c>
      <c r="AU97" s="22">
        <v>154857</v>
      </c>
      <c r="AV97" s="22">
        <v>3162583</v>
      </c>
      <c r="AW97" s="22">
        <v>-405521</v>
      </c>
    </row>
    <row r="98" spans="1:49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11815265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9699761</v>
      </c>
      <c r="M98" s="22">
        <v>0</v>
      </c>
      <c r="N98" s="22">
        <v>0</v>
      </c>
      <c r="O98" s="22">
        <v>338241</v>
      </c>
      <c r="P98" s="22">
        <v>2066776</v>
      </c>
      <c r="Q98" s="22">
        <v>628205</v>
      </c>
      <c r="R98" s="22">
        <v>815166</v>
      </c>
      <c r="S98" s="22">
        <v>0</v>
      </c>
      <c r="T98" s="22">
        <v>0</v>
      </c>
      <c r="U98" s="22">
        <v>0</v>
      </c>
      <c r="V98" s="22">
        <v>0</v>
      </c>
      <c r="W98" s="22">
        <v>3415237</v>
      </c>
      <c r="X98" s="22">
        <v>0</v>
      </c>
      <c r="Y98" s="22">
        <v>1994236</v>
      </c>
      <c r="Z98" s="22">
        <v>1235311</v>
      </c>
      <c r="AA98" s="22">
        <v>0</v>
      </c>
      <c r="AB98" s="22">
        <v>0</v>
      </c>
      <c r="AC98" s="22">
        <v>0</v>
      </c>
      <c r="AD98" s="22">
        <v>14063</v>
      </c>
      <c r="AE98" s="22">
        <v>32022261</v>
      </c>
      <c r="AF98" s="22">
        <v>9769643</v>
      </c>
      <c r="AG98" s="22">
        <v>4393668</v>
      </c>
      <c r="AH98" s="22">
        <v>0</v>
      </c>
      <c r="AI98" s="22">
        <v>6980204</v>
      </c>
      <c r="AJ98" s="22">
        <v>0</v>
      </c>
      <c r="AK98" s="22">
        <v>0</v>
      </c>
      <c r="AL98" s="22">
        <v>0</v>
      </c>
      <c r="AM98" s="22">
        <v>53259</v>
      </c>
      <c r="AN98" s="22">
        <v>48922</v>
      </c>
      <c r="AO98" s="22">
        <v>0</v>
      </c>
      <c r="AP98" s="22">
        <v>586442</v>
      </c>
      <c r="AQ98" s="22">
        <v>0</v>
      </c>
      <c r="AR98" s="22">
        <v>6036720</v>
      </c>
      <c r="AS98" s="22">
        <v>58846</v>
      </c>
      <c r="AT98" s="22">
        <v>0</v>
      </c>
      <c r="AU98" s="22">
        <v>0</v>
      </c>
      <c r="AV98" s="22">
        <v>27927704</v>
      </c>
      <c r="AW98" s="22">
        <v>4094557</v>
      </c>
    </row>
    <row r="99" spans="1:49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1569803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1094187</v>
      </c>
      <c r="M99" s="22">
        <v>36184</v>
      </c>
      <c r="N99" s="22">
        <v>6488</v>
      </c>
      <c r="O99" s="22">
        <v>9486</v>
      </c>
      <c r="P99" s="22">
        <v>227975</v>
      </c>
      <c r="Q99" s="22">
        <v>75319</v>
      </c>
      <c r="R99" s="22">
        <v>25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671214</v>
      </c>
      <c r="Z99" s="22">
        <v>316917</v>
      </c>
      <c r="AA99" s="22">
        <v>0</v>
      </c>
      <c r="AB99" s="22">
        <v>0</v>
      </c>
      <c r="AC99" s="22">
        <v>0</v>
      </c>
      <c r="AD99" s="22">
        <v>144553</v>
      </c>
      <c r="AE99" s="22">
        <v>4152151</v>
      </c>
      <c r="AF99" s="22">
        <v>1246699</v>
      </c>
      <c r="AG99" s="22">
        <v>550264</v>
      </c>
      <c r="AH99" s="22">
        <v>0</v>
      </c>
      <c r="AI99" s="22">
        <v>850728</v>
      </c>
      <c r="AJ99" s="22">
        <v>0</v>
      </c>
      <c r="AK99" s="22">
        <v>0</v>
      </c>
      <c r="AL99" s="22">
        <v>51213</v>
      </c>
      <c r="AM99" s="22">
        <v>0</v>
      </c>
      <c r="AN99" s="22">
        <v>0</v>
      </c>
      <c r="AO99" s="22">
        <v>0</v>
      </c>
      <c r="AP99" s="22">
        <v>36196</v>
      </c>
      <c r="AQ99" s="22">
        <v>0</v>
      </c>
      <c r="AR99" s="22">
        <v>616245</v>
      </c>
      <c r="AS99" s="22">
        <v>0</v>
      </c>
      <c r="AT99" s="22">
        <v>0</v>
      </c>
      <c r="AU99" s="22">
        <v>28000</v>
      </c>
      <c r="AV99" s="22">
        <v>3379345</v>
      </c>
      <c r="AW99" s="22">
        <v>772806</v>
      </c>
    </row>
    <row r="100" spans="1:49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8110550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4423682</v>
      </c>
      <c r="M100" s="22">
        <v>287629</v>
      </c>
      <c r="N100" s="22">
        <v>177859</v>
      </c>
      <c r="O100" s="22">
        <v>47438</v>
      </c>
      <c r="P100" s="22">
        <v>1357454</v>
      </c>
      <c r="Q100" s="22">
        <v>565245</v>
      </c>
      <c r="R100" s="22">
        <v>254516</v>
      </c>
      <c r="S100" s="22">
        <v>0</v>
      </c>
      <c r="T100" s="22">
        <v>30000</v>
      </c>
      <c r="U100" s="22">
        <v>167072</v>
      </c>
      <c r="V100" s="22">
        <v>0</v>
      </c>
      <c r="W100" s="22">
        <v>0</v>
      </c>
      <c r="X100" s="22">
        <v>0</v>
      </c>
      <c r="Y100" s="22">
        <v>3215031</v>
      </c>
      <c r="Z100" s="22">
        <v>8874511</v>
      </c>
      <c r="AA100" s="22">
        <v>0</v>
      </c>
      <c r="AB100" s="22">
        <v>0</v>
      </c>
      <c r="AC100" s="22">
        <v>0</v>
      </c>
      <c r="AD100" s="22">
        <v>492660</v>
      </c>
      <c r="AE100" s="22">
        <v>28003647</v>
      </c>
      <c r="AF100" s="22">
        <v>6199557</v>
      </c>
      <c r="AG100" s="22">
        <v>6767691</v>
      </c>
      <c r="AH100" s="22">
        <v>0</v>
      </c>
      <c r="AI100" s="22">
        <v>2004026</v>
      </c>
      <c r="AJ100" s="22">
        <v>0</v>
      </c>
      <c r="AK100" s="22">
        <v>0</v>
      </c>
      <c r="AL100" s="22">
        <v>275759</v>
      </c>
      <c r="AM100" s="22">
        <v>1760378</v>
      </c>
      <c r="AN100" s="22">
        <v>3697</v>
      </c>
      <c r="AO100" s="22">
        <v>0</v>
      </c>
      <c r="AP100" s="22">
        <v>440831</v>
      </c>
      <c r="AQ100" s="22">
        <v>0</v>
      </c>
      <c r="AR100" s="22">
        <v>5763071</v>
      </c>
      <c r="AS100" s="22">
        <v>49039</v>
      </c>
      <c r="AT100" s="22">
        <v>0</v>
      </c>
      <c r="AU100" s="22">
        <v>0</v>
      </c>
      <c r="AV100" s="22">
        <v>23264049</v>
      </c>
      <c r="AW100" s="22">
        <v>4739598</v>
      </c>
    </row>
    <row r="101" spans="1:49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2093740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1712483</v>
      </c>
      <c r="M101" s="22">
        <v>35072</v>
      </c>
      <c r="N101" s="22">
        <v>64925</v>
      </c>
      <c r="O101" s="22">
        <v>0</v>
      </c>
      <c r="P101" s="22">
        <v>207813</v>
      </c>
      <c r="Q101" s="22">
        <v>52052</v>
      </c>
      <c r="R101" s="22">
        <v>190826</v>
      </c>
      <c r="S101" s="22">
        <v>0</v>
      </c>
      <c r="T101" s="22">
        <v>1849</v>
      </c>
      <c r="U101" s="22">
        <v>0</v>
      </c>
      <c r="V101" s="22">
        <v>8400</v>
      </c>
      <c r="W101" s="22">
        <v>57204</v>
      </c>
      <c r="X101" s="22">
        <v>124638</v>
      </c>
      <c r="Y101" s="22">
        <v>409502</v>
      </c>
      <c r="Z101" s="22">
        <v>116522</v>
      </c>
      <c r="AA101" s="22">
        <v>0</v>
      </c>
      <c r="AB101" s="22">
        <v>0</v>
      </c>
      <c r="AC101" s="22">
        <v>0</v>
      </c>
      <c r="AD101" s="22">
        <v>506536</v>
      </c>
      <c r="AE101" s="22">
        <v>5581562</v>
      </c>
      <c r="AF101" s="22">
        <v>1740768</v>
      </c>
      <c r="AG101" s="22">
        <v>1398997</v>
      </c>
      <c r="AH101" s="22">
        <v>0</v>
      </c>
      <c r="AI101" s="22">
        <v>917949</v>
      </c>
      <c r="AJ101" s="22">
        <v>0</v>
      </c>
      <c r="AK101" s="22">
        <v>0</v>
      </c>
      <c r="AL101" s="22">
        <v>58061</v>
      </c>
      <c r="AM101" s="22">
        <v>0</v>
      </c>
      <c r="AN101" s="22">
        <v>0</v>
      </c>
      <c r="AO101" s="22">
        <v>0</v>
      </c>
      <c r="AP101" s="22">
        <v>74708</v>
      </c>
      <c r="AQ101" s="22">
        <v>0</v>
      </c>
      <c r="AR101" s="22">
        <v>868498</v>
      </c>
      <c r="AS101" s="22">
        <v>0</v>
      </c>
      <c r="AT101" s="22">
        <v>0</v>
      </c>
      <c r="AU101" s="22">
        <v>87629</v>
      </c>
      <c r="AV101" s="22">
        <v>5146610</v>
      </c>
      <c r="AW101" s="22">
        <v>434952</v>
      </c>
    </row>
    <row r="102" spans="1:49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1023957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862560</v>
      </c>
      <c r="M102" s="22">
        <v>51841</v>
      </c>
      <c r="N102" s="22">
        <v>5600</v>
      </c>
      <c r="O102" s="22">
        <v>5082</v>
      </c>
      <c r="P102" s="22">
        <v>196147</v>
      </c>
      <c r="Q102" s="22">
        <v>68174</v>
      </c>
      <c r="R102" s="22">
        <v>0</v>
      </c>
      <c r="S102" s="22">
        <v>0</v>
      </c>
      <c r="T102" s="22">
        <v>71851</v>
      </c>
      <c r="U102" s="22">
        <v>0</v>
      </c>
      <c r="V102" s="22">
        <v>0</v>
      </c>
      <c r="W102" s="22">
        <v>0</v>
      </c>
      <c r="X102" s="22">
        <v>0</v>
      </c>
      <c r="Y102" s="22">
        <v>193432</v>
      </c>
      <c r="Z102" s="22">
        <v>169964</v>
      </c>
      <c r="AA102" s="22">
        <v>8792</v>
      </c>
      <c r="AB102" s="22">
        <v>0</v>
      </c>
      <c r="AC102" s="22">
        <v>0</v>
      </c>
      <c r="AD102" s="22">
        <v>8317</v>
      </c>
      <c r="AE102" s="22">
        <v>2665717</v>
      </c>
      <c r="AF102" s="22">
        <v>775460</v>
      </c>
      <c r="AG102" s="22">
        <v>1392907</v>
      </c>
      <c r="AH102" s="22">
        <v>0</v>
      </c>
      <c r="AI102" s="22">
        <v>313596</v>
      </c>
      <c r="AJ102" s="22">
        <v>0</v>
      </c>
      <c r="AK102" s="22">
        <v>0</v>
      </c>
      <c r="AL102" s="22">
        <v>0</v>
      </c>
      <c r="AM102" s="22">
        <v>40809</v>
      </c>
      <c r="AN102" s="22">
        <v>1616</v>
      </c>
      <c r="AO102" s="22">
        <v>0</v>
      </c>
      <c r="AP102" s="22">
        <v>19126</v>
      </c>
      <c r="AQ102" s="22">
        <v>0</v>
      </c>
      <c r="AR102" s="22">
        <v>480533</v>
      </c>
      <c r="AS102" s="22">
        <v>0</v>
      </c>
      <c r="AT102" s="22">
        <v>0</v>
      </c>
      <c r="AU102" s="22">
        <v>27707</v>
      </c>
      <c r="AV102" s="22">
        <v>3051754</v>
      </c>
      <c r="AW102" s="22">
        <v>-386037</v>
      </c>
    </row>
    <row r="103" spans="1:49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1418312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889764</v>
      </c>
      <c r="M103" s="22">
        <v>130283</v>
      </c>
      <c r="N103" s="22">
        <v>8111</v>
      </c>
      <c r="O103" s="22">
        <v>2025</v>
      </c>
      <c r="P103" s="22">
        <v>104118</v>
      </c>
      <c r="Q103" s="22">
        <v>30268</v>
      </c>
      <c r="R103" s="22">
        <v>143846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562263</v>
      </c>
      <c r="Z103" s="22">
        <v>41043</v>
      </c>
      <c r="AA103" s="22">
        <v>0</v>
      </c>
      <c r="AB103" s="22">
        <v>0</v>
      </c>
      <c r="AC103" s="22">
        <v>0</v>
      </c>
      <c r="AD103" s="22">
        <v>27680</v>
      </c>
      <c r="AE103" s="22">
        <v>3357713</v>
      </c>
      <c r="AF103" s="22">
        <v>997964</v>
      </c>
      <c r="AG103" s="22">
        <v>1033918</v>
      </c>
      <c r="AH103" s="22">
        <v>0</v>
      </c>
      <c r="AI103" s="22">
        <v>632321</v>
      </c>
      <c r="AJ103" s="22">
        <v>5278</v>
      </c>
      <c r="AK103" s="22">
        <v>0</v>
      </c>
      <c r="AL103" s="22">
        <v>114740</v>
      </c>
      <c r="AM103" s="22">
        <v>0</v>
      </c>
      <c r="AN103" s="22">
        <v>0</v>
      </c>
      <c r="AO103" s="22">
        <v>0</v>
      </c>
      <c r="AP103" s="22">
        <v>42675</v>
      </c>
      <c r="AQ103" s="22">
        <v>0</v>
      </c>
      <c r="AR103" s="22">
        <v>496291</v>
      </c>
      <c r="AS103" s="22">
        <v>10867</v>
      </c>
      <c r="AT103" s="22">
        <v>0</v>
      </c>
      <c r="AU103" s="22">
        <v>0</v>
      </c>
      <c r="AV103" s="22">
        <v>3334054</v>
      </c>
      <c r="AW103" s="22">
        <v>23659</v>
      </c>
    </row>
    <row r="104" spans="1:49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3126063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2368254</v>
      </c>
      <c r="M104" s="22">
        <v>55407</v>
      </c>
      <c r="N104" s="22">
        <v>69296</v>
      </c>
      <c r="O104" s="22">
        <v>60623</v>
      </c>
      <c r="P104" s="22">
        <v>291485</v>
      </c>
      <c r="Q104" s="22">
        <v>195070</v>
      </c>
      <c r="R104" s="22">
        <v>246965</v>
      </c>
      <c r="S104" s="22">
        <v>0</v>
      </c>
      <c r="T104" s="22">
        <v>0</v>
      </c>
      <c r="U104" s="22">
        <v>3695</v>
      </c>
      <c r="V104" s="22">
        <v>0</v>
      </c>
      <c r="W104" s="22">
        <v>3000</v>
      </c>
      <c r="X104" s="22">
        <v>0</v>
      </c>
      <c r="Y104" s="22">
        <v>1243178</v>
      </c>
      <c r="Z104" s="22">
        <v>269371</v>
      </c>
      <c r="AA104" s="22">
        <v>0</v>
      </c>
      <c r="AB104" s="22">
        <v>0</v>
      </c>
      <c r="AC104" s="22">
        <v>39959</v>
      </c>
      <c r="AD104" s="22">
        <v>219336</v>
      </c>
      <c r="AE104" s="22">
        <v>8191702</v>
      </c>
      <c r="AF104" s="22">
        <v>2709066</v>
      </c>
      <c r="AG104" s="22">
        <v>2005348</v>
      </c>
      <c r="AH104" s="22">
        <v>0</v>
      </c>
      <c r="AI104" s="22">
        <v>812054</v>
      </c>
      <c r="AJ104" s="22">
        <v>0</v>
      </c>
      <c r="AK104" s="22">
        <v>0</v>
      </c>
      <c r="AL104" s="22">
        <v>761196</v>
      </c>
      <c r="AM104" s="22">
        <v>102291</v>
      </c>
      <c r="AN104" s="22">
        <v>1492</v>
      </c>
      <c r="AO104" s="22">
        <v>0</v>
      </c>
      <c r="AP104" s="22">
        <v>24643</v>
      </c>
      <c r="AQ104" s="22">
        <v>0</v>
      </c>
      <c r="AR104" s="22">
        <v>1331008</v>
      </c>
      <c r="AS104" s="22">
        <v>0</v>
      </c>
      <c r="AT104" s="22">
        <v>0</v>
      </c>
      <c r="AU104" s="22">
        <v>9916</v>
      </c>
      <c r="AV104" s="22">
        <v>7757014</v>
      </c>
      <c r="AW104" s="22">
        <v>434688</v>
      </c>
    </row>
    <row r="105" spans="1:49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3064356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1889575</v>
      </c>
      <c r="M105" s="22">
        <v>180097</v>
      </c>
      <c r="N105" s="22">
        <v>60495</v>
      </c>
      <c r="O105" s="22">
        <v>5547</v>
      </c>
      <c r="P105" s="22">
        <v>515598</v>
      </c>
      <c r="Q105" s="22">
        <v>47633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262342</v>
      </c>
      <c r="X105" s="22">
        <v>0</v>
      </c>
      <c r="Y105" s="22">
        <v>264773</v>
      </c>
      <c r="Z105" s="22">
        <v>387218</v>
      </c>
      <c r="AA105" s="22">
        <v>0</v>
      </c>
      <c r="AB105" s="22">
        <v>0</v>
      </c>
      <c r="AC105" s="22">
        <v>0</v>
      </c>
      <c r="AD105" s="22">
        <v>0</v>
      </c>
      <c r="AE105" s="22">
        <v>6677634</v>
      </c>
      <c r="AF105" s="22">
        <v>1941002</v>
      </c>
      <c r="AG105" s="22">
        <v>1518972</v>
      </c>
      <c r="AH105" s="22">
        <v>364482</v>
      </c>
      <c r="AI105" s="22">
        <v>792383</v>
      </c>
      <c r="AJ105" s="22">
        <v>1260</v>
      </c>
      <c r="AK105" s="22">
        <v>0</v>
      </c>
      <c r="AL105" s="22">
        <v>0</v>
      </c>
      <c r="AM105" s="22">
        <v>2400</v>
      </c>
      <c r="AN105" s="22">
        <v>9195</v>
      </c>
      <c r="AO105" s="22">
        <v>0</v>
      </c>
      <c r="AP105" s="22">
        <v>94434</v>
      </c>
      <c r="AQ105" s="22">
        <v>0</v>
      </c>
      <c r="AR105" s="22">
        <v>1069759</v>
      </c>
      <c r="AS105" s="22">
        <v>0</v>
      </c>
      <c r="AT105" s="22">
        <v>0</v>
      </c>
      <c r="AU105" s="22">
        <v>0</v>
      </c>
      <c r="AV105" s="22">
        <v>5793887</v>
      </c>
      <c r="AW105" s="22">
        <v>883747</v>
      </c>
    </row>
    <row r="106" spans="1:49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28375164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26443592</v>
      </c>
      <c r="M106" s="22">
        <v>276572</v>
      </c>
      <c r="N106" s="22">
        <v>2528826</v>
      </c>
      <c r="O106" s="22">
        <v>0</v>
      </c>
      <c r="P106" s="22">
        <v>3360069</v>
      </c>
      <c r="Q106" s="22">
        <v>1559601</v>
      </c>
      <c r="R106" s="22">
        <v>3201922</v>
      </c>
      <c r="S106" s="22">
        <v>0</v>
      </c>
      <c r="T106" s="22">
        <v>0</v>
      </c>
      <c r="U106" s="22">
        <v>1910230</v>
      </c>
      <c r="V106" s="22">
        <v>500</v>
      </c>
      <c r="W106" s="22">
        <v>905052</v>
      </c>
      <c r="X106" s="22">
        <v>1610905</v>
      </c>
      <c r="Y106" s="22">
        <v>11041245</v>
      </c>
      <c r="Z106" s="22">
        <v>0</v>
      </c>
      <c r="AA106" s="22">
        <v>0</v>
      </c>
      <c r="AB106" s="22">
        <v>0</v>
      </c>
      <c r="AC106" s="22">
        <v>1942765</v>
      </c>
      <c r="AD106" s="22">
        <v>448247</v>
      </c>
      <c r="AE106" s="22">
        <v>83604690</v>
      </c>
      <c r="AF106" s="22">
        <v>23231411</v>
      </c>
      <c r="AG106" s="22">
        <v>18609013</v>
      </c>
      <c r="AH106" s="22">
        <v>0</v>
      </c>
      <c r="AI106" s="22">
        <v>9596833</v>
      </c>
      <c r="AJ106" s="22">
        <v>0</v>
      </c>
      <c r="AK106" s="22">
        <v>633381</v>
      </c>
      <c r="AL106" s="22">
        <v>0</v>
      </c>
      <c r="AM106" s="22">
        <v>0</v>
      </c>
      <c r="AN106" s="22">
        <v>164869</v>
      </c>
      <c r="AO106" s="22">
        <v>0</v>
      </c>
      <c r="AP106" s="22">
        <v>1302007</v>
      </c>
      <c r="AQ106" s="22">
        <v>0</v>
      </c>
      <c r="AR106" s="22">
        <v>10983835</v>
      </c>
      <c r="AS106" s="22">
        <v>160366</v>
      </c>
      <c r="AT106" s="22">
        <v>0</v>
      </c>
      <c r="AU106" s="22">
        <v>3103056</v>
      </c>
      <c r="AV106" s="22">
        <v>67784771</v>
      </c>
      <c r="AW106" s="22">
        <v>15819919</v>
      </c>
    </row>
    <row r="107" spans="1:49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2777795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7548349</v>
      </c>
      <c r="M107" s="22">
        <v>30231</v>
      </c>
      <c r="N107" s="22">
        <v>36191</v>
      </c>
      <c r="O107" s="22">
        <v>0</v>
      </c>
      <c r="P107" s="22">
        <v>165814</v>
      </c>
      <c r="Q107" s="22">
        <v>164726</v>
      </c>
      <c r="R107" s="22">
        <v>0</v>
      </c>
      <c r="S107" s="22">
        <v>0</v>
      </c>
      <c r="T107" s="22">
        <v>57495</v>
      </c>
      <c r="U107" s="22">
        <v>0</v>
      </c>
      <c r="V107" s="22">
        <v>0</v>
      </c>
      <c r="W107" s="22">
        <v>177023</v>
      </c>
      <c r="X107" s="22">
        <v>676806</v>
      </c>
      <c r="Y107" s="22">
        <v>824386</v>
      </c>
      <c r="Z107" s="22">
        <v>25127</v>
      </c>
      <c r="AA107" s="22">
        <v>0</v>
      </c>
      <c r="AB107" s="22">
        <v>0</v>
      </c>
      <c r="AC107" s="22">
        <v>0</v>
      </c>
      <c r="AD107" s="22">
        <v>0</v>
      </c>
      <c r="AE107" s="22">
        <v>12483943</v>
      </c>
      <c r="AF107" s="22">
        <v>3010607</v>
      </c>
      <c r="AG107" s="22">
        <v>3004765</v>
      </c>
      <c r="AH107" s="22">
        <v>0</v>
      </c>
      <c r="AI107" s="22">
        <v>2202855</v>
      </c>
      <c r="AJ107" s="22">
        <v>0</v>
      </c>
      <c r="AK107" s="22">
        <v>0</v>
      </c>
      <c r="AL107" s="22">
        <v>267627</v>
      </c>
      <c r="AM107" s="22">
        <v>0</v>
      </c>
      <c r="AN107" s="22">
        <v>16300</v>
      </c>
      <c r="AO107" s="22">
        <v>0</v>
      </c>
      <c r="AP107" s="22">
        <v>83682</v>
      </c>
      <c r="AQ107" s="22">
        <v>0</v>
      </c>
      <c r="AR107" s="22">
        <v>2634295</v>
      </c>
      <c r="AS107" s="22">
        <v>0</v>
      </c>
      <c r="AT107" s="22">
        <v>0</v>
      </c>
      <c r="AU107" s="22">
        <v>33560</v>
      </c>
      <c r="AV107" s="22">
        <v>11253691</v>
      </c>
      <c r="AW107" s="22">
        <v>1230252</v>
      </c>
    </row>
    <row r="108" spans="1:49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4607260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4614424</v>
      </c>
      <c r="M108" s="22">
        <v>78441</v>
      </c>
      <c r="N108" s="22">
        <v>173536</v>
      </c>
      <c r="O108" s="22">
        <v>30892</v>
      </c>
      <c r="P108" s="22">
        <v>592227</v>
      </c>
      <c r="Q108" s="22">
        <v>117063</v>
      </c>
      <c r="R108" s="22">
        <v>313822</v>
      </c>
      <c r="S108" s="22">
        <v>0</v>
      </c>
      <c r="T108" s="22">
        <v>143820</v>
      </c>
      <c r="U108" s="22">
        <v>0</v>
      </c>
      <c r="V108" s="22">
        <v>16071</v>
      </c>
      <c r="W108" s="22">
        <v>0</v>
      </c>
      <c r="X108" s="22">
        <v>150300</v>
      </c>
      <c r="Y108" s="22">
        <v>279240</v>
      </c>
      <c r="Z108" s="22">
        <v>502552</v>
      </c>
      <c r="AA108" s="22">
        <v>0</v>
      </c>
      <c r="AB108" s="22">
        <v>0</v>
      </c>
      <c r="AC108" s="22">
        <v>222799</v>
      </c>
      <c r="AD108" s="22">
        <v>104008</v>
      </c>
      <c r="AE108" s="22">
        <v>11946455</v>
      </c>
      <c r="AF108" s="22">
        <v>4952195</v>
      </c>
      <c r="AG108" s="22">
        <v>2202218</v>
      </c>
      <c r="AH108" s="22">
        <v>0</v>
      </c>
      <c r="AI108" s="22">
        <v>2214394</v>
      </c>
      <c r="AJ108" s="22">
        <v>113453</v>
      </c>
      <c r="AK108" s="22">
        <v>0</v>
      </c>
      <c r="AL108" s="22">
        <v>0</v>
      </c>
      <c r="AM108" s="22">
        <v>447492</v>
      </c>
      <c r="AN108" s="22">
        <v>31846</v>
      </c>
      <c r="AO108" s="22">
        <v>0</v>
      </c>
      <c r="AP108" s="22">
        <v>133865</v>
      </c>
      <c r="AQ108" s="22">
        <v>0</v>
      </c>
      <c r="AR108" s="22">
        <v>2216914</v>
      </c>
      <c r="AS108" s="22">
        <v>2076</v>
      </c>
      <c r="AT108" s="22">
        <v>0</v>
      </c>
      <c r="AU108" s="22">
        <v>0</v>
      </c>
      <c r="AV108" s="22">
        <v>12314453</v>
      </c>
      <c r="AW108" s="22">
        <v>-367998</v>
      </c>
    </row>
    <row r="109" spans="1:49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1286583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2454658</v>
      </c>
      <c r="M109" s="22">
        <v>88810</v>
      </c>
      <c r="N109" s="22">
        <v>8655</v>
      </c>
      <c r="O109" s="22">
        <v>7558</v>
      </c>
      <c r="P109" s="22">
        <v>80202</v>
      </c>
      <c r="Q109" s="22">
        <v>20701</v>
      </c>
      <c r="R109" s="22">
        <v>0</v>
      </c>
      <c r="S109" s="22">
        <v>0</v>
      </c>
      <c r="T109" s="22">
        <v>1220</v>
      </c>
      <c r="U109" s="22">
        <v>0</v>
      </c>
      <c r="V109" s="22">
        <v>0</v>
      </c>
      <c r="W109" s="22">
        <v>112500</v>
      </c>
      <c r="X109" s="22">
        <v>0</v>
      </c>
      <c r="Y109" s="22">
        <v>410721</v>
      </c>
      <c r="Z109" s="22">
        <v>249956</v>
      </c>
      <c r="AA109" s="22">
        <v>0</v>
      </c>
      <c r="AB109" s="22">
        <v>0</v>
      </c>
      <c r="AC109" s="22">
        <v>0</v>
      </c>
      <c r="AD109" s="22">
        <v>4407</v>
      </c>
      <c r="AE109" s="22">
        <v>4725971</v>
      </c>
      <c r="AF109" s="22">
        <v>1235253</v>
      </c>
      <c r="AG109" s="22">
        <v>974134</v>
      </c>
      <c r="AH109" s="22">
        <v>0</v>
      </c>
      <c r="AI109" s="22">
        <v>1098552</v>
      </c>
      <c r="AJ109" s="22">
        <v>16926</v>
      </c>
      <c r="AK109" s="22">
        <v>262902</v>
      </c>
      <c r="AL109" s="22">
        <v>111702</v>
      </c>
      <c r="AM109" s="22">
        <v>0</v>
      </c>
      <c r="AN109" s="22">
        <v>1485</v>
      </c>
      <c r="AO109" s="22">
        <v>0</v>
      </c>
      <c r="AP109" s="22">
        <v>48954</v>
      </c>
      <c r="AQ109" s="22">
        <v>0</v>
      </c>
      <c r="AR109" s="22">
        <v>547864</v>
      </c>
      <c r="AS109" s="22">
        <v>0</v>
      </c>
      <c r="AT109" s="22">
        <v>0</v>
      </c>
      <c r="AU109" s="22">
        <v>0</v>
      </c>
      <c r="AV109" s="22">
        <v>4297772</v>
      </c>
      <c r="AW109" s="22">
        <v>428199</v>
      </c>
    </row>
    <row r="110" spans="1:49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3666352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3489464</v>
      </c>
      <c r="M110" s="22">
        <v>106633</v>
      </c>
      <c r="N110" s="22">
        <v>107668</v>
      </c>
      <c r="O110" s="22">
        <v>0</v>
      </c>
      <c r="P110" s="22">
        <v>288994</v>
      </c>
      <c r="Q110" s="22">
        <v>148294</v>
      </c>
      <c r="R110" s="22">
        <v>155857</v>
      </c>
      <c r="S110" s="22">
        <v>0</v>
      </c>
      <c r="T110" s="22">
        <v>39175</v>
      </c>
      <c r="U110" s="22">
        <v>0</v>
      </c>
      <c r="V110" s="22">
        <v>0</v>
      </c>
      <c r="W110" s="22">
        <v>673393</v>
      </c>
      <c r="X110" s="22">
        <v>353745</v>
      </c>
      <c r="Y110" s="22">
        <v>850337</v>
      </c>
      <c r="Z110" s="22">
        <v>202838</v>
      </c>
      <c r="AA110" s="22">
        <v>0</v>
      </c>
      <c r="AB110" s="22">
        <v>0</v>
      </c>
      <c r="AC110" s="22">
        <v>0</v>
      </c>
      <c r="AD110" s="22">
        <v>148232</v>
      </c>
      <c r="AE110" s="22">
        <v>10230982</v>
      </c>
      <c r="AF110" s="22">
        <v>3390488</v>
      </c>
      <c r="AG110" s="22">
        <v>1633163</v>
      </c>
      <c r="AH110" s="22">
        <v>0</v>
      </c>
      <c r="AI110" s="22">
        <v>1407240</v>
      </c>
      <c r="AJ110" s="22">
        <v>0</v>
      </c>
      <c r="AK110" s="22">
        <v>0</v>
      </c>
      <c r="AL110" s="22">
        <v>0</v>
      </c>
      <c r="AM110" s="22">
        <v>421975</v>
      </c>
      <c r="AN110" s="22">
        <v>1102</v>
      </c>
      <c r="AO110" s="22">
        <v>0</v>
      </c>
      <c r="AP110" s="22">
        <v>218520</v>
      </c>
      <c r="AQ110" s="22">
        <v>0</v>
      </c>
      <c r="AR110" s="22">
        <v>1881857</v>
      </c>
      <c r="AS110" s="22">
        <v>0</v>
      </c>
      <c r="AT110" s="22">
        <v>0</v>
      </c>
      <c r="AU110" s="22">
        <v>39952</v>
      </c>
      <c r="AV110" s="22">
        <v>8994297</v>
      </c>
      <c r="AW110" s="22">
        <v>1236685</v>
      </c>
    </row>
    <row r="111" spans="1:49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9106591</v>
      </c>
      <c r="F111" s="22">
        <v>0</v>
      </c>
      <c r="G111" s="22">
        <v>0</v>
      </c>
      <c r="H111" s="22">
        <v>385680</v>
      </c>
      <c r="I111" s="22">
        <v>0</v>
      </c>
      <c r="J111" s="22">
        <v>0</v>
      </c>
      <c r="K111" s="22">
        <v>0</v>
      </c>
      <c r="L111" s="22">
        <v>6197718</v>
      </c>
      <c r="M111" s="22">
        <v>158894</v>
      </c>
      <c r="N111" s="22">
        <v>322196</v>
      </c>
      <c r="O111" s="22">
        <v>549404</v>
      </c>
      <c r="P111" s="22">
        <v>985321</v>
      </c>
      <c r="Q111" s="22">
        <v>398914</v>
      </c>
      <c r="R111" s="22">
        <v>0</v>
      </c>
      <c r="S111" s="22">
        <v>0</v>
      </c>
      <c r="T111" s="22">
        <v>0</v>
      </c>
      <c r="U111" s="22">
        <v>124500</v>
      </c>
      <c r="V111" s="22">
        <v>55910</v>
      </c>
      <c r="W111" s="22">
        <v>140279</v>
      </c>
      <c r="X111" s="22">
        <v>591545</v>
      </c>
      <c r="Y111" s="22">
        <v>6957163</v>
      </c>
      <c r="Z111" s="22">
        <v>0</v>
      </c>
      <c r="AA111" s="22">
        <v>48457</v>
      </c>
      <c r="AB111" s="22">
        <v>964042</v>
      </c>
      <c r="AC111" s="22">
        <v>0</v>
      </c>
      <c r="AD111" s="22">
        <v>718154</v>
      </c>
      <c r="AE111" s="22">
        <v>27704768</v>
      </c>
      <c r="AF111" s="22">
        <v>6095341</v>
      </c>
      <c r="AG111" s="22">
        <v>5701459</v>
      </c>
      <c r="AH111" s="22">
        <v>0</v>
      </c>
      <c r="AI111" s="22">
        <v>2990670</v>
      </c>
      <c r="AJ111" s="22">
        <v>0</v>
      </c>
      <c r="AK111" s="22">
        <v>0</v>
      </c>
      <c r="AL111" s="22">
        <v>278245</v>
      </c>
      <c r="AM111" s="22">
        <v>0</v>
      </c>
      <c r="AN111" s="22">
        <v>6513</v>
      </c>
      <c r="AO111" s="22">
        <v>40982</v>
      </c>
      <c r="AP111" s="22">
        <v>478963</v>
      </c>
      <c r="AQ111" s="22">
        <v>0</v>
      </c>
      <c r="AR111" s="22">
        <v>3354719</v>
      </c>
      <c r="AS111" s="22">
        <v>0</v>
      </c>
      <c r="AT111" s="22">
        <v>23</v>
      </c>
      <c r="AU111" s="22">
        <v>36420</v>
      </c>
      <c r="AV111" s="22">
        <v>19081952</v>
      </c>
      <c r="AW111" s="22">
        <v>8622816</v>
      </c>
    </row>
    <row r="112" spans="1:49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2131087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1862872</v>
      </c>
      <c r="M112" s="22">
        <v>47774</v>
      </c>
      <c r="N112" s="22">
        <v>62777</v>
      </c>
      <c r="O112" s="22">
        <v>7026</v>
      </c>
      <c r="P112" s="22">
        <v>94003</v>
      </c>
      <c r="Q112" s="22">
        <v>202206</v>
      </c>
      <c r="R112" s="22">
        <v>20093</v>
      </c>
      <c r="S112" s="22">
        <v>0</v>
      </c>
      <c r="T112" s="22">
        <v>0</v>
      </c>
      <c r="U112" s="22">
        <v>861864</v>
      </c>
      <c r="V112" s="22">
        <v>0</v>
      </c>
      <c r="W112" s="22">
        <v>2844844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8134546</v>
      </c>
      <c r="AF112" s="22">
        <v>1312791</v>
      </c>
      <c r="AG112" s="22">
        <v>699363</v>
      </c>
      <c r="AH112" s="22">
        <v>0</v>
      </c>
      <c r="AI112" s="22">
        <v>667639</v>
      </c>
      <c r="AJ112" s="22">
        <v>0</v>
      </c>
      <c r="AK112" s="22">
        <v>0</v>
      </c>
      <c r="AL112" s="22">
        <v>563721</v>
      </c>
      <c r="AM112" s="22">
        <v>0</v>
      </c>
      <c r="AN112" s="22">
        <v>1945</v>
      </c>
      <c r="AO112" s="22">
        <v>0</v>
      </c>
      <c r="AP112" s="22">
        <v>110514</v>
      </c>
      <c r="AQ112" s="22">
        <v>0</v>
      </c>
      <c r="AR112" s="22">
        <v>1042220</v>
      </c>
      <c r="AS112" s="22">
        <v>13762</v>
      </c>
      <c r="AT112" s="22">
        <v>0</v>
      </c>
      <c r="AU112" s="22">
        <v>8259</v>
      </c>
      <c r="AV112" s="22">
        <v>4420214</v>
      </c>
      <c r="AW112" s="22">
        <v>3714332</v>
      </c>
    </row>
    <row r="113" spans="1:49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34322195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19480536</v>
      </c>
      <c r="M113" s="22">
        <v>536011</v>
      </c>
      <c r="N113" s="22">
        <v>2684147</v>
      </c>
      <c r="O113" s="22">
        <v>313675</v>
      </c>
      <c r="P113" s="22">
        <v>4662908</v>
      </c>
      <c r="Q113" s="22">
        <v>2852576</v>
      </c>
      <c r="R113" s="22">
        <v>272289</v>
      </c>
      <c r="S113" s="22">
        <v>0</v>
      </c>
      <c r="T113" s="22">
        <v>0</v>
      </c>
      <c r="U113" s="22">
        <v>9234124</v>
      </c>
      <c r="V113" s="22">
        <v>0</v>
      </c>
      <c r="W113" s="22">
        <v>2786233</v>
      </c>
      <c r="X113" s="22">
        <v>225644</v>
      </c>
      <c r="Y113" s="22">
        <v>10491880</v>
      </c>
      <c r="Z113" s="22">
        <v>547691</v>
      </c>
      <c r="AA113" s="22">
        <v>0</v>
      </c>
      <c r="AB113" s="22">
        <v>0</v>
      </c>
      <c r="AC113" s="22">
        <v>12918319</v>
      </c>
      <c r="AD113" s="22">
        <v>940049</v>
      </c>
      <c r="AE113" s="22">
        <v>102268277</v>
      </c>
      <c r="AF113" s="22">
        <v>24687486</v>
      </c>
      <c r="AG113" s="22">
        <v>11523941</v>
      </c>
      <c r="AH113" s="22">
        <v>4260180</v>
      </c>
      <c r="AI113" s="22">
        <v>23</v>
      </c>
      <c r="AJ113" s="22">
        <v>0</v>
      </c>
      <c r="AK113" s="22">
        <v>8779052</v>
      </c>
      <c r="AL113" s="22">
        <v>3061847</v>
      </c>
      <c r="AM113" s="22">
        <v>0</v>
      </c>
      <c r="AN113" s="22">
        <v>156918</v>
      </c>
      <c r="AO113" s="22">
        <v>0</v>
      </c>
      <c r="AP113" s="22">
        <v>1414401</v>
      </c>
      <c r="AQ113" s="22">
        <v>0</v>
      </c>
      <c r="AR113" s="22">
        <v>11960262</v>
      </c>
      <c r="AS113" s="22">
        <v>74243</v>
      </c>
      <c r="AT113" s="22">
        <v>0</v>
      </c>
      <c r="AU113" s="22">
        <v>0</v>
      </c>
      <c r="AV113" s="22">
        <v>65918330</v>
      </c>
      <c r="AW113" s="22">
        <v>36349947</v>
      </c>
    </row>
    <row r="114" spans="1:49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1322749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1029028</v>
      </c>
      <c r="M114" s="22">
        <v>68060</v>
      </c>
      <c r="N114" s="22">
        <v>4295</v>
      </c>
      <c r="O114" s="22">
        <v>1787</v>
      </c>
      <c r="P114" s="22">
        <v>90792</v>
      </c>
      <c r="Q114" s="22">
        <v>67257</v>
      </c>
      <c r="R114" s="22">
        <v>63821</v>
      </c>
      <c r="S114" s="22">
        <v>0</v>
      </c>
      <c r="T114" s="22">
        <v>-8000</v>
      </c>
      <c r="U114" s="22">
        <v>0</v>
      </c>
      <c r="V114" s="22">
        <v>0</v>
      </c>
      <c r="W114" s="22">
        <v>41386</v>
      </c>
      <c r="X114" s="22">
        <v>0</v>
      </c>
      <c r="Y114" s="22">
        <v>344597</v>
      </c>
      <c r="Z114" s="22">
        <v>167012</v>
      </c>
      <c r="AA114" s="22">
        <v>0</v>
      </c>
      <c r="AB114" s="22">
        <v>0</v>
      </c>
      <c r="AC114" s="22">
        <v>0</v>
      </c>
      <c r="AD114" s="22">
        <v>60643</v>
      </c>
      <c r="AE114" s="22">
        <v>3253427</v>
      </c>
      <c r="AF114" s="22">
        <v>953520</v>
      </c>
      <c r="AG114" s="22">
        <v>740406</v>
      </c>
      <c r="AH114" s="22">
        <v>0</v>
      </c>
      <c r="AI114" s="22">
        <v>644399</v>
      </c>
      <c r="AJ114" s="22">
        <v>94638</v>
      </c>
      <c r="AK114" s="22">
        <v>0</v>
      </c>
      <c r="AL114" s="22">
        <v>80846</v>
      </c>
      <c r="AM114" s="22">
        <v>75402</v>
      </c>
      <c r="AN114" s="22">
        <v>6329</v>
      </c>
      <c r="AO114" s="22">
        <v>0</v>
      </c>
      <c r="AP114" s="22">
        <v>0</v>
      </c>
      <c r="AQ114" s="22">
        <v>0</v>
      </c>
      <c r="AR114" s="22">
        <v>472402</v>
      </c>
      <c r="AS114" s="22">
        <v>0</v>
      </c>
      <c r="AT114" s="22">
        <v>0</v>
      </c>
      <c r="AU114" s="22">
        <v>0</v>
      </c>
      <c r="AV114" s="22">
        <v>3067942</v>
      </c>
      <c r="AW114" s="22">
        <v>185485</v>
      </c>
    </row>
    <row r="115" spans="1:49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3985750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3440084</v>
      </c>
      <c r="M115" s="22">
        <v>161168</v>
      </c>
      <c r="N115" s="22">
        <v>268405</v>
      </c>
      <c r="O115" s="22">
        <v>0</v>
      </c>
      <c r="P115" s="22">
        <v>224413</v>
      </c>
      <c r="Q115" s="22">
        <v>131189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45172</v>
      </c>
      <c r="X115" s="22">
        <v>0</v>
      </c>
      <c r="Y115" s="22">
        <v>1169125</v>
      </c>
      <c r="Z115" s="22">
        <v>210000</v>
      </c>
      <c r="AA115" s="22">
        <v>0</v>
      </c>
      <c r="AB115" s="22">
        <v>308703</v>
      </c>
      <c r="AC115" s="22">
        <v>0</v>
      </c>
      <c r="AD115" s="22">
        <v>119712</v>
      </c>
      <c r="AE115" s="22">
        <v>10063721</v>
      </c>
      <c r="AF115" s="22">
        <v>2714034</v>
      </c>
      <c r="AG115" s="22">
        <v>1968480</v>
      </c>
      <c r="AH115" s="22">
        <v>0</v>
      </c>
      <c r="AI115" s="22">
        <v>2067296</v>
      </c>
      <c r="AJ115" s="22">
        <v>0</v>
      </c>
      <c r="AK115" s="22">
        <v>0</v>
      </c>
      <c r="AL115" s="22">
        <v>228032</v>
      </c>
      <c r="AM115" s="22">
        <v>0</v>
      </c>
      <c r="AN115" s="22">
        <v>14641</v>
      </c>
      <c r="AO115" s="22">
        <v>0</v>
      </c>
      <c r="AP115" s="22">
        <v>228648</v>
      </c>
      <c r="AQ115" s="22">
        <v>0</v>
      </c>
      <c r="AR115" s="22">
        <v>1817839</v>
      </c>
      <c r="AS115" s="22">
        <v>122628</v>
      </c>
      <c r="AT115" s="22">
        <v>0</v>
      </c>
      <c r="AU115" s="22">
        <v>20141</v>
      </c>
      <c r="AV115" s="22">
        <v>9181739</v>
      </c>
      <c r="AW115" s="22">
        <v>881982</v>
      </c>
    </row>
    <row r="116" spans="1:49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880105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12605</v>
      </c>
      <c r="L116" s="22">
        <v>1615472</v>
      </c>
      <c r="M116" s="22">
        <v>37200</v>
      </c>
      <c r="N116" s="22">
        <v>4930</v>
      </c>
      <c r="O116" s="22">
        <v>2102</v>
      </c>
      <c r="P116" s="22">
        <v>45008</v>
      </c>
      <c r="Q116" s="22">
        <v>65717</v>
      </c>
      <c r="R116" s="22">
        <v>39365</v>
      </c>
      <c r="S116" s="22">
        <v>9815</v>
      </c>
      <c r="T116" s="22">
        <v>0</v>
      </c>
      <c r="U116" s="22">
        <v>0</v>
      </c>
      <c r="V116" s="22">
        <v>0</v>
      </c>
      <c r="W116" s="22">
        <v>6300</v>
      </c>
      <c r="X116" s="22">
        <v>0</v>
      </c>
      <c r="Y116" s="22">
        <v>858126</v>
      </c>
      <c r="Z116" s="22">
        <v>0</v>
      </c>
      <c r="AA116" s="22">
        <v>0</v>
      </c>
      <c r="AB116" s="22">
        <v>0</v>
      </c>
      <c r="AC116" s="22">
        <v>0</v>
      </c>
      <c r="AD116" s="22">
        <v>13128</v>
      </c>
      <c r="AE116" s="22">
        <v>3589873</v>
      </c>
      <c r="AF116" s="22">
        <v>631859</v>
      </c>
      <c r="AG116" s="22">
        <v>659819</v>
      </c>
      <c r="AH116" s="22">
        <v>3957</v>
      </c>
      <c r="AI116" s="22">
        <v>780697</v>
      </c>
      <c r="AJ116" s="22">
        <v>1997</v>
      </c>
      <c r="AK116" s="22">
        <v>22068</v>
      </c>
      <c r="AL116" s="22">
        <v>107873</v>
      </c>
      <c r="AM116" s="22">
        <v>0</v>
      </c>
      <c r="AN116" s="22">
        <v>1426</v>
      </c>
      <c r="AO116" s="22">
        <v>0</v>
      </c>
      <c r="AP116" s="22">
        <v>58117</v>
      </c>
      <c r="AQ116" s="22">
        <v>0</v>
      </c>
      <c r="AR116" s="22">
        <v>470716</v>
      </c>
      <c r="AS116" s="22">
        <v>0</v>
      </c>
      <c r="AT116" s="22">
        <v>0</v>
      </c>
      <c r="AU116" s="22">
        <v>3486</v>
      </c>
      <c r="AV116" s="22">
        <v>2742015</v>
      </c>
      <c r="AW116" s="22">
        <v>847858</v>
      </c>
    </row>
    <row r="117" spans="1:49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6284091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10978908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55953</v>
      </c>
      <c r="X117" s="22">
        <v>1087589</v>
      </c>
      <c r="Y117" s="22">
        <v>747519</v>
      </c>
      <c r="Z117" s="22">
        <v>367236</v>
      </c>
      <c r="AA117" s="22">
        <v>0</v>
      </c>
      <c r="AB117" s="22">
        <v>0</v>
      </c>
      <c r="AC117" s="22">
        <v>0</v>
      </c>
      <c r="AD117" s="22">
        <v>323558</v>
      </c>
      <c r="AE117" s="22">
        <v>19844854</v>
      </c>
      <c r="AF117" s="22">
        <v>6218800</v>
      </c>
      <c r="AG117" s="22">
        <v>6208905</v>
      </c>
      <c r="AH117" s="22">
        <v>0</v>
      </c>
      <c r="AI117" s="22">
        <v>4395744</v>
      </c>
      <c r="AJ117" s="22">
        <v>0</v>
      </c>
      <c r="AK117" s="22">
        <v>0</v>
      </c>
      <c r="AL117" s="22">
        <v>503225</v>
      </c>
      <c r="AM117" s="22">
        <v>0</v>
      </c>
      <c r="AN117" s="22">
        <v>0</v>
      </c>
      <c r="AO117" s="22">
        <v>0</v>
      </c>
      <c r="AP117" s="22">
        <v>584924</v>
      </c>
      <c r="AQ117" s="22">
        <v>0</v>
      </c>
      <c r="AR117" s="22">
        <v>3324004</v>
      </c>
      <c r="AS117" s="22">
        <v>142583</v>
      </c>
      <c r="AT117" s="22">
        <v>0</v>
      </c>
      <c r="AU117" s="22">
        <v>1181478</v>
      </c>
      <c r="AV117" s="22">
        <v>22559663</v>
      </c>
      <c r="AW117" s="22">
        <v>-2714809</v>
      </c>
    </row>
    <row r="118" spans="1:49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4929405</v>
      </c>
      <c r="F118" s="22">
        <v>0</v>
      </c>
      <c r="G118" s="22">
        <v>0</v>
      </c>
      <c r="H118" s="22">
        <v>0</v>
      </c>
      <c r="I118" s="22">
        <v>0</v>
      </c>
      <c r="J118" s="22">
        <v>1515</v>
      </c>
      <c r="K118" s="22">
        <v>0</v>
      </c>
      <c r="L118" s="22">
        <v>3885939</v>
      </c>
      <c r="M118" s="22">
        <v>111573</v>
      </c>
      <c r="N118" s="22">
        <v>139396</v>
      </c>
      <c r="O118" s="22">
        <v>25592</v>
      </c>
      <c r="P118" s="22">
        <v>896231</v>
      </c>
      <c r="Q118" s="22">
        <v>178006</v>
      </c>
      <c r="R118" s="22">
        <v>230085</v>
      </c>
      <c r="S118" s="22">
        <v>0</v>
      </c>
      <c r="T118" s="22">
        <v>7781</v>
      </c>
      <c r="U118" s="22">
        <v>0</v>
      </c>
      <c r="V118" s="22">
        <v>0</v>
      </c>
      <c r="W118" s="22">
        <v>82735</v>
      </c>
      <c r="X118" s="22">
        <v>0</v>
      </c>
      <c r="Y118" s="22">
        <v>2765046</v>
      </c>
      <c r="Z118" s="22">
        <v>514275</v>
      </c>
      <c r="AA118" s="22">
        <v>0</v>
      </c>
      <c r="AB118" s="22">
        <v>0</v>
      </c>
      <c r="AC118" s="22">
        <v>21103</v>
      </c>
      <c r="AD118" s="22">
        <v>854</v>
      </c>
      <c r="AE118" s="22">
        <v>13789536</v>
      </c>
      <c r="AF118" s="22">
        <v>4270500</v>
      </c>
      <c r="AG118" s="22">
        <v>2646329</v>
      </c>
      <c r="AH118" s="22">
        <v>0</v>
      </c>
      <c r="AI118" s="22">
        <v>2595329</v>
      </c>
      <c r="AJ118" s="22">
        <v>0</v>
      </c>
      <c r="AK118" s="22">
        <v>0</v>
      </c>
      <c r="AL118" s="22">
        <v>328705</v>
      </c>
      <c r="AM118" s="22">
        <v>93226</v>
      </c>
      <c r="AN118" s="22">
        <v>12801</v>
      </c>
      <c r="AO118" s="22">
        <v>0</v>
      </c>
      <c r="AP118" s="22">
        <v>89115</v>
      </c>
      <c r="AQ118" s="22">
        <v>0</v>
      </c>
      <c r="AR118" s="22">
        <v>2246584</v>
      </c>
      <c r="AS118" s="22">
        <v>46670</v>
      </c>
      <c r="AT118" s="22">
        <v>0</v>
      </c>
      <c r="AU118" s="22">
        <v>0</v>
      </c>
      <c r="AV118" s="22">
        <v>12329259</v>
      </c>
      <c r="AW118" s="22">
        <v>1460277</v>
      </c>
    </row>
    <row r="119" spans="1:49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10905267</v>
      </c>
      <c r="F119" s="22">
        <v>0</v>
      </c>
      <c r="G119" s="22">
        <v>0</v>
      </c>
      <c r="H119" s="22">
        <v>0</v>
      </c>
      <c r="I119" s="22">
        <v>0</v>
      </c>
      <c r="J119" s="22">
        <v>7980</v>
      </c>
      <c r="K119" s="22">
        <v>0</v>
      </c>
      <c r="L119" s="22">
        <v>8962573</v>
      </c>
      <c r="M119" s="22">
        <v>315676</v>
      </c>
      <c r="N119" s="22">
        <v>423180</v>
      </c>
      <c r="O119" s="22">
        <v>79315</v>
      </c>
      <c r="P119" s="22">
        <v>1435547</v>
      </c>
      <c r="Q119" s="22">
        <v>355916</v>
      </c>
      <c r="R119" s="22">
        <v>501269</v>
      </c>
      <c r="S119" s="22">
        <v>0</v>
      </c>
      <c r="T119" s="22">
        <v>4929</v>
      </c>
      <c r="U119" s="22">
        <v>0</v>
      </c>
      <c r="V119" s="22">
        <v>0</v>
      </c>
      <c r="W119" s="22">
        <v>553086</v>
      </c>
      <c r="X119" s="22">
        <v>0</v>
      </c>
      <c r="Y119" s="22">
        <v>8235193</v>
      </c>
      <c r="Z119" s="22">
        <v>4362373</v>
      </c>
      <c r="AA119" s="22">
        <v>0</v>
      </c>
      <c r="AB119" s="22">
        <v>0</v>
      </c>
      <c r="AC119" s="22">
        <v>0</v>
      </c>
      <c r="AD119" s="22">
        <v>941999</v>
      </c>
      <c r="AE119" s="22">
        <v>37084303</v>
      </c>
      <c r="AF119" s="22">
        <v>10171614</v>
      </c>
      <c r="AG119" s="22">
        <v>5809689</v>
      </c>
      <c r="AH119" s="22">
        <v>0</v>
      </c>
      <c r="AI119" s="22">
        <v>8257316</v>
      </c>
      <c r="AJ119" s="22">
        <v>-27265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528360</v>
      </c>
      <c r="AQ119" s="22">
        <v>0</v>
      </c>
      <c r="AR119" s="22">
        <v>7625678</v>
      </c>
      <c r="AS119" s="22">
        <v>0</v>
      </c>
      <c r="AT119" s="22">
        <v>0</v>
      </c>
      <c r="AU119" s="22">
        <v>0</v>
      </c>
      <c r="AV119" s="22">
        <v>32365392</v>
      </c>
      <c r="AW119" s="22">
        <v>4718911</v>
      </c>
    </row>
    <row r="120" spans="1:49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9212285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7614747</v>
      </c>
      <c r="M120" s="22">
        <v>177366</v>
      </c>
      <c r="N120" s="22">
        <v>0</v>
      </c>
      <c r="O120" s="22">
        <v>0</v>
      </c>
      <c r="P120" s="22">
        <v>2023698</v>
      </c>
      <c r="Q120" s="22">
        <v>523273</v>
      </c>
      <c r="R120" s="22">
        <v>533739</v>
      </c>
      <c r="S120" s="22">
        <v>0</v>
      </c>
      <c r="T120" s="22">
        <v>0</v>
      </c>
      <c r="U120" s="22">
        <v>0</v>
      </c>
      <c r="V120" s="22">
        <v>60900</v>
      </c>
      <c r="W120" s="22">
        <v>4768708</v>
      </c>
      <c r="X120" s="22">
        <v>1018414</v>
      </c>
      <c r="Y120" s="22">
        <v>14087007</v>
      </c>
      <c r="Z120" s="22">
        <v>17880</v>
      </c>
      <c r="AA120" s="22">
        <v>0</v>
      </c>
      <c r="AB120" s="22">
        <v>0</v>
      </c>
      <c r="AC120" s="22">
        <v>0</v>
      </c>
      <c r="AD120" s="22">
        <v>814361</v>
      </c>
      <c r="AE120" s="22">
        <v>40852378</v>
      </c>
      <c r="AF120" s="22">
        <v>7710881</v>
      </c>
      <c r="AG120" s="22">
        <v>4751163</v>
      </c>
      <c r="AH120" s="22">
        <v>1984259</v>
      </c>
      <c r="AI120" s="22">
        <v>2914602</v>
      </c>
      <c r="AJ120" s="22">
        <v>0</v>
      </c>
      <c r="AK120" s="22">
        <v>0</v>
      </c>
      <c r="AL120" s="22">
        <v>0</v>
      </c>
      <c r="AM120" s="22">
        <v>450679</v>
      </c>
      <c r="AN120" s="22">
        <v>29692</v>
      </c>
      <c r="AO120" s="22">
        <v>0</v>
      </c>
      <c r="AP120" s="22">
        <v>290470</v>
      </c>
      <c r="AQ120" s="22">
        <v>0</v>
      </c>
      <c r="AR120" s="22">
        <v>5364572</v>
      </c>
      <c r="AS120" s="22">
        <v>2205944</v>
      </c>
      <c r="AT120" s="22">
        <v>1009023</v>
      </c>
      <c r="AU120" s="22">
        <v>281829</v>
      </c>
      <c r="AV120" s="22">
        <v>26993114</v>
      </c>
      <c r="AW120" s="22">
        <v>13859264</v>
      </c>
    </row>
    <row r="121" spans="1:49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1158554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596855</v>
      </c>
      <c r="M121" s="22">
        <v>19047</v>
      </c>
      <c r="N121" s="22">
        <v>7536</v>
      </c>
      <c r="O121" s="22">
        <v>6737</v>
      </c>
      <c r="P121" s="22">
        <v>161576</v>
      </c>
      <c r="Q121" s="22">
        <v>33457</v>
      </c>
      <c r="R121" s="22">
        <v>41455</v>
      </c>
      <c r="S121" s="22">
        <v>30459</v>
      </c>
      <c r="T121" s="22">
        <v>1500</v>
      </c>
      <c r="U121" s="22">
        <v>15444</v>
      </c>
      <c r="V121" s="22">
        <v>0</v>
      </c>
      <c r="W121" s="22">
        <v>80579</v>
      </c>
      <c r="X121" s="22">
        <v>0</v>
      </c>
      <c r="Y121" s="22">
        <v>279999</v>
      </c>
      <c r="Z121" s="22">
        <v>88084</v>
      </c>
      <c r="AA121" s="22">
        <v>0</v>
      </c>
      <c r="AB121" s="22">
        <v>0</v>
      </c>
      <c r="AC121" s="22">
        <v>0</v>
      </c>
      <c r="AD121" s="22">
        <v>44606</v>
      </c>
      <c r="AE121" s="22">
        <v>2565888</v>
      </c>
      <c r="AF121" s="22">
        <v>927515</v>
      </c>
      <c r="AG121" s="22">
        <v>828798</v>
      </c>
      <c r="AH121" s="22">
        <v>0</v>
      </c>
      <c r="AI121" s="22">
        <v>346659</v>
      </c>
      <c r="AJ121" s="22">
        <v>4070</v>
      </c>
      <c r="AK121" s="22">
        <v>95537</v>
      </c>
      <c r="AL121" s="22">
        <v>172500</v>
      </c>
      <c r="AM121" s="22">
        <v>0</v>
      </c>
      <c r="AN121" s="22">
        <v>3307</v>
      </c>
      <c r="AO121" s="22">
        <v>5649</v>
      </c>
      <c r="AP121" s="22">
        <v>32995</v>
      </c>
      <c r="AQ121" s="22">
        <v>0</v>
      </c>
      <c r="AR121" s="22">
        <v>581403</v>
      </c>
      <c r="AS121" s="22">
        <v>0</v>
      </c>
      <c r="AT121" s="22">
        <v>0</v>
      </c>
      <c r="AU121" s="22">
        <v>0</v>
      </c>
      <c r="AV121" s="22">
        <v>2998433</v>
      </c>
      <c r="AW121" s="22">
        <v>-432545</v>
      </c>
    </row>
    <row r="122" spans="1:49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11991315</v>
      </c>
      <c r="F122" s="22">
        <v>0</v>
      </c>
      <c r="G122" s="22">
        <v>0</v>
      </c>
      <c r="H122" s="22">
        <v>0</v>
      </c>
      <c r="I122" s="22">
        <v>0</v>
      </c>
      <c r="J122" s="22">
        <v>614199</v>
      </c>
      <c r="K122" s="22">
        <v>0</v>
      </c>
      <c r="L122" s="22">
        <v>6603722</v>
      </c>
      <c r="M122" s="22">
        <v>148759</v>
      </c>
      <c r="N122" s="22">
        <v>71278</v>
      </c>
      <c r="O122" s="22">
        <v>978969</v>
      </c>
      <c r="P122" s="22">
        <v>1008126</v>
      </c>
      <c r="Q122" s="22">
        <v>638838</v>
      </c>
      <c r="R122" s="22">
        <v>678120</v>
      </c>
      <c r="S122" s="22">
        <v>0</v>
      </c>
      <c r="T122" s="22">
        <v>69927</v>
      </c>
      <c r="U122" s="22">
        <v>0</v>
      </c>
      <c r="V122" s="22">
        <v>0</v>
      </c>
      <c r="W122" s="22">
        <v>95941</v>
      </c>
      <c r="X122" s="22">
        <v>0</v>
      </c>
      <c r="Y122" s="22">
        <v>3971041</v>
      </c>
      <c r="Z122" s="22">
        <v>6494469</v>
      </c>
      <c r="AA122" s="22">
        <v>0</v>
      </c>
      <c r="AB122" s="22">
        <v>0</v>
      </c>
      <c r="AC122" s="22">
        <v>202134</v>
      </c>
      <c r="AD122" s="22">
        <v>70544</v>
      </c>
      <c r="AE122" s="22">
        <v>33637382</v>
      </c>
      <c r="AF122" s="22">
        <v>9249736</v>
      </c>
      <c r="AG122" s="22">
        <v>5715133</v>
      </c>
      <c r="AH122" s="22">
        <v>3288943</v>
      </c>
      <c r="AI122" s="22">
        <v>2903944</v>
      </c>
      <c r="AJ122" s="22">
        <v>0</v>
      </c>
      <c r="AK122" s="22">
        <v>0</v>
      </c>
      <c r="AL122" s="22">
        <v>340450</v>
      </c>
      <c r="AM122" s="22">
        <v>469164</v>
      </c>
      <c r="AN122" s="22">
        <v>31661</v>
      </c>
      <c r="AO122" s="22">
        <v>0</v>
      </c>
      <c r="AP122" s="22">
        <v>399666</v>
      </c>
      <c r="AQ122" s="22">
        <v>0</v>
      </c>
      <c r="AR122" s="22">
        <v>4145964</v>
      </c>
      <c r="AS122" s="22">
        <v>72970</v>
      </c>
      <c r="AT122" s="22">
        <v>0</v>
      </c>
      <c r="AU122" s="22">
        <v>336244</v>
      </c>
      <c r="AV122" s="22">
        <v>26953875</v>
      </c>
      <c r="AW122" s="22">
        <v>6683507</v>
      </c>
    </row>
    <row r="123" spans="1:49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1917359</v>
      </c>
      <c r="F123" s="22">
        <v>0</v>
      </c>
      <c r="G123" s="22">
        <v>0</v>
      </c>
      <c r="H123" s="22">
        <v>0</v>
      </c>
      <c r="I123" s="22">
        <v>0</v>
      </c>
      <c r="J123" s="22">
        <v>4089</v>
      </c>
      <c r="K123" s="22">
        <v>51797</v>
      </c>
      <c r="L123" s="22">
        <v>1100182</v>
      </c>
      <c r="M123" s="22">
        <v>103345</v>
      </c>
      <c r="N123" s="22">
        <v>25140</v>
      </c>
      <c r="O123" s="22">
        <v>4575</v>
      </c>
      <c r="P123" s="22">
        <v>236917</v>
      </c>
      <c r="Q123" s="22">
        <v>76277</v>
      </c>
      <c r="R123" s="22">
        <v>111007</v>
      </c>
      <c r="S123" s="22">
        <v>0</v>
      </c>
      <c r="T123" s="22">
        <v>0</v>
      </c>
      <c r="U123" s="22">
        <v>0</v>
      </c>
      <c r="V123" s="22">
        <v>0</v>
      </c>
      <c r="W123" s="22">
        <v>48217</v>
      </c>
      <c r="X123" s="22">
        <v>53293</v>
      </c>
      <c r="Y123" s="22">
        <v>1008250</v>
      </c>
      <c r="Z123" s="22">
        <v>189206</v>
      </c>
      <c r="AA123" s="22">
        <v>0</v>
      </c>
      <c r="AB123" s="22">
        <v>0</v>
      </c>
      <c r="AC123" s="22">
        <v>0</v>
      </c>
      <c r="AD123" s="22">
        <v>10762</v>
      </c>
      <c r="AE123" s="22">
        <v>4940416</v>
      </c>
      <c r="AF123" s="22">
        <v>1116178</v>
      </c>
      <c r="AG123" s="22">
        <v>839069</v>
      </c>
      <c r="AH123" s="22">
        <v>0</v>
      </c>
      <c r="AI123" s="22">
        <v>795924</v>
      </c>
      <c r="AJ123" s="22">
        <v>4448</v>
      </c>
      <c r="AK123" s="22">
        <v>0</v>
      </c>
      <c r="AL123" s="22">
        <v>223763</v>
      </c>
      <c r="AM123" s="22">
        <v>0</v>
      </c>
      <c r="AN123" s="22">
        <v>2909</v>
      </c>
      <c r="AO123" s="22">
        <v>0</v>
      </c>
      <c r="AP123" s="22">
        <v>38709</v>
      </c>
      <c r="AQ123" s="22">
        <v>0</v>
      </c>
      <c r="AR123" s="22">
        <v>1002819</v>
      </c>
      <c r="AS123" s="22">
        <v>0</v>
      </c>
      <c r="AT123" s="22">
        <v>0</v>
      </c>
      <c r="AU123" s="22">
        <v>0</v>
      </c>
      <c r="AV123" s="22">
        <v>4023819</v>
      </c>
      <c r="AW123" s="22">
        <v>916597</v>
      </c>
    </row>
    <row r="124" spans="1:49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3176171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3085765</v>
      </c>
      <c r="M124" s="22">
        <v>111152</v>
      </c>
      <c r="N124" s="22">
        <v>0</v>
      </c>
      <c r="O124" s="22">
        <v>0</v>
      </c>
      <c r="P124" s="22">
        <v>514094</v>
      </c>
      <c r="Q124" s="22">
        <v>142799</v>
      </c>
      <c r="R124" s="22">
        <v>0</v>
      </c>
      <c r="S124" s="22">
        <v>0</v>
      </c>
      <c r="T124" s="22">
        <v>22000</v>
      </c>
      <c r="U124" s="22">
        <v>0</v>
      </c>
      <c r="V124" s="22">
        <v>0</v>
      </c>
      <c r="W124" s="22">
        <v>222008</v>
      </c>
      <c r="X124" s="22">
        <v>0</v>
      </c>
      <c r="Y124" s="22">
        <v>941368</v>
      </c>
      <c r="Z124" s="22">
        <v>267604</v>
      </c>
      <c r="AA124" s="22">
        <v>0</v>
      </c>
      <c r="AB124" s="22">
        <v>0</v>
      </c>
      <c r="AC124" s="22">
        <v>0</v>
      </c>
      <c r="AD124" s="22">
        <v>114482</v>
      </c>
      <c r="AE124" s="22">
        <v>8597443</v>
      </c>
      <c r="AF124" s="22">
        <v>2846410</v>
      </c>
      <c r="AG124" s="22">
        <v>846335</v>
      </c>
      <c r="AH124" s="22">
        <v>0</v>
      </c>
      <c r="AI124" s="22">
        <v>2368027</v>
      </c>
      <c r="AJ124" s="22">
        <v>20</v>
      </c>
      <c r="AK124" s="22">
        <v>0</v>
      </c>
      <c r="AL124" s="22">
        <v>46931</v>
      </c>
      <c r="AM124" s="22">
        <v>0</v>
      </c>
      <c r="AN124" s="22">
        <v>10773</v>
      </c>
      <c r="AO124" s="22">
        <v>0</v>
      </c>
      <c r="AP124" s="22">
        <v>58671</v>
      </c>
      <c r="AQ124" s="22">
        <v>0</v>
      </c>
      <c r="AR124" s="22">
        <v>1962999</v>
      </c>
      <c r="AS124" s="22">
        <v>0</v>
      </c>
      <c r="AT124" s="22">
        <v>0</v>
      </c>
      <c r="AU124" s="22">
        <v>681746</v>
      </c>
      <c r="AV124" s="22">
        <v>8821912</v>
      </c>
      <c r="AW124" s="22">
        <v>-224469</v>
      </c>
    </row>
    <row r="125" spans="1:49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1307596</v>
      </c>
      <c r="F125" s="22">
        <v>0</v>
      </c>
      <c r="G125" s="22">
        <v>0</v>
      </c>
      <c r="H125" s="22">
        <v>0</v>
      </c>
      <c r="I125" s="22">
        <v>0</v>
      </c>
      <c r="J125" s="22">
        <v>2037</v>
      </c>
      <c r="K125" s="22">
        <v>0</v>
      </c>
      <c r="L125" s="22">
        <v>862598</v>
      </c>
      <c r="M125" s="22">
        <v>32354</v>
      </c>
      <c r="N125" s="22">
        <v>14380</v>
      </c>
      <c r="O125" s="22">
        <v>1350</v>
      </c>
      <c r="P125" s="22">
        <v>160858</v>
      </c>
      <c r="Q125" s="22">
        <v>77708</v>
      </c>
      <c r="R125" s="22">
        <v>123302</v>
      </c>
      <c r="S125" s="22">
        <v>0</v>
      </c>
      <c r="T125" s="22">
        <v>0</v>
      </c>
      <c r="U125" s="22">
        <v>0</v>
      </c>
      <c r="V125" s="22">
        <v>0</v>
      </c>
      <c r="W125" s="22">
        <v>5115</v>
      </c>
      <c r="X125" s="22">
        <v>0</v>
      </c>
      <c r="Y125" s="22">
        <v>357177</v>
      </c>
      <c r="Z125" s="22">
        <v>62818</v>
      </c>
      <c r="AA125" s="22">
        <v>0</v>
      </c>
      <c r="AB125" s="22">
        <v>0</v>
      </c>
      <c r="AC125" s="22">
        <v>0</v>
      </c>
      <c r="AD125" s="22">
        <v>113356</v>
      </c>
      <c r="AE125" s="22">
        <v>3120649</v>
      </c>
      <c r="AF125" s="22">
        <v>1009707</v>
      </c>
      <c r="AG125" s="22">
        <v>832081</v>
      </c>
      <c r="AH125" s="22">
        <v>0</v>
      </c>
      <c r="AI125" s="22">
        <v>769501</v>
      </c>
      <c r="AJ125" s="22">
        <v>0</v>
      </c>
      <c r="AK125" s="22">
        <v>100025</v>
      </c>
      <c r="AL125" s="22">
        <v>39014</v>
      </c>
      <c r="AM125" s="22">
        <v>49797</v>
      </c>
      <c r="AN125" s="22">
        <v>2174</v>
      </c>
      <c r="AO125" s="22">
        <v>0</v>
      </c>
      <c r="AP125" s="22">
        <v>5918</v>
      </c>
      <c r="AQ125" s="22">
        <v>0</v>
      </c>
      <c r="AR125" s="22">
        <v>463260</v>
      </c>
      <c r="AS125" s="22">
        <v>0</v>
      </c>
      <c r="AT125" s="22">
        <v>0</v>
      </c>
      <c r="AU125" s="22">
        <v>0</v>
      </c>
      <c r="AV125" s="22">
        <v>3271477</v>
      </c>
      <c r="AW125" s="22">
        <v>-150828</v>
      </c>
    </row>
    <row r="126" spans="1:49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3264999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4036358</v>
      </c>
      <c r="M126" s="22">
        <v>57779</v>
      </c>
      <c r="N126" s="22">
        <v>149656</v>
      </c>
      <c r="O126" s="22">
        <v>0</v>
      </c>
      <c r="P126" s="22">
        <v>577198</v>
      </c>
      <c r="Q126" s="22">
        <v>193323</v>
      </c>
      <c r="R126" s="22">
        <v>240753</v>
      </c>
      <c r="S126" s="22">
        <v>0</v>
      </c>
      <c r="T126" s="22">
        <v>0</v>
      </c>
      <c r="U126" s="22">
        <v>0</v>
      </c>
      <c r="V126" s="22">
        <v>0</v>
      </c>
      <c r="W126" s="22">
        <v>50000</v>
      </c>
      <c r="X126" s="22">
        <v>289421</v>
      </c>
      <c r="Y126" s="22">
        <v>1063084</v>
      </c>
      <c r="Z126" s="22">
        <v>160587</v>
      </c>
      <c r="AA126" s="22">
        <v>0</v>
      </c>
      <c r="AB126" s="22">
        <v>0</v>
      </c>
      <c r="AC126" s="22">
        <v>0</v>
      </c>
      <c r="AD126" s="22">
        <v>164756</v>
      </c>
      <c r="AE126" s="22">
        <v>10247914</v>
      </c>
      <c r="AF126" s="22">
        <v>2753203</v>
      </c>
      <c r="AG126" s="22">
        <v>2647752</v>
      </c>
      <c r="AH126" s="22">
        <v>0</v>
      </c>
      <c r="AI126" s="22">
        <v>1443012</v>
      </c>
      <c r="AJ126" s="22">
        <v>0</v>
      </c>
      <c r="AK126" s="22">
        <v>333267</v>
      </c>
      <c r="AL126" s="22">
        <v>0</v>
      </c>
      <c r="AM126" s="22">
        <v>0</v>
      </c>
      <c r="AN126" s="22">
        <v>17687</v>
      </c>
      <c r="AO126" s="22">
        <v>42066</v>
      </c>
      <c r="AP126" s="22">
        <v>136720</v>
      </c>
      <c r="AQ126" s="22">
        <v>0</v>
      </c>
      <c r="AR126" s="22">
        <v>1892078</v>
      </c>
      <c r="AS126" s="22">
        <v>392449</v>
      </c>
      <c r="AT126" s="22">
        <v>0</v>
      </c>
      <c r="AU126" s="22">
        <v>63723</v>
      </c>
      <c r="AV126" s="22">
        <v>9721957</v>
      </c>
      <c r="AW126" s="22">
        <v>525957</v>
      </c>
    </row>
    <row r="127" spans="1:49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2981512</v>
      </c>
      <c r="F127" s="22">
        <v>0</v>
      </c>
      <c r="G127" s="22">
        <v>0</v>
      </c>
      <c r="H127" s="22">
        <v>0</v>
      </c>
      <c r="I127" s="22">
        <v>0</v>
      </c>
      <c r="J127" s="22">
        <v>173902</v>
      </c>
      <c r="K127" s="22">
        <v>0</v>
      </c>
      <c r="L127" s="22">
        <v>2500915</v>
      </c>
      <c r="M127" s="22">
        <v>54506</v>
      </c>
      <c r="N127" s="22">
        <v>20815</v>
      </c>
      <c r="O127" s="22">
        <v>14561</v>
      </c>
      <c r="P127" s="22">
        <v>452093</v>
      </c>
      <c r="Q127" s="22">
        <v>21538</v>
      </c>
      <c r="R127" s="22">
        <v>323513</v>
      </c>
      <c r="S127" s="22">
        <v>0</v>
      </c>
      <c r="T127" s="22">
        <v>17036</v>
      </c>
      <c r="U127" s="22">
        <v>0</v>
      </c>
      <c r="V127" s="22">
        <v>0</v>
      </c>
      <c r="W127" s="22">
        <v>76158</v>
      </c>
      <c r="X127" s="22">
        <v>0</v>
      </c>
      <c r="Y127" s="22">
        <v>718258</v>
      </c>
      <c r="Z127" s="22">
        <v>395692</v>
      </c>
      <c r="AA127" s="22">
        <v>0</v>
      </c>
      <c r="AB127" s="22">
        <v>0</v>
      </c>
      <c r="AC127" s="22">
        <v>0</v>
      </c>
      <c r="AD127" s="22">
        <v>61628</v>
      </c>
      <c r="AE127" s="22">
        <v>7812127</v>
      </c>
      <c r="AF127" s="22">
        <v>3012725</v>
      </c>
      <c r="AG127" s="22">
        <v>1497769</v>
      </c>
      <c r="AH127" s="22">
        <v>0</v>
      </c>
      <c r="AI127" s="22">
        <v>2725635</v>
      </c>
      <c r="AJ127" s="22">
        <v>0</v>
      </c>
      <c r="AK127" s="22">
        <v>0</v>
      </c>
      <c r="AL127" s="22">
        <v>0</v>
      </c>
      <c r="AM127" s="22">
        <v>0</v>
      </c>
      <c r="AN127" s="22">
        <v>51430</v>
      </c>
      <c r="AO127" s="22">
        <v>0</v>
      </c>
      <c r="AP127" s="22">
        <v>158552</v>
      </c>
      <c r="AQ127" s="22">
        <v>0</v>
      </c>
      <c r="AR127" s="22">
        <v>1541505</v>
      </c>
      <c r="AS127" s="22">
        <v>0</v>
      </c>
      <c r="AT127" s="22">
        <v>0</v>
      </c>
      <c r="AU127" s="22">
        <v>0</v>
      </c>
      <c r="AV127" s="22">
        <v>8987616</v>
      </c>
      <c r="AW127" s="22">
        <v>-1175489</v>
      </c>
    </row>
    <row r="128" spans="1:49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2436292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2208444</v>
      </c>
      <c r="M128" s="22">
        <v>89563</v>
      </c>
      <c r="N128" s="22">
        <v>0</v>
      </c>
      <c r="O128" s="22">
        <v>0</v>
      </c>
      <c r="P128" s="22">
        <v>0</v>
      </c>
      <c r="Q128" s="22">
        <v>112436</v>
      </c>
      <c r="R128" s="22">
        <v>0</v>
      </c>
      <c r="S128" s="22">
        <v>0</v>
      </c>
      <c r="T128" s="22">
        <v>12888</v>
      </c>
      <c r="U128" s="22">
        <v>0</v>
      </c>
      <c r="V128" s="22">
        <v>0</v>
      </c>
      <c r="W128" s="22">
        <v>0</v>
      </c>
      <c r="X128" s="22">
        <v>336739</v>
      </c>
      <c r="Y128" s="22">
        <v>483192</v>
      </c>
      <c r="Z128" s="22">
        <v>0</v>
      </c>
      <c r="AA128" s="22">
        <v>0</v>
      </c>
      <c r="AB128" s="22">
        <v>0</v>
      </c>
      <c r="AC128" s="22">
        <v>0</v>
      </c>
      <c r="AD128" s="22">
        <v>543512</v>
      </c>
      <c r="AE128" s="22">
        <v>6223066</v>
      </c>
      <c r="AF128" s="22">
        <v>1961429</v>
      </c>
      <c r="AG128" s="22">
        <v>2061904</v>
      </c>
      <c r="AH128" s="22">
        <v>0</v>
      </c>
      <c r="AI128" s="22">
        <v>593201</v>
      </c>
      <c r="AJ128" s="22">
        <v>0</v>
      </c>
      <c r="AK128" s="22">
        <v>0</v>
      </c>
      <c r="AL128" s="22">
        <v>0</v>
      </c>
      <c r="AM128" s="22">
        <v>0</v>
      </c>
      <c r="AN128" s="22">
        <v>8407</v>
      </c>
      <c r="AO128" s="22">
        <v>0</v>
      </c>
      <c r="AP128" s="22">
        <v>9809</v>
      </c>
      <c r="AQ128" s="22">
        <v>0</v>
      </c>
      <c r="AR128" s="22">
        <v>1250179</v>
      </c>
      <c r="AS128" s="22">
        <v>0</v>
      </c>
      <c r="AT128" s="22">
        <v>0</v>
      </c>
      <c r="AU128" s="22">
        <v>136247</v>
      </c>
      <c r="AV128" s="22">
        <v>6021176</v>
      </c>
      <c r="AW128" s="22">
        <v>201890</v>
      </c>
    </row>
    <row r="129" spans="1:49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2768225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2240174</v>
      </c>
      <c r="M129" s="22">
        <v>16167</v>
      </c>
      <c r="N129" s="22">
        <v>24392</v>
      </c>
      <c r="O129" s="22">
        <v>6296</v>
      </c>
      <c r="P129" s="22">
        <v>513491</v>
      </c>
      <c r="Q129" s="22">
        <v>149892</v>
      </c>
      <c r="R129" s="22">
        <v>362133</v>
      </c>
      <c r="S129" s="22">
        <v>76941</v>
      </c>
      <c r="T129" s="22">
        <v>0</v>
      </c>
      <c r="U129" s="22">
        <v>0</v>
      </c>
      <c r="V129" s="22">
        <v>0</v>
      </c>
      <c r="W129" s="22">
        <v>415612</v>
      </c>
      <c r="X129" s="22">
        <v>0</v>
      </c>
      <c r="Y129" s="22">
        <v>256530</v>
      </c>
      <c r="Z129" s="22">
        <v>684396</v>
      </c>
      <c r="AA129" s="22">
        <v>0</v>
      </c>
      <c r="AB129" s="22">
        <v>0</v>
      </c>
      <c r="AC129" s="22">
        <v>0</v>
      </c>
      <c r="AD129" s="22">
        <v>64716</v>
      </c>
      <c r="AE129" s="22">
        <v>7578965</v>
      </c>
      <c r="AF129" s="22">
        <v>2106670</v>
      </c>
      <c r="AG129" s="22">
        <v>1717747</v>
      </c>
      <c r="AH129" s="22">
        <v>72794</v>
      </c>
      <c r="AI129" s="22">
        <v>2015866</v>
      </c>
      <c r="AJ129" s="22">
        <v>1772</v>
      </c>
      <c r="AK129" s="22">
        <v>0</v>
      </c>
      <c r="AL129" s="22">
        <v>161627</v>
      </c>
      <c r="AM129" s="22">
        <v>168527</v>
      </c>
      <c r="AN129" s="22">
        <v>5367</v>
      </c>
      <c r="AO129" s="22">
        <v>0</v>
      </c>
      <c r="AP129" s="22">
        <v>13476</v>
      </c>
      <c r="AQ129" s="22">
        <v>0</v>
      </c>
      <c r="AR129" s="22">
        <v>1150927</v>
      </c>
      <c r="AS129" s="22">
        <v>1946</v>
      </c>
      <c r="AT129" s="22">
        <v>0</v>
      </c>
      <c r="AU129" s="22">
        <v>105166</v>
      </c>
      <c r="AV129" s="22">
        <v>7521885</v>
      </c>
      <c r="AW129" s="22">
        <v>57080</v>
      </c>
    </row>
    <row r="130" spans="1:49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1042747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747320</v>
      </c>
      <c r="M130" s="22">
        <v>28534</v>
      </c>
      <c r="N130" s="22">
        <v>9176</v>
      </c>
      <c r="O130" s="22">
        <v>5110</v>
      </c>
      <c r="P130" s="22">
        <v>155443</v>
      </c>
      <c r="Q130" s="22">
        <v>118444</v>
      </c>
      <c r="R130" s="22">
        <v>32266</v>
      </c>
      <c r="S130" s="22">
        <v>0</v>
      </c>
      <c r="T130" s="22">
        <v>3680</v>
      </c>
      <c r="U130" s="22">
        <v>0</v>
      </c>
      <c r="V130" s="22">
        <v>0</v>
      </c>
      <c r="W130" s="22">
        <v>29680</v>
      </c>
      <c r="X130" s="22">
        <v>0</v>
      </c>
      <c r="Y130" s="22">
        <v>26188</v>
      </c>
      <c r="Z130" s="22">
        <v>0</v>
      </c>
      <c r="AA130" s="22">
        <v>0</v>
      </c>
      <c r="AB130" s="22">
        <v>0</v>
      </c>
      <c r="AC130" s="22">
        <v>0</v>
      </c>
      <c r="AD130" s="22">
        <v>9250</v>
      </c>
      <c r="AE130" s="22">
        <v>2207838</v>
      </c>
      <c r="AF130" s="22">
        <v>505479</v>
      </c>
      <c r="AG130" s="22">
        <v>580141</v>
      </c>
      <c r="AH130" s="22">
        <v>0</v>
      </c>
      <c r="AI130" s="22">
        <v>229870</v>
      </c>
      <c r="AJ130" s="22">
        <v>2528</v>
      </c>
      <c r="AK130" s="22">
        <v>17890</v>
      </c>
      <c r="AL130" s="22">
        <v>80638</v>
      </c>
      <c r="AM130" s="22">
        <v>28591</v>
      </c>
      <c r="AN130" s="22">
        <v>12667</v>
      </c>
      <c r="AO130" s="22">
        <v>0</v>
      </c>
      <c r="AP130" s="22">
        <v>1531</v>
      </c>
      <c r="AQ130" s="22">
        <v>0</v>
      </c>
      <c r="AR130" s="22">
        <v>279254</v>
      </c>
      <c r="AS130" s="22">
        <v>0</v>
      </c>
      <c r="AT130" s="22">
        <v>0</v>
      </c>
      <c r="AU130" s="22">
        <v>965</v>
      </c>
      <c r="AV130" s="22">
        <v>1739554</v>
      </c>
      <c r="AW130" s="22">
        <v>468284</v>
      </c>
    </row>
    <row r="131" spans="1:49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4912834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6045313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1347793</v>
      </c>
      <c r="AA131" s="22">
        <v>0</v>
      </c>
      <c r="AB131" s="22">
        <v>0</v>
      </c>
      <c r="AC131" s="22">
        <v>0</v>
      </c>
      <c r="AD131" s="22">
        <v>421081</v>
      </c>
      <c r="AE131" s="22">
        <v>12727021</v>
      </c>
      <c r="AF131" s="22">
        <v>3052171</v>
      </c>
      <c r="AG131" s="22">
        <v>1008109</v>
      </c>
      <c r="AH131" s="22">
        <v>0</v>
      </c>
      <c r="AI131" s="22">
        <v>5213692</v>
      </c>
      <c r="AJ131" s="22">
        <v>138246</v>
      </c>
      <c r="AK131" s="22">
        <v>0</v>
      </c>
      <c r="AL131" s="22">
        <v>479997</v>
      </c>
      <c r="AM131" s="22">
        <v>0</v>
      </c>
      <c r="AN131" s="22">
        <v>111449</v>
      </c>
      <c r="AO131" s="22">
        <v>76376</v>
      </c>
      <c r="AP131" s="22">
        <v>0</v>
      </c>
      <c r="AQ131" s="22">
        <v>0</v>
      </c>
      <c r="AR131" s="22">
        <v>2254573</v>
      </c>
      <c r="AS131" s="22">
        <v>0</v>
      </c>
      <c r="AT131" s="22">
        <v>0</v>
      </c>
      <c r="AU131" s="22">
        <v>0</v>
      </c>
      <c r="AV131" s="22">
        <v>12334613</v>
      </c>
      <c r="AW131" s="22">
        <v>392408</v>
      </c>
    </row>
    <row r="132" spans="1:49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14553198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12159396</v>
      </c>
      <c r="M132" s="22">
        <v>180885</v>
      </c>
      <c r="N132" s="22">
        <v>524628</v>
      </c>
      <c r="O132" s="22">
        <v>0</v>
      </c>
      <c r="P132" s="22">
        <v>2352102</v>
      </c>
      <c r="Q132" s="22">
        <v>0</v>
      </c>
      <c r="R132" s="22">
        <v>433216</v>
      </c>
      <c r="S132" s="22">
        <v>0</v>
      </c>
      <c r="T132" s="22">
        <v>68505</v>
      </c>
      <c r="U132" s="22">
        <v>663938</v>
      </c>
      <c r="V132" s="22">
        <v>14700</v>
      </c>
      <c r="W132" s="22">
        <v>0</v>
      </c>
      <c r="X132" s="22">
        <v>2080756</v>
      </c>
      <c r="Y132" s="22">
        <v>6367374</v>
      </c>
      <c r="Z132" s="22">
        <v>1121600</v>
      </c>
      <c r="AA132" s="22">
        <v>0</v>
      </c>
      <c r="AB132" s="22">
        <v>0</v>
      </c>
      <c r="AC132" s="22">
        <v>0</v>
      </c>
      <c r="AD132" s="22">
        <v>1702809</v>
      </c>
      <c r="AE132" s="22">
        <v>42223107</v>
      </c>
      <c r="AF132" s="22">
        <v>14138608</v>
      </c>
      <c r="AG132" s="22">
        <v>6371173</v>
      </c>
      <c r="AH132" s="22">
        <v>2935445</v>
      </c>
      <c r="AI132" s="22">
        <v>3543153</v>
      </c>
      <c r="AJ132" s="22">
        <v>53485</v>
      </c>
      <c r="AK132" s="22">
        <v>0</v>
      </c>
      <c r="AL132" s="22">
        <v>0</v>
      </c>
      <c r="AM132" s="22">
        <v>1012980</v>
      </c>
      <c r="AN132" s="22">
        <v>48733</v>
      </c>
      <c r="AO132" s="22">
        <v>0</v>
      </c>
      <c r="AP132" s="22">
        <v>193361</v>
      </c>
      <c r="AQ132" s="22">
        <v>0</v>
      </c>
      <c r="AR132" s="22">
        <v>9449896</v>
      </c>
      <c r="AS132" s="22">
        <v>1155653</v>
      </c>
      <c r="AT132" s="22">
        <v>0</v>
      </c>
      <c r="AU132" s="22">
        <v>0</v>
      </c>
      <c r="AV132" s="22">
        <v>38902487</v>
      </c>
      <c r="AW132" s="22">
        <v>3320620</v>
      </c>
    </row>
    <row r="133" spans="1:49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13069545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7008192</v>
      </c>
      <c r="M133" s="22">
        <v>211125</v>
      </c>
      <c r="N133" s="22">
        <v>196553</v>
      </c>
      <c r="O133" s="22">
        <v>145766</v>
      </c>
      <c r="P133" s="22">
        <v>1844059</v>
      </c>
      <c r="Q133" s="22">
        <v>598607</v>
      </c>
      <c r="R133" s="22">
        <v>532643</v>
      </c>
      <c r="S133" s="22">
        <v>0</v>
      </c>
      <c r="T133" s="22">
        <v>11910</v>
      </c>
      <c r="U133" s="22">
        <v>89152</v>
      </c>
      <c r="V133" s="22">
        <v>0</v>
      </c>
      <c r="W133" s="22">
        <v>0</v>
      </c>
      <c r="X133" s="22">
        <v>0</v>
      </c>
      <c r="Y133" s="22">
        <v>4308049</v>
      </c>
      <c r="Z133" s="22">
        <v>3090592</v>
      </c>
      <c r="AA133" s="22">
        <v>0</v>
      </c>
      <c r="AB133" s="22">
        <v>0</v>
      </c>
      <c r="AC133" s="22">
        <v>37819</v>
      </c>
      <c r="AD133" s="22">
        <v>103477</v>
      </c>
      <c r="AE133" s="22">
        <v>31247489</v>
      </c>
      <c r="AF133" s="22">
        <v>11326957</v>
      </c>
      <c r="AG133" s="22">
        <v>7221915</v>
      </c>
      <c r="AH133" s="22">
        <v>0</v>
      </c>
      <c r="AI133" s="22">
        <v>3793551</v>
      </c>
      <c r="AJ133" s="22">
        <v>117390</v>
      </c>
      <c r="AK133" s="22">
        <v>0</v>
      </c>
      <c r="AL133" s="22">
        <v>475202</v>
      </c>
      <c r="AM133" s="22">
        <v>0</v>
      </c>
      <c r="AN133" s="22">
        <v>23364</v>
      </c>
      <c r="AO133" s="22">
        <v>19118</v>
      </c>
      <c r="AP133" s="22">
        <v>169901</v>
      </c>
      <c r="AQ133" s="22">
        <v>0</v>
      </c>
      <c r="AR133" s="22">
        <v>5127160</v>
      </c>
      <c r="AS133" s="22">
        <v>0</v>
      </c>
      <c r="AT133" s="22">
        <v>0</v>
      </c>
      <c r="AU133" s="22">
        <v>0</v>
      </c>
      <c r="AV133" s="22">
        <v>28274558</v>
      </c>
      <c r="AW133" s="22">
        <v>2972931</v>
      </c>
    </row>
    <row r="134" spans="1:49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7939308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6932243</v>
      </c>
      <c r="M134" s="22">
        <v>229457</v>
      </c>
      <c r="N134" s="22">
        <v>299866</v>
      </c>
      <c r="O134" s="22">
        <v>0</v>
      </c>
      <c r="P134" s="22">
        <v>2184271</v>
      </c>
      <c r="Q134" s="22">
        <v>437057</v>
      </c>
      <c r="R134" s="22">
        <v>335419</v>
      </c>
      <c r="S134" s="22">
        <v>0</v>
      </c>
      <c r="T134" s="22">
        <v>0</v>
      </c>
      <c r="U134" s="22">
        <v>3414846</v>
      </c>
      <c r="V134" s="22">
        <v>0</v>
      </c>
      <c r="W134" s="22">
        <v>0</v>
      </c>
      <c r="X134" s="22">
        <v>682115</v>
      </c>
      <c r="Y134" s="22">
        <v>2756686</v>
      </c>
      <c r="Z134" s="22">
        <v>478245</v>
      </c>
      <c r="AA134" s="22">
        <v>0</v>
      </c>
      <c r="AB134" s="22">
        <v>2350</v>
      </c>
      <c r="AC134" s="22">
        <v>0</v>
      </c>
      <c r="AD134" s="22">
        <v>146137</v>
      </c>
      <c r="AE134" s="22">
        <v>25838000</v>
      </c>
      <c r="AF134" s="22">
        <v>7033340</v>
      </c>
      <c r="AG134" s="22">
        <v>7630826</v>
      </c>
      <c r="AH134" s="22">
        <v>56118</v>
      </c>
      <c r="AI134" s="22">
        <v>2756656</v>
      </c>
      <c r="AJ134" s="22">
        <v>0</v>
      </c>
      <c r="AK134" s="22">
        <v>0</v>
      </c>
      <c r="AL134" s="22">
        <v>0</v>
      </c>
      <c r="AM134" s="22">
        <v>382776</v>
      </c>
      <c r="AN134" s="22">
        <v>7065</v>
      </c>
      <c r="AO134" s="22">
        <v>0</v>
      </c>
      <c r="AP134" s="22">
        <v>0</v>
      </c>
      <c r="AQ134" s="22">
        <v>0</v>
      </c>
      <c r="AR134" s="22">
        <v>3147607</v>
      </c>
      <c r="AS134" s="22">
        <v>0</v>
      </c>
      <c r="AT134" s="22">
        <v>1622718</v>
      </c>
      <c r="AU134" s="22">
        <v>0</v>
      </c>
      <c r="AV134" s="22">
        <v>22637106</v>
      </c>
      <c r="AW134" s="22">
        <v>3200894</v>
      </c>
    </row>
    <row r="135" spans="1:49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1112281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551491</v>
      </c>
      <c r="M135" s="22">
        <v>42142</v>
      </c>
      <c r="N135" s="22">
        <v>12265</v>
      </c>
      <c r="O135" s="22">
        <v>287</v>
      </c>
      <c r="P135" s="22">
        <v>33964</v>
      </c>
      <c r="Q135" s="22">
        <v>25599</v>
      </c>
      <c r="R135" s="22">
        <v>28892</v>
      </c>
      <c r="S135" s="22">
        <v>0</v>
      </c>
      <c r="T135" s="22">
        <v>0</v>
      </c>
      <c r="U135" s="22">
        <v>0</v>
      </c>
      <c r="V135" s="22">
        <v>4169</v>
      </c>
      <c r="W135" s="22">
        <v>0</v>
      </c>
      <c r="X135" s="22">
        <v>82390</v>
      </c>
      <c r="Y135" s="22">
        <v>1092368</v>
      </c>
      <c r="Z135" s="22">
        <v>20000</v>
      </c>
      <c r="AA135" s="22">
        <v>0</v>
      </c>
      <c r="AB135" s="22">
        <v>0</v>
      </c>
      <c r="AC135" s="22">
        <v>0</v>
      </c>
      <c r="AD135" s="22">
        <v>22881</v>
      </c>
      <c r="AE135" s="22">
        <v>3028729</v>
      </c>
      <c r="AF135" s="22">
        <v>709487</v>
      </c>
      <c r="AG135" s="22">
        <v>744473</v>
      </c>
      <c r="AH135" s="22">
        <v>0</v>
      </c>
      <c r="AI135" s="22">
        <v>539686</v>
      </c>
      <c r="AJ135" s="22">
        <v>0</v>
      </c>
      <c r="AK135" s="22">
        <v>0</v>
      </c>
      <c r="AL135" s="22">
        <v>112949</v>
      </c>
      <c r="AM135" s="22">
        <v>0</v>
      </c>
      <c r="AN135" s="22">
        <v>6649</v>
      </c>
      <c r="AO135" s="22">
        <v>0</v>
      </c>
      <c r="AP135" s="22">
        <v>23156</v>
      </c>
      <c r="AQ135" s="22">
        <v>0</v>
      </c>
      <c r="AR135" s="22">
        <v>522923</v>
      </c>
      <c r="AS135" s="22">
        <v>0</v>
      </c>
      <c r="AT135" s="22">
        <v>0</v>
      </c>
      <c r="AU135" s="22">
        <v>1150</v>
      </c>
      <c r="AV135" s="22">
        <v>2660473</v>
      </c>
      <c r="AW135" s="22">
        <v>368256</v>
      </c>
    </row>
    <row r="136" spans="1:49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1065465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1854872</v>
      </c>
      <c r="M136" s="22">
        <v>30676</v>
      </c>
      <c r="N136" s="22">
        <v>6942</v>
      </c>
      <c r="O136" s="22">
        <v>4742</v>
      </c>
      <c r="P136" s="22">
        <v>86223</v>
      </c>
      <c r="Q136" s="22">
        <v>36649</v>
      </c>
      <c r="R136" s="22">
        <v>10642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304778</v>
      </c>
      <c r="Z136" s="22">
        <v>625</v>
      </c>
      <c r="AA136" s="22">
        <v>0</v>
      </c>
      <c r="AB136" s="22">
        <v>0</v>
      </c>
      <c r="AC136" s="22">
        <v>0</v>
      </c>
      <c r="AD136" s="22">
        <v>11619</v>
      </c>
      <c r="AE136" s="22">
        <v>3413233</v>
      </c>
      <c r="AF136" s="22">
        <v>700798</v>
      </c>
      <c r="AG136" s="22">
        <v>553243</v>
      </c>
      <c r="AH136" s="22">
        <v>0</v>
      </c>
      <c r="AI136" s="22">
        <v>959978</v>
      </c>
      <c r="AJ136" s="22">
        <v>0</v>
      </c>
      <c r="AK136" s="22">
        <v>28536</v>
      </c>
      <c r="AL136" s="22">
        <v>411446</v>
      </c>
      <c r="AM136" s="22">
        <v>3059</v>
      </c>
      <c r="AN136" s="22">
        <v>1428</v>
      </c>
      <c r="AO136" s="22">
        <v>6620</v>
      </c>
      <c r="AP136" s="22">
        <v>14224</v>
      </c>
      <c r="AQ136" s="22">
        <v>0</v>
      </c>
      <c r="AR136" s="22">
        <v>443592</v>
      </c>
      <c r="AS136" s="22">
        <v>0</v>
      </c>
      <c r="AT136" s="22">
        <v>0</v>
      </c>
      <c r="AU136" s="22">
        <v>0</v>
      </c>
      <c r="AV136" s="22">
        <v>3122924</v>
      </c>
      <c r="AW136" s="22">
        <v>290309</v>
      </c>
    </row>
    <row r="137" spans="1:49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1933418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1116365</v>
      </c>
      <c r="M137" s="22">
        <v>55011</v>
      </c>
      <c r="N137" s="22">
        <v>6471</v>
      </c>
      <c r="O137" s="22">
        <v>3267</v>
      </c>
      <c r="P137" s="22">
        <v>306145</v>
      </c>
      <c r="Q137" s="22">
        <v>116965</v>
      </c>
      <c r="R137" s="22">
        <v>88817</v>
      </c>
      <c r="S137" s="22">
        <v>0</v>
      </c>
      <c r="T137" s="22">
        <v>22673</v>
      </c>
      <c r="U137" s="22">
        <v>0</v>
      </c>
      <c r="V137" s="22">
        <v>0</v>
      </c>
      <c r="W137" s="22">
        <v>0</v>
      </c>
      <c r="X137" s="22">
        <v>0</v>
      </c>
      <c r="Y137" s="22">
        <v>449706</v>
      </c>
      <c r="Z137" s="22">
        <v>67373</v>
      </c>
      <c r="AA137" s="22">
        <v>0</v>
      </c>
      <c r="AB137" s="22">
        <v>0</v>
      </c>
      <c r="AC137" s="22">
        <v>0</v>
      </c>
      <c r="AD137" s="22">
        <v>22585</v>
      </c>
      <c r="AE137" s="22">
        <v>4188796</v>
      </c>
      <c r="AF137" s="22">
        <v>1278864</v>
      </c>
      <c r="AG137" s="22">
        <v>873248</v>
      </c>
      <c r="AH137" s="22">
        <v>0</v>
      </c>
      <c r="AI137" s="22">
        <v>1125816</v>
      </c>
      <c r="AJ137" s="22">
        <v>0</v>
      </c>
      <c r="AK137" s="22">
        <v>0</v>
      </c>
      <c r="AL137" s="22">
        <v>36601</v>
      </c>
      <c r="AM137" s="22">
        <v>0</v>
      </c>
      <c r="AN137" s="22">
        <v>0</v>
      </c>
      <c r="AO137" s="22">
        <v>0</v>
      </c>
      <c r="AP137" s="22">
        <v>68991</v>
      </c>
      <c r="AQ137" s="22">
        <v>0</v>
      </c>
      <c r="AR137" s="22">
        <v>933443</v>
      </c>
      <c r="AS137" s="22">
        <v>0</v>
      </c>
      <c r="AT137" s="22">
        <v>0</v>
      </c>
      <c r="AU137" s="22">
        <v>0</v>
      </c>
      <c r="AV137" s="22">
        <v>4316963</v>
      </c>
      <c r="AW137" s="22">
        <v>-128167</v>
      </c>
    </row>
    <row r="138" spans="1:49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1132299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663588</v>
      </c>
      <c r="M138" s="22">
        <v>15943</v>
      </c>
      <c r="N138" s="22">
        <v>12092</v>
      </c>
      <c r="O138" s="22">
        <v>6079</v>
      </c>
      <c r="P138" s="22">
        <v>191208</v>
      </c>
      <c r="Q138" s="22">
        <v>65877</v>
      </c>
      <c r="R138" s="22">
        <v>159341</v>
      </c>
      <c r="S138" s="22">
        <v>0</v>
      </c>
      <c r="T138" s="22">
        <v>17900</v>
      </c>
      <c r="U138" s="22">
        <v>0</v>
      </c>
      <c r="V138" s="22">
        <v>0</v>
      </c>
      <c r="W138" s="22">
        <v>196455</v>
      </c>
      <c r="X138" s="22">
        <v>78382</v>
      </c>
      <c r="Y138" s="22">
        <v>263420</v>
      </c>
      <c r="Z138" s="22">
        <v>313094</v>
      </c>
      <c r="AA138" s="22">
        <v>0</v>
      </c>
      <c r="AB138" s="22">
        <v>0</v>
      </c>
      <c r="AC138" s="22">
        <v>0</v>
      </c>
      <c r="AD138" s="22">
        <v>3899</v>
      </c>
      <c r="AE138" s="22">
        <v>3119577</v>
      </c>
      <c r="AF138" s="22">
        <v>1071980</v>
      </c>
      <c r="AG138" s="22">
        <v>574519</v>
      </c>
      <c r="AH138" s="22">
        <v>0</v>
      </c>
      <c r="AI138" s="22">
        <v>577538</v>
      </c>
      <c r="AJ138" s="22">
        <v>0</v>
      </c>
      <c r="AK138" s="22">
        <v>0</v>
      </c>
      <c r="AL138" s="22">
        <v>34535</v>
      </c>
      <c r="AM138" s="22">
        <v>0</v>
      </c>
      <c r="AN138" s="22">
        <v>0</v>
      </c>
      <c r="AO138" s="22">
        <v>0</v>
      </c>
      <c r="AP138" s="22">
        <v>6204</v>
      </c>
      <c r="AQ138" s="22">
        <v>0</v>
      </c>
      <c r="AR138" s="22">
        <v>491061</v>
      </c>
      <c r="AS138" s="22">
        <v>0</v>
      </c>
      <c r="AT138" s="22">
        <v>0</v>
      </c>
      <c r="AU138" s="22">
        <v>0</v>
      </c>
      <c r="AV138" s="22">
        <v>2755837</v>
      </c>
      <c r="AW138" s="22">
        <v>363740</v>
      </c>
    </row>
    <row r="139" spans="1:49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1987598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1304912</v>
      </c>
      <c r="M139" s="22">
        <v>76923</v>
      </c>
      <c r="N139" s="22">
        <v>39123</v>
      </c>
      <c r="O139" s="22">
        <v>0</v>
      </c>
      <c r="P139" s="22">
        <v>191119</v>
      </c>
      <c r="Q139" s="22">
        <v>21055</v>
      </c>
      <c r="R139" s="22">
        <v>14575</v>
      </c>
      <c r="S139" s="22">
        <v>0</v>
      </c>
      <c r="T139" s="22">
        <v>0</v>
      </c>
      <c r="U139" s="22">
        <v>0</v>
      </c>
      <c r="V139" s="22">
        <v>18330</v>
      </c>
      <c r="W139" s="22">
        <v>160000</v>
      </c>
      <c r="X139" s="22">
        <v>267933</v>
      </c>
      <c r="Y139" s="22">
        <v>123467</v>
      </c>
      <c r="Z139" s="22">
        <v>196727</v>
      </c>
      <c r="AA139" s="22">
        <v>0</v>
      </c>
      <c r="AB139" s="22">
        <v>0</v>
      </c>
      <c r="AC139" s="22">
        <v>0</v>
      </c>
      <c r="AD139" s="22">
        <v>299752</v>
      </c>
      <c r="AE139" s="22">
        <v>4701514</v>
      </c>
      <c r="AF139" s="22">
        <v>1712030</v>
      </c>
      <c r="AG139" s="22">
        <v>856819</v>
      </c>
      <c r="AH139" s="22">
        <v>0</v>
      </c>
      <c r="AI139" s="22">
        <v>1170023</v>
      </c>
      <c r="AJ139" s="22">
        <v>0</v>
      </c>
      <c r="AK139" s="22">
        <v>0</v>
      </c>
      <c r="AL139" s="22">
        <v>108087</v>
      </c>
      <c r="AM139" s="22">
        <v>0</v>
      </c>
      <c r="AN139" s="22">
        <v>3855</v>
      </c>
      <c r="AO139" s="22">
        <v>0</v>
      </c>
      <c r="AP139" s="22">
        <v>26553</v>
      </c>
      <c r="AQ139" s="22">
        <v>0</v>
      </c>
      <c r="AR139" s="22">
        <v>885245</v>
      </c>
      <c r="AS139" s="22">
        <v>0</v>
      </c>
      <c r="AT139" s="22">
        <v>0</v>
      </c>
      <c r="AU139" s="22">
        <v>0</v>
      </c>
      <c r="AV139" s="22">
        <v>4762612</v>
      </c>
      <c r="AW139" s="22">
        <v>-61098</v>
      </c>
    </row>
    <row r="140" spans="1:49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1457177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2680605</v>
      </c>
      <c r="M140" s="22">
        <v>29191</v>
      </c>
      <c r="N140" s="22">
        <v>1920</v>
      </c>
      <c r="O140" s="22">
        <v>2350</v>
      </c>
      <c r="P140" s="22">
        <v>96011</v>
      </c>
      <c r="Q140" s="22">
        <v>23816</v>
      </c>
      <c r="R140" s="22">
        <v>21241</v>
      </c>
      <c r="S140" s="22">
        <v>0</v>
      </c>
      <c r="T140" s="22">
        <v>3084</v>
      </c>
      <c r="U140" s="22">
        <v>0</v>
      </c>
      <c r="V140" s="22">
        <v>0</v>
      </c>
      <c r="W140" s="22">
        <v>0</v>
      </c>
      <c r="X140" s="22">
        <v>118799</v>
      </c>
      <c r="Y140" s="22">
        <v>434839</v>
      </c>
      <c r="Z140" s="22">
        <v>372436</v>
      </c>
      <c r="AA140" s="22">
        <v>0</v>
      </c>
      <c r="AB140" s="22">
        <v>0</v>
      </c>
      <c r="AC140" s="22">
        <v>0</v>
      </c>
      <c r="AD140" s="22">
        <v>140194</v>
      </c>
      <c r="AE140" s="22">
        <v>5381663</v>
      </c>
      <c r="AF140" s="22">
        <v>1171887</v>
      </c>
      <c r="AG140" s="22">
        <v>930273</v>
      </c>
      <c r="AH140" s="22">
        <v>82274</v>
      </c>
      <c r="AI140" s="22">
        <v>1807098</v>
      </c>
      <c r="AJ140" s="22">
        <v>0</v>
      </c>
      <c r="AK140" s="22">
        <v>0</v>
      </c>
      <c r="AL140" s="22">
        <v>178410</v>
      </c>
      <c r="AM140" s="22">
        <v>55250</v>
      </c>
      <c r="AN140" s="22">
        <v>0</v>
      </c>
      <c r="AO140" s="22">
        <v>0</v>
      </c>
      <c r="AP140" s="22">
        <v>59419</v>
      </c>
      <c r="AQ140" s="22">
        <v>0</v>
      </c>
      <c r="AR140" s="22">
        <v>1100125</v>
      </c>
      <c r="AS140" s="22">
        <v>0</v>
      </c>
      <c r="AT140" s="22">
        <v>0</v>
      </c>
      <c r="AU140" s="22">
        <v>1427</v>
      </c>
      <c r="AV140" s="22">
        <v>5386163</v>
      </c>
      <c r="AW140" s="22">
        <v>-4500</v>
      </c>
    </row>
    <row r="141" spans="1:49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1568227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1182070</v>
      </c>
      <c r="M141" s="22">
        <v>75634</v>
      </c>
      <c r="N141" s="22">
        <v>16556</v>
      </c>
      <c r="O141" s="22">
        <v>14036</v>
      </c>
      <c r="P141" s="22">
        <v>206794</v>
      </c>
      <c r="Q141" s="22">
        <v>20468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124830</v>
      </c>
      <c r="X141" s="22">
        <v>0</v>
      </c>
      <c r="Y141" s="22">
        <v>505068</v>
      </c>
      <c r="Z141" s="22">
        <v>276099</v>
      </c>
      <c r="AA141" s="22">
        <v>0</v>
      </c>
      <c r="AB141" s="22">
        <v>0</v>
      </c>
      <c r="AC141" s="22">
        <v>0</v>
      </c>
      <c r="AD141" s="22">
        <v>117191</v>
      </c>
      <c r="AE141" s="22">
        <v>4106973</v>
      </c>
      <c r="AF141" s="22">
        <v>1502485</v>
      </c>
      <c r="AG141" s="22">
        <v>731792</v>
      </c>
      <c r="AH141" s="22">
        <v>0</v>
      </c>
      <c r="AI141" s="22">
        <v>773723</v>
      </c>
      <c r="AJ141" s="22">
        <v>0</v>
      </c>
      <c r="AK141" s="22">
        <v>59642</v>
      </c>
      <c r="AL141" s="22">
        <v>0</v>
      </c>
      <c r="AM141" s="22">
        <v>0</v>
      </c>
      <c r="AN141" s="22">
        <v>12315</v>
      </c>
      <c r="AO141" s="22">
        <v>0</v>
      </c>
      <c r="AP141" s="22">
        <v>97242</v>
      </c>
      <c r="AQ141" s="22">
        <v>0</v>
      </c>
      <c r="AR141" s="22">
        <v>1137577</v>
      </c>
      <c r="AS141" s="22">
        <v>0</v>
      </c>
      <c r="AT141" s="22">
        <v>0</v>
      </c>
      <c r="AU141" s="22">
        <v>62756</v>
      </c>
      <c r="AV141" s="22">
        <v>4377532</v>
      </c>
      <c r="AW141" s="22">
        <v>-270559</v>
      </c>
    </row>
    <row r="142" spans="1:49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859232</v>
      </c>
      <c r="F142" s="22">
        <v>0</v>
      </c>
      <c r="G142" s="22">
        <v>0</v>
      </c>
      <c r="H142" s="22">
        <v>0</v>
      </c>
      <c r="I142" s="22">
        <v>0</v>
      </c>
      <c r="J142" s="22">
        <v>5512</v>
      </c>
      <c r="K142" s="22">
        <v>0</v>
      </c>
      <c r="L142" s="22">
        <v>566263</v>
      </c>
      <c r="M142" s="22">
        <v>38319</v>
      </c>
      <c r="N142" s="22">
        <v>3110</v>
      </c>
      <c r="O142" s="22">
        <v>0</v>
      </c>
      <c r="P142" s="22">
        <v>75281</v>
      </c>
      <c r="Q142" s="22">
        <v>35265</v>
      </c>
      <c r="R142" s="22">
        <v>65893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1095825</v>
      </c>
      <c r="Z142" s="22">
        <v>5500</v>
      </c>
      <c r="AA142" s="22">
        <v>0</v>
      </c>
      <c r="AB142" s="22">
        <v>0</v>
      </c>
      <c r="AC142" s="22">
        <v>0</v>
      </c>
      <c r="AD142" s="22">
        <v>120882</v>
      </c>
      <c r="AE142" s="22">
        <v>2871082</v>
      </c>
      <c r="AF142" s="22">
        <v>552491</v>
      </c>
      <c r="AG142" s="22">
        <v>500761</v>
      </c>
      <c r="AH142" s="22">
        <v>106017</v>
      </c>
      <c r="AI142" s="22">
        <v>340176</v>
      </c>
      <c r="AJ142" s="22">
        <v>61241</v>
      </c>
      <c r="AK142" s="22">
        <v>526</v>
      </c>
      <c r="AL142" s="22">
        <v>33730</v>
      </c>
      <c r="AM142" s="22">
        <v>15688</v>
      </c>
      <c r="AN142" s="22">
        <v>431</v>
      </c>
      <c r="AO142" s="22">
        <v>0</v>
      </c>
      <c r="AP142" s="22">
        <v>7368</v>
      </c>
      <c r="AQ142" s="22">
        <v>0</v>
      </c>
      <c r="AR142" s="22">
        <v>340888</v>
      </c>
      <c r="AS142" s="22">
        <v>0</v>
      </c>
      <c r="AT142" s="22">
        <v>0</v>
      </c>
      <c r="AU142" s="22">
        <v>0</v>
      </c>
      <c r="AV142" s="22">
        <v>1959317</v>
      </c>
      <c r="AW142" s="22">
        <v>911765</v>
      </c>
    </row>
    <row r="143" spans="1:49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821200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567121</v>
      </c>
      <c r="M143" s="22">
        <v>11524</v>
      </c>
      <c r="N143" s="22">
        <v>18316</v>
      </c>
      <c r="O143" s="22">
        <v>0</v>
      </c>
      <c r="P143" s="22">
        <v>190826</v>
      </c>
      <c r="Q143" s="22">
        <v>47519</v>
      </c>
      <c r="R143" s="22">
        <v>50458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58715</v>
      </c>
      <c r="Y143" s="22">
        <v>295046</v>
      </c>
      <c r="Z143" s="22">
        <v>51861</v>
      </c>
      <c r="AA143" s="22">
        <v>0</v>
      </c>
      <c r="AB143" s="22">
        <v>0</v>
      </c>
      <c r="AC143" s="22">
        <v>0</v>
      </c>
      <c r="AD143" s="22">
        <v>9400</v>
      </c>
      <c r="AE143" s="22">
        <v>2121986</v>
      </c>
      <c r="AF143" s="22">
        <v>561653</v>
      </c>
      <c r="AG143" s="22">
        <v>687354</v>
      </c>
      <c r="AH143" s="22">
        <v>0</v>
      </c>
      <c r="AI143" s="22">
        <v>418473</v>
      </c>
      <c r="AJ143" s="22">
        <v>0</v>
      </c>
      <c r="AK143" s="22">
        <v>0</v>
      </c>
      <c r="AL143" s="22">
        <v>66542</v>
      </c>
      <c r="AM143" s="22">
        <v>0</v>
      </c>
      <c r="AN143" s="22">
        <v>0</v>
      </c>
      <c r="AO143" s="22">
        <v>0</v>
      </c>
      <c r="AP143" s="22">
        <v>0</v>
      </c>
      <c r="AQ143" s="22">
        <v>0</v>
      </c>
      <c r="AR143" s="22">
        <v>634952</v>
      </c>
      <c r="AS143" s="22">
        <v>0</v>
      </c>
      <c r="AT143" s="22">
        <v>0</v>
      </c>
      <c r="AU143" s="22">
        <v>37695</v>
      </c>
      <c r="AV143" s="22">
        <v>2406669</v>
      </c>
      <c r="AW143" s="22">
        <v>-284683</v>
      </c>
    </row>
    <row r="144" spans="1:49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1937776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2784024</v>
      </c>
      <c r="M144" s="22">
        <v>61585</v>
      </c>
      <c r="N144" s="22">
        <v>47442</v>
      </c>
      <c r="O144" s="22">
        <v>0</v>
      </c>
      <c r="P144" s="22">
        <v>307159</v>
      </c>
      <c r="Q144" s="22">
        <v>109262</v>
      </c>
      <c r="R144" s="22">
        <v>163790</v>
      </c>
      <c r="S144" s="22">
        <v>0</v>
      </c>
      <c r="T144" s="22">
        <v>40881</v>
      </c>
      <c r="U144" s="22">
        <v>0</v>
      </c>
      <c r="V144" s="22">
        <v>0</v>
      </c>
      <c r="W144" s="22">
        <v>6300</v>
      </c>
      <c r="X144" s="22">
        <v>72879</v>
      </c>
      <c r="Y144" s="22">
        <v>355074</v>
      </c>
      <c r="Z144" s="22">
        <v>248018</v>
      </c>
      <c r="AA144" s="22">
        <v>0</v>
      </c>
      <c r="AB144" s="22">
        <v>589091</v>
      </c>
      <c r="AC144" s="22">
        <v>0</v>
      </c>
      <c r="AD144" s="22">
        <v>884</v>
      </c>
      <c r="AE144" s="22">
        <v>6724165</v>
      </c>
      <c r="AF144" s="22">
        <v>1835510</v>
      </c>
      <c r="AG144" s="22">
        <v>1107640</v>
      </c>
      <c r="AH144" s="22">
        <v>0</v>
      </c>
      <c r="AI144" s="22">
        <v>1188884</v>
      </c>
      <c r="AJ144" s="22">
        <v>22377</v>
      </c>
      <c r="AK144" s="22">
        <v>0</v>
      </c>
      <c r="AL144" s="22">
        <v>67220</v>
      </c>
      <c r="AM144" s="22">
        <v>0</v>
      </c>
      <c r="AN144" s="22">
        <v>0</v>
      </c>
      <c r="AO144" s="22">
        <v>0</v>
      </c>
      <c r="AP144" s="22">
        <v>53368</v>
      </c>
      <c r="AQ144" s="22">
        <v>0</v>
      </c>
      <c r="AR144" s="22">
        <v>1172780</v>
      </c>
      <c r="AS144" s="22">
        <v>0</v>
      </c>
      <c r="AT144" s="22">
        <v>0</v>
      </c>
      <c r="AU144" s="22">
        <v>226230</v>
      </c>
      <c r="AV144" s="22">
        <v>5674009</v>
      </c>
      <c r="AW144" s="22">
        <v>1050156</v>
      </c>
    </row>
    <row r="145" spans="1:49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10926534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7833009</v>
      </c>
      <c r="M145" s="22">
        <v>0</v>
      </c>
      <c r="N145" s="22">
        <v>173288</v>
      </c>
      <c r="O145" s="22">
        <v>358959</v>
      </c>
      <c r="P145" s="22">
        <v>1934182</v>
      </c>
      <c r="Q145" s="22">
        <v>180874</v>
      </c>
      <c r="R145" s="22">
        <v>586235</v>
      </c>
      <c r="S145" s="22">
        <v>0</v>
      </c>
      <c r="T145" s="22">
        <v>8893</v>
      </c>
      <c r="U145" s="22">
        <v>0</v>
      </c>
      <c r="V145" s="22">
        <v>0</v>
      </c>
      <c r="W145" s="22">
        <v>689011</v>
      </c>
      <c r="X145" s="22">
        <v>0</v>
      </c>
      <c r="Y145" s="22">
        <v>3256745</v>
      </c>
      <c r="Z145" s="22">
        <v>932424</v>
      </c>
      <c r="AA145" s="22">
        <v>0</v>
      </c>
      <c r="AB145" s="22">
        <v>0</v>
      </c>
      <c r="AC145" s="22">
        <v>423286</v>
      </c>
      <c r="AD145" s="22">
        <v>287080</v>
      </c>
      <c r="AE145" s="22">
        <v>27590520</v>
      </c>
      <c r="AF145" s="22">
        <v>10729732</v>
      </c>
      <c r="AG145" s="22">
        <v>4967575</v>
      </c>
      <c r="AH145" s="22">
        <v>2549369</v>
      </c>
      <c r="AI145" s="22">
        <v>3166342</v>
      </c>
      <c r="AJ145" s="22">
        <v>0</v>
      </c>
      <c r="AK145" s="22">
        <v>218545</v>
      </c>
      <c r="AL145" s="22">
        <v>0</v>
      </c>
      <c r="AM145" s="22">
        <v>0</v>
      </c>
      <c r="AN145" s="22">
        <v>6600</v>
      </c>
      <c r="AO145" s="22">
        <v>0</v>
      </c>
      <c r="AP145" s="22">
        <v>552517</v>
      </c>
      <c r="AQ145" s="22">
        <v>0</v>
      </c>
      <c r="AR145" s="22">
        <v>6958723</v>
      </c>
      <c r="AS145" s="22">
        <v>0</v>
      </c>
      <c r="AT145" s="22">
        <v>0</v>
      </c>
      <c r="AU145" s="22">
        <v>84726</v>
      </c>
      <c r="AV145" s="22">
        <v>29234129</v>
      </c>
      <c r="AW145" s="22">
        <v>-1643609</v>
      </c>
    </row>
    <row r="146" spans="1:49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980536</v>
      </c>
      <c r="F146" s="22">
        <v>0</v>
      </c>
      <c r="G146" s="22">
        <v>0</v>
      </c>
      <c r="H146" s="22">
        <v>0</v>
      </c>
      <c r="I146" s="22">
        <v>0</v>
      </c>
      <c r="J146" s="22">
        <v>37808</v>
      </c>
      <c r="K146" s="22">
        <v>0</v>
      </c>
      <c r="L146" s="22">
        <v>606944</v>
      </c>
      <c r="M146" s="22">
        <v>50021</v>
      </c>
      <c r="N146" s="22">
        <v>5692</v>
      </c>
      <c r="O146" s="22">
        <v>0</v>
      </c>
      <c r="P146" s="22">
        <v>140202</v>
      </c>
      <c r="Q146" s="22">
        <v>18982</v>
      </c>
      <c r="R146" s="22">
        <v>34291</v>
      </c>
      <c r="S146" s="22">
        <v>0</v>
      </c>
      <c r="T146" s="22">
        <v>0</v>
      </c>
      <c r="U146" s="22">
        <v>0</v>
      </c>
      <c r="V146" s="22">
        <v>0</v>
      </c>
      <c r="W146" s="22">
        <v>5640</v>
      </c>
      <c r="X146" s="22">
        <v>0</v>
      </c>
      <c r="Y146" s="22">
        <v>387087</v>
      </c>
      <c r="Z146" s="22">
        <v>33299</v>
      </c>
      <c r="AA146" s="22">
        <v>0</v>
      </c>
      <c r="AB146" s="22">
        <v>0</v>
      </c>
      <c r="AC146" s="22">
        <v>0</v>
      </c>
      <c r="AD146" s="22">
        <v>45244</v>
      </c>
      <c r="AE146" s="22">
        <v>2345746</v>
      </c>
      <c r="AF146" s="22">
        <v>476310</v>
      </c>
      <c r="AG146" s="22">
        <v>619589</v>
      </c>
      <c r="AH146" s="22">
        <v>191315</v>
      </c>
      <c r="AI146" s="22">
        <v>297282</v>
      </c>
      <c r="AJ146" s="22">
        <v>0</v>
      </c>
      <c r="AK146" s="22">
        <v>50485</v>
      </c>
      <c r="AL146" s="22">
        <v>64528</v>
      </c>
      <c r="AM146" s="22">
        <v>0</v>
      </c>
      <c r="AN146" s="22">
        <v>2892</v>
      </c>
      <c r="AO146" s="22">
        <v>0</v>
      </c>
      <c r="AP146" s="22">
        <v>62388</v>
      </c>
      <c r="AQ146" s="22">
        <v>0</v>
      </c>
      <c r="AR146" s="22">
        <v>600146</v>
      </c>
      <c r="AS146" s="22">
        <v>54001</v>
      </c>
      <c r="AT146" s="22">
        <v>0</v>
      </c>
      <c r="AU146" s="22">
        <v>31043</v>
      </c>
      <c r="AV146" s="22">
        <v>2449979</v>
      </c>
      <c r="AW146" s="22">
        <v>-104233</v>
      </c>
    </row>
    <row r="147" spans="1:49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4022884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1854844</v>
      </c>
      <c r="M147" s="22">
        <v>48327</v>
      </c>
      <c r="N147" s="22">
        <v>56939</v>
      </c>
      <c r="O147" s="22">
        <v>11577</v>
      </c>
      <c r="P147" s="22">
        <v>339899</v>
      </c>
      <c r="Q147" s="22">
        <v>158275</v>
      </c>
      <c r="R147" s="22">
        <v>161992</v>
      </c>
      <c r="S147" s="22">
        <v>0</v>
      </c>
      <c r="T147" s="22">
        <v>0</v>
      </c>
      <c r="U147" s="22">
        <v>0</v>
      </c>
      <c r="V147" s="22">
        <v>0</v>
      </c>
      <c r="W147" s="22">
        <v>79231</v>
      </c>
      <c r="X147" s="22">
        <v>612347</v>
      </c>
      <c r="Y147" s="22">
        <v>87300</v>
      </c>
      <c r="Z147" s="22">
        <v>0</v>
      </c>
      <c r="AA147" s="22">
        <v>0</v>
      </c>
      <c r="AB147" s="22">
        <v>0</v>
      </c>
      <c r="AC147" s="22">
        <v>0</v>
      </c>
      <c r="AD147" s="22">
        <v>60136</v>
      </c>
      <c r="AE147" s="22">
        <v>7493751</v>
      </c>
      <c r="AF147" s="22">
        <v>2030703</v>
      </c>
      <c r="AG147" s="22">
        <v>1763323</v>
      </c>
      <c r="AH147" s="22">
        <v>0</v>
      </c>
      <c r="AI147" s="22">
        <v>988458</v>
      </c>
      <c r="AJ147" s="22">
        <v>0</v>
      </c>
      <c r="AK147" s="22">
        <v>1057816</v>
      </c>
      <c r="AL147" s="22">
        <v>144880</v>
      </c>
      <c r="AM147" s="22">
        <v>0</v>
      </c>
      <c r="AN147" s="22">
        <v>4016</v>
      </c>
      <c r="AO147" s="22">
        <v>22691</v>
      </c>
      <c r="AP147" s="22">
        <v>0</v>
      </c>
      <c r="AQ147" s="22">
        <v>0</v>
      </c>
      <c r="AR147" s="22">
        <v>1413929</v>
      </c>
      <c r="AS147" s="22">
        <v>0</v>
      </c>
      <c r="AT147" s="22">
        <v>0</v>
      </c>
      <c r="AU147" s="22">
        <v>0</v>
      </c>
      <c r="AV147" s="22">
        <v>7425816</v>
      </c>
      <c r="AW147" s="22">
        <v>67935</v>
      </c>
    </row>
    <row r="148" spans="1:49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539953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1041879</v>
      </c>
      <c r="M148" s="22">
        <v>13572</v>
      </c>
      <c r="N148" s="22">
        <v>16769</v>
      </c>
      <c r="O148" s="22">
        <v>0</v>
      </c>
      <c r="P148" s="22">
        <v>0</v>
      </c>
      <c r="Q148" s="22">
        <v>95334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227048</v>
      </c>
      <c r="Y148" s="22">
        <v>394583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2329138</v>
      </c>
      <c r="AF148" s="22">
        <v>512659</v>
      </c>
      <c r="AG148" s="22">
        <v>635751</v>
      </c>
      <c r="AH148" s="22">
        <v>0</v>
      </c>
      <c r="AI148" s="22">
        <v>398358</v>
      </c>
      <c r="AJ148" s="22">
        <v>0</v>
      </c>
      <c r="AK148" s="22">
        <v>0</v>
      </c>
      <c r="AL148" s="22">
        <v>0</v>
      </c>
      <c r="AM148" s="22">
        <v>500</v>
      </c>
      <c r="AN148" s="22">
        <v>706</v>
      </c>
      <c r="AO148" s="22">
        <v>0</v>
      </c>
      <c r="AP148" s="22">
        <v>8244</v>
      </c>
      <c r="AQ148" s="22">
        <v>0</v>
      </c>
      <c r="AR148" s="22">
        <v>512093</v>
      </c>
      <c r="AS148" s="22">
        <v>0</v>
      </c>
      <c r="AT148" s="22">
        <v>0</v>
      </c>
      <c r="AU148" s="22">
        <v>0</v>
      </c>
      <c r="AV148" s="22">
        <v>2068311</v>
      </c>
      <c r="AW148" s="22">
        <v>260827</v>
      </c>
    </row>
    <row r="149" spans="1:49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31255870</v>
      </c>
      <c r="F149" s="22">
        <v>0</v>
      </c>
      <c r="G149" s="22">
        <v>0</v>
      </c>
      <c r="H149" s="22">
        <v>0</v>
      </c>
      <c r="I149" s="22">
        <v>0</v>
      </c>
      <c r="J149" s="22">
        <v>2748</v>
      </c>
      <c r="K149" s="22">
        <v>0</v>
      </c>
      <c r="L149" s="22">
        <v>21426053</v>
      </c>
      <c r="M149" s="22">
        <v>633265</v>
      </c>
      <c r="N149" s="22">
        <v>0</v>
      </c>
      <c r="O149" s="22">
        <v>0</v>
      </c>
      <c r="P149" s="22">
        <v>4494513</v>
      </c>
      <c r="Q149" s="22">
        <v>1767358</v>
      </c>
      <c r="R149" s="22">
        <v>3047660</v>
      </c>
      <c r="S149" s="22">
        <v>0</v>
      </c>
      <c r="T149" s="22">
        <v>34403</v>
      </c>
      <c r="U149" s="22">
        <v>0</v>
      </c>
      <c r="V149" s="22">
        <v>0</v>
      </c>
      <c r="W149" s="22">
        <v>44456</v>
      </c>
      <c r="X149" s="22">
        <v>0</v>
      </c>
      <c r="Y149" s="22">
        <v>9112786</v>
      </c>
      <c r="Z149" s="22">
        <v>2992008</v>
      </c>
      <c r="AA149" s="22">
        <v>92966</v>
      </c>
      <c r="AB149" s="22">
        <v>3990130</v>
      </c>
      <c r="AC149" s="22">
        <v>0</v>
      </c>
      <c r="AD149" s="22">
        <v>839451</v>
      </c>
      <c r="AE149" s="22">
        <v>79733667</v>
      </c>
      <c r="AF149" s="22">
        <v>30109962</v>
      </c>
      <c r="AG149" s="22">
        <v>14504542</v>
      </c>
      <c r="AH149" s="22">
        <v>5921866</v>
      </c>
      <c r="AI149" s="22">
        <v>7203322</v>
      </c>
      <c r="AJ149" s="22">
        <v>18350</v>
      </c>
      <c r="AK149" s="22">
        <v>0</v>
      </c>
      <c r="AL149" s="22">
        <v>0</v>
      </c>
      <c r="AM149" s="22">
        <v>413994</v>
      </c>
      <c r="AN149" s="22">
        <v>117345</v>
      </c>
      <c r="AO149" s="22">
        <v>0</v>
      </c>
      <c r="AP149" s="22">
        <v>636436</v>
      </c>
      <c r="AQ149" s="22">
        <v>0</v>
      </c>
      <c r="AR149" s="22">
        <v>12368778</v>
      </c>
      <c r="AS149" s="22">
        <v>6417</v>
      </c>
      <c r="AT149" s="22">
        <v>0</v>
      </c>
      <c r="AU149" s="22">
        <v>0</v>
      </c>
      <c r="AV149" s="22">
        <v>71301012</v>
      </c>
      <c r="AW149" s="22">
        <v>8432655</v>
      </c>
    </row>
    <row r="150" spans="1:49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10083053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206467</v>
      </c>
      <c r="L150" s="22">
        <v>10172223</v>
      </c>
      <c r="M150" s="22">
        <v>289683</v>
      </c>
      <c r="N150" s="22">
        <v>274970</v>
      </c>
      <c r="O150" s="22">
        <v>0</v>
      </c>
      <c r="P150" s="22">
        <v>2543462</v>
      </c>
      <c r="Q150" s="22">
        <v>341327</v>
      </c>
      <c r="R150" s="22">
        <v>215320</v>
      </c>
      <c r="S150" s="22">
        <v>0</v>
      </c>
      <c r="T150" s="22">
        <v>0</v>
      </c>
      <c r="U150" s="22">
        <v>0</v>
      </c>
      <c r="V150" s="22">
        <v>1260163</v>
      </c>
      <c r="W150" s="22">
        <v>0</v>
      </c>
      <c r="X150" s="22">
        <v>1608825</v>
      </c>
      <c r="Y150" s="22">
        <v>745096</v>
      </c>
      <c r="Z150" s="22">
        <v>605781</v>
      </c>
      <c r="AA150" s="22">
        <v>0</v>
      </c>
      <c r="AB150" s="22">
        <v>98999</v>
      </c>
      <c r="AC150" s="22">
        <v>0</v>
      </c>
      <c r="AD150" s="22">
        <v>90762</v>
      </c>
      <c r="AE150" s="22">
        <v>28536131</v>
      </c>
      <c r="AF150" s="22">
        <v>8132060</v>
      </c>
      <c r="AG150" s="22">
        <v>4447273</v>
      </c>
      <c r="AH150" s="22">
        <v>7864152</v>
      </c>
      <c r="AI150" s="22">
        <v>2080592</v>
      </c>
      <c r="AJ150" s="22">
        <v>0</v>
      </c>
      <c r="AK150" s="22">
        <v>0</v>
      </c>
      <c r="AL150" s="22">
        <v>0</v>
      </c>
      <c r="AM150" s="22">
        <v>1010786</v>
      </c>
      <c r="AN150" s="22">
        <v>32076</v>
      </c>
      <c r="AO150" s="22">
        <v>0</v>
      </c>
      <c r="AP150" s="22">
        <v>610369</v>
      </c>
      <c r="AQ150" s="22">
        <v>0</v>
      </c>
      <c r="AR150" s="22">
        <v>4300089</v>
      </c>
      <c r="AS150" s="22">
        <v>26214</v>
      </c>
      <c r="AT150" s="22">
        <v>0</v>
      </c>
      <c r="AU150" s="22">
        <v>56534</v>
      </c>
      <c r="AV150" s="22">
        <v>28560145</v>
      </c>
      <c r="AW150" s="22">
        <v>-24014</v>
      </c>
    </row>
    <row r="151" spans="1:49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1338177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316670</v>
      </c>
      <c r="L151" s="22">
        <v>1069033</v>
      </c>
      <c r="M151" s="22">
        <v>26869</v>
      </c>
      <c r="N151" s="22">
        <v>10620</v>
      </c>
      <c r="O151" s="22">
        <v>2480</v>
      </c>
      <c r="P151" s="22">
        <v>134049</v>
      </c>
      <c r="Q151" s="22">
        <v>18705</v>
      </c>
      <c r="R151" s="22">
        <v>35310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379675</v>
      </c>
      <c r="Z151" s="22">
        <v>69345</v>
      </c>
      <c r="AA151" s="22">
        <v>0</v>
      </c>
      <c r="AB151" s="22">
        <v>0</v>
      </c>
      <c r="AC151" s="22">
        <v>0</v>
      </c>
      <c r="AD151" s="22">
        <v>20900</v>
      </c>
      <c r="AE151" s="22">
        <v>3421833</v>
      </c>
      <c r="AF151" s="22">
        <v>1180477</v>
      </c>
      <c r="AG151" s="22">
        <v>1351347</v>
      </c>
      <c r="AH151" s="22">
        <v>0</v>
      </c>
      <c r="AI151" s="22">
        <v>693970</v>
      </c>
      <c r="AJ151" s="22">
        <v>0</v>
      </c>
      <c r="AK151" s="22">
        <v>0</v>
      </c>
      <c r="AL151" s="22">
        <v>44465</v>
      </c>
      <c r="AM151" s="22">
        <v>0</v>
      </c>
      <c r="AN151" s="22">
        <v>0</v>
      </c>
      <c r="AO151" s="22">
        <v>0</v>
      </c>
      <c r="AP151" s="22">
        <v>70455</v>
      </c>
      <c r="AQ151" s="22">
        <v>0</v>
      </c>
      <c r="AR151" s="22">
        <v>468575</v>
      </c>
      <c r="AS151" s="22">
        <v>0</v>
      </c>
      <c r="AT151" s="22">
        <v>0</v>
      </c>
      <c r="AU151" s="22">
        <v>31788</v>
      </c>
      <c r="AV151" s="22">
        <v>3841077</v>
      </c>
      <c r="AW151" s="22">
        <v>-419244</v>
      </c>
    </row>
    <row r="152" spans="1:49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1328071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1371155</v>
      </c>
      <c r="M152" s="22">
        <v>13689</v>
      </c>
      <c r="N152" s="22">
        <v>0</v>
      </c>
      <c r="O152" s="22">
        <v>0</v>
      </c>
      <c r="P152" s="22">
        <v>243260</v>
      </c>
      <c r="Q152" s="22">
        <v>2462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77518</v>
      </c>
      <c r="X152" s="22">
        <v>164656</v>
      </c>
      <c r="Y152" s="22">
        <v>16506</v>
      </c>
      <c r="Z152" s="22">
        <v>284649</v>
      </c>
      <c r="AA152" s="22">
        <v>0</v>
      </c>
      <c r="AB152" s="22">
        <v>0</v>
      </c>
      <c r="AC152" s="22">
        <v>0</v>
      </c>
      <c r="AD152" s="22">
        <v>123500</v>
      </c>
      <c r="AE152" s="22">
        <v>3625466</v>
      </c>
      <c r="AF152" s="22">
        <v>1024421</v>
      </c>
      <c r="AG152" s="22">
        <v>847946</v>
      </c>
      <c r="AH152" s="22">
        <v>0</v>
      </c>
      <c r="AI152" s="22">
        <v>921658</v>
      </c>
      <c r="AJ152" s="22">
        <v>0</v>
      </c>
      <c r="AK152" s="22">
        <v>0</v>
      </c>
      <c r="AL152" s="22">
        <v>139394</v>
      </c>
      <c r="AM152" s="22">
        <v>0</v>
      </c>
      <c r="AN152" s="22">
        <v>0</v>
      </c>
      <c r="AO152" s="22">
        <v>0</v>
      </c>
      <c r="AP152" s="22">
        <v>99286</v>
      </c>
      <c r="AQ152" s="22">
        <v>0</v>
      </c>
      <c r="AR152" s="22">
        <v>976423</v>
      </c>
      <c r="AS152" s="22">
        <v>0</v>
      </c>
      <c r="AT152" s="22">
        <v>0</v>
      </c>
      <c r="AU152" s="22">
        <v>25430</v>
      </c>
      <c r="AV152" s="22">
        <v>4034558</v>
      </c>
      <c r="AW152" s="22">
        <v>-409092</v>
      </c>
    </row>
    <row r="153" spans="1:49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11625601</v>
      </c>
      <c r="F153" s="22">
        <v>0</v>
      </c>
      <c r="G153" s="22">
        <v>0</v>
      </c>
      <c r="H153" s="22">
        <v>0</v>
      </c>
      <c r="I153" s="22">
        <v>0</v>
      </c>
      <c r="J153" s="22">
        <v>214195</v>
      </c>
      <c r="K153" s="22">
        <v>0</v>
      </c>
      <c r="L153" s="22">
        <v>9850073</v>
      </c>
      <c r="M153" s="22">
        <v>539580</v>
      </c>
      <c r="N153" s="22">
        <v>0</v>
      </c>
      <c r="O153" s="22">
        <v>0</v>
      </c>
      <c r="P153" s="22">
        <v>1769478</v>
      </c>
      <c r="Q153" s="22">
        <v>291750</v>
      </c>
      <c r="R153" s="22">
        <v>0</v>
      </c>
      <c r="S153" s="22">
        <v>0</v>
      </c>
      <c r="T153" s="22">
        <v>12030</v>
      </c>
      <c r="U153" s="22">
        <v>0</v>
      </c>
      <c r="V153" s="22">
        <v>36050</v>
      </c>
      <c r="W153" s="22">
        <v>3893988</v>
      </c>
      <c r="X153" s="22">
        <v>1058299</v>
      </c>
      <c r="Y153" s="22">
        <v>4090258</v>
      </c>
      <c r="Z153" s="22">
        <v>3797406</v>
      </c>
      <c r="AA153" s="22">
        <v>0</v>
      </c>
      <c r="AB153" s="22">
        <v>0</v>
      </c>
      <c r="AC153" s="22">
        <v>0</v>
      </c>
      <c r="AD153" s="22">
        <v>1340141</v>
      </c>
      <c r="AE153" s="22">
        <v>38518849</v>
      </c>
      <c r="AF153" s="22">
        <v>8944461</v>
      </c>
      <c r="AG153" s="22">
        <v>6811110</v>
      </c>
      <c r="AH153" s="22">
        <v>0</v>
      </c>
      <c r="AI153" s="22">
        <v>6040387</v>
      </c>
      <c r="AJ153" s="22">
        <v>520868</v>
      </c>
      <c r="AK153" s="22">
        <v>0</v>
      </c>
      <c r="AL153" s="22">
        <v>0</v>
      </c>
      <c r="AM153" s="22">
        <v>85585</v>
      </c>
      <c r="AN153" s="22">
        <v>11159</v>
      </c>
      <c r="AO153" s="22">
        <v>0</v>
      </c>
      <c r="AP153" s="22">
        <v>870887</v>
      </c>
      <c r="AQ153" s="22">
        <v>0</v>
      </c>
      <c r="AR153" s="22">
        <v>7029402</v>
      </c>
      <c r="AS153" s="22">
        <v>0</v>
      </c>
      <c r="AT153" s="22">
        <v>0</v>
      </c>
      <c r="AU153" s="22">
        <v>733345</v>
      </c>
      <c r="AV153" s="22">
        <v>31047204</v>
      </c>
      <c r="AW153" s="22">
        <v>7471645</v>
      </c>
    </row>
    <row r="154" spans="1:49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3552295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3163102</v>
      </c>
      <c r="M154" s="22">
        <v>67933</v>
      </c>
      <c r="N154" s="22">
        <v>0</v>
      </c>
      <c r="O154" s="22">
        <v>51168</v>
      </c>
      <c r="P154" s="22">
        <v>593879</v>
      </c>
      <c r="Q154" s="22">
        <v>154919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1108847</v>
      </c>
      <c r="Z154" s="22">
        <v>371697</v>
      </c>
      <c r="AA154" s="22">
        <v>0</v>
      </c>
      <c r="AB154" s="22">
        <v>466</v>
      </c>
      <c r="AC154" s="22">
        <v>0</v>
      </c>
      <c r="AD154" s="22">
        <v>500000</v>
      </c>
      <c r="AE154" s="22">
        <v>9564306</v>
      </c>
      <c r="AF154" s="22">
        <v>3724161</v>
      </c>
      <c r="AG154" s="22">
        <v>2630863</v>
      </c>
      <c r="AH154" s="22">
        <v>12306</v>
      </c>
      <c r="AI154" s="22">
        <v>806757</v>
      </c>
      <c r="AJ154" s="22">
        <v>0</v>
      </c>
      <c r="AK154" s="22">
        <v>0</v>
      </c>
      <c r="AL154" s="22">
        <v>0</v>
      </c>
      <c r="AM154" s="22">
        <v>193632</v>
      </c>
      <c r="AN154" s="22">
        <v>9554</v>
      </c>
      <c r="AO154" s="22">
        <v>0</v>
      </c>
      <c r="AP154" s="22">
        <v>100652</v>
      </c>
      <c r="AQ154" s="22">
        <v>0</v>
      </c>
      <c r="AR154" s="22">
        <v>2103132</v>
      </c>
      <c r="AS154" s="22">
        <v>0</v>
      </c>
      <c r="AT154" s="22">
        <v>0</v>
      </c>
      <c r="AU154" s="22">
        <v>0</v>
      </c>
      <c r="AV154" s="22">
        <v>9581057</v>
      </c>
      <c r="AW154" s="22">
        <v>-16751</v>
      </c>
    </row>
    <row r="155" spans="1:49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1524051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2289214</v>
      </c>
      <c r="M155" s="22">
        <v>39817</v>
      </c>
      <c r="N155" s="22">
        <v>28705</v>
      </c>
      <c r="O155" s="22">
        <v>13130</v>
      </c>
      <c r="P155" s="22">
        <v>260969</v>
      </c>
      <c r="Q155" s="22">
        <v>165526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164200</v>
      </c>
      <c r="X155" s="22">
        <v>68275</v>
      </c>
      <c r="Y155" s="22">
        <v>559321</v>
      </c>
      <c r="Z155" s="22">
        <v>516163</v>
      </c>
      <c r="AA155" s="22">
        <v>0</v>
      </c>
      <c r="AB155" s="22">
        <v>0</v>
      </c>
      <c r="AC155" s="22">
        <v>0</v>
      </c>
      <c r="AD155" s="22">
        <v>3718</v>
      </c>
      <c r="AE155" s="22">
        <v>5633089</v>
      </c>
      <c r="AF155" s="22">
        <v>1552513</v>
      </c>
      <c r="AG155" s="22">
        <v>1165358</v>
      </c>
      <c r="AH155" s="22">
        <v>18069</v>
      </c>
      <c r="AI155" s="22">
        <v>1111584</v>
      </c>
      <c r="AJ155" s="22">
        <v>0</v>
      </c>
      <c r="AK155" s="22">
        <v>0</v>
      </c>
      <c r="AL155" s="22">
        <v>48104</v>
      </c>
      <c r="AM155" s="22">
        <v>0</v>
      </c>
      <c r="AN155" s="22">
        <v>3869</v>
      </c>
      <c r="AO155" s="22">
        <v>0</v>
      </c>
      <c r="AP155" s="22">
        <v>75158</v>
      </c>
      <c r="AQ155" s="22">
        <v>0</v>
      </c>
      <c r="AR155" s="22">
        <v>1068832</v>
      </c>
      <c r="AS155" s="22">
        <v>0</v>
      </c>
      <c r="AT155" s="22">
        <v>0</v>
      </c>
      <c r="AU155" s="22">
        <v>0</v>
      </c>
      <c r="AV155" s="22">
        <v>5043487</v>
      </c>
      <c r="AW155" s="22">
        <v>589602</v>
      </c>
    </row>
    <row r="156" spans="1:49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4970392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2564225</v>
      </c>
      <c r="M156" s="22">
        <v>85736</v>
      </c>
      <c r="N156" s="22">
        <v>169933</v>
      </c>
      <c r="O156" s="22">
        <v>0</v>
      </c>
      <c r="P156" s="22">
        <v>912264</v>
      </c>
      <c r="Q156" s="22">
        <v>264615</v>
      </c>
      <c r="R156" s="22">
        <v>719723</v>
      </c>
      <c r="S156" s="22">
        <v>0</v>
      </c>
      <c r="T156" s="22">
        <v>0</v>
      </c>
      <c r="U156" s="22">
        <v>0</v>
      </c>
      <c r="V156" s="22">
        <v>0</v>
      </c>
      <c r="W156" s="22">
        <v>10048</v>
      </c>
      <c r="X156" s="22">
        <v>2329204</v>
      </c>
      <c r="Y156" s="22">
        <v>716032</v>
      </c>
      <c r="Z156" s="22">
        <v>989055</v>
      </c>
      <c r="AA156" s="22">
        <v>0</v>
      </c>
      <c r="AB156" s="22">
        <v>0</v>
      </c>
      <c r="AC156" s="22">
        <v>0</v>
      </c>
      <c r="AD156" s="22">
        <v>162052</v>
      </c>
      <c r="AE156" s="22">
        <v>13893279</v>
      </c>
      <c r="AF156" s="22">
        <v>4769425</v>
      </c>
      <c r="AG156" s="22">
        <v>2939217</v>
      </c>
      <c r="AH156" s="22">
        <v>0</v>
      </c>
      <c r="AI156" s="22">
        <v>1317992</v>
      </c>
      <c r="AJ156" s="22">
        <v>0</v>
      </c>
      <c r="AK156" s="22">
        <v>0</v>
      </c>
      <c r="AL156" s="22">
        <v>536431</v>
      </c>
      <c r="AM156" s="22">
        <v>0</v>
      </c>
      <c r="AN156" s="22">
        <v>12748</v>
      </c>
      <c r="AO156" s="22">
        <v>0</v>
      </c>
      <c r="AP156" s="22">
        <v>134531</v>
      </c>
      <c r="AQ156" s="22">
        <v>0</v>
      </c>
      <c r="AR156" s="22">
        <v>1771336</v>
      </c>
      <c r="AS156" s="22">
        <v>15780</v>
      </c>
      <c r="AT156" s="22">
        <v>0</v>
      </c>
      <c r="AU156" s="22">
        <v>93340</v>
      </c>
      <c r="AV156" s="22">
        <v>11590800</v>
      </c>
      <c r="AW156" s="22">
        <v>2302479</v>
      </c>
    </row>
    <row r="157" spans="1:49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7210620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9279463</v>
      </c>
      <c r="M157" s="22">
        <v>24512</v>
      </c>
      <c r="N157" s="22">
        <v>176566</v>
      </c>
      <c r="O157" s="22">
        <v>66547</v>
      </c>
      <c r="P157" s="22">
        <v>582817</v>
      </c>
      <c r="Q157" s="22">
        <v>230622</v>
      </c>
      <c r="R157" s="22">
        <v>646156</v>
      </c>
      <c r="S157" s="22">
        <v>0</v>
      </c>
      <c r="T157" s="22">
        <v>386504</v>
      </c>
      <c r="U157" s="22">
        <v>0</v>
      </c>
      <c r="V157" s="22">
        <v>0</v>
      </c>
      <c r="W157" s="22">
        <v>0</v>
      </c>
      <c r="X157" s="22">
        <v>0</v>
      </c>
      <c r="Y157" s="22">
        <v>3875611</v>
      </c>
      <c r="Z157" s="22">
        <v>167916</v>
      </c>
      <c r="AA157" s="22">
        <v>0</v>
      </c>
      <c r="AB157" s="22">
        <v>13270</v>
      </c>
      <c r="AC157" s="22">
        <v>0</v>
      </c>
      <c r="AD157" s="22">
        <v>582068</v>
      </c>
      <c r="AE157" s="22">
        <v>23242672</v>
      </c>
      <c r="AF157" s="22">
        <v>6169105</v>
      </c>
      <c r="AG157" s="22">
        <v>7981332</v>
      </c>
      <c r="AH157" s="22">
        <v>0</v>
      </c>
      <c r="AI157" s="22">
        <v>3444379</v>
      </c>
      <c r="AJ157" s="22">
        <v>23930</v>
      </c>
      <c r="AK157" s="22">
        <v>0</v>
      </c>
      <c r="AL157" s="22">
        <v>1319567</v>
      </c>
      <c r="AM157" s="22">
        <v>0</v>
      </c>
      <c r="AN157" s="22">
        <v>19936</v>
      </c>
      <c r="AO157" s="22">
        <v>0</v>
      </c>
      <c r="AP157" s="22">
        <v>702391</v>
      </c>
      <c r="AQ157" s="22">
        <v>0</v>
      </c>
      <c r="AR157" s="22">
        <v>2541797</v>
      </c>
      <c r="AS157" s="22">
        <v>0</v>
      </c>
      <c r="AT157" s="22">
        <v>0</v>
      </c>
      <c r="AU157" s="22">
        <v>451523</v>
      </c>
      <c r="AV157" s="22">
        <v>22653960</v>
      </c>
      <c r="AW157" s="22">
        <v>588712</v>
      </c>
    </row>
    <row r="158" spans="1:49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2583355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1270874</v>
      </c>
      <c r="M158" s="22">
        <v>40982</v>
      </c>
      <c r="N158" s="22">
        <v>10139</v>
      </c>
      <c r="O158" s="22">
        <v>6934</v>
      </c>
      <c r="P158" s="22">
        <v>570182</v>
      </c>
      <c r="Q158" s="22">
        <v>228599</v>
      </c>
      <c r="R158" s="22">
        <v>289578</v>
      </c>
      <c r="S158" s="22">
        <v>0</v>
      </c>
      <c r="T158" s="22">
        <v>5466</v>
      </c>
      <c r="U158" s="22">
        <v>0</v>
      </c>
      <c r="V158" s="22">
        <v>0</v>
      </c>
      <c r="W158" s="22">
        <v>45392</v>
      </c>
      <c r="X158" s="22">
        <v>0</v>
      </c>
      <c r="Y158" s="22">
        <v>3363153</v>
      </c>
      <c r="Z158" s="22">
        <v>448335</v>
      </c>
      <c r="AA158" s="22">
        <v>0</v>
      </c>
      <c r="AB158" s="22">
        <v>0</v>
      </c>
      <c r="AC158" s="22">
        <v>0</v>
      </c>
      <c r="AD158" s="22">
        <v>118286</v>
      </c>
      <c r="AE158" s="22">
        <v>8981275</v>
      </c>
      <c r="AF158" s="22">
        <v>1766441</v>
      </c>
      <c r="AG158" s="22">
        <v>1398523</v>
      </c>
      <c r="AH158" s="22">
        <v>0</v>
      </c>
      <c r="AI158" s="22">
        <v>1024988</v>
      </c>
      <c r="AJ158" s="22">
        <v>71711</v>
      </c>
      <c r="AK158" s="22">
        <v>71523</v>
      </c>
      <c r="AL158" s="22">
        <v>424128</v>
      </c>
      <c r="AM158" s="22">
        <v>0</v>
      </c>
      <c r="AN158" s="22">
        <v>13022</v>
      </c>
      <c r="AO158" s="22">
        <v>11243</v>
      </c>
      <c r="AP158" s="22">
        <v>18343</v>
      </c>
      <c r="AQ158" s="22">
        <v>0</v>
      </c>
      <c r="AR158" s="22">
        <v>1500706</v>
      </c>
      <c r="AS158" s="22">
        <v>0</v>
      </c>
      <c r="AT158" s="22">
        <v>0</v>
      </c>
      <c r="AU158" s="22">
        <v>46369</v>
      </c>
      <c r="AV158" s="22">
        <v>6346997</v>
      </c>
      <c r="AW158" s="22">
        <v>2634278</v>
      </c>
    </row>
    <row r="159" spans="1:49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425557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1338860</v>
      </c>
      <c r="M159" s="22">
        <v>34287</v>
      </c>
      <c r="N159" s="22">
        <v>375</v>
      </c>
      <c r="O159" s="22">
        <v>0</v>
      </c>
      <c r="P159" s="22">
        <v>170115</v>
      </c>
      <c r="Q159" s="22">
        <v>70759</v>
      </c>
      <c r="R159" s="22">
        <v>151417</v>
      </c>
      <c r="S159" s="22">
        <v>0</v>
      </c>
      <c r="T159" s="22">
        <v>3740</v>
      </c>
      <c r="U159" s="22">
        <v>0</v>
      </c>
      <c r="V159" s="22">
        <v>0</v>
      </c>
      <c r="W159" s="22">
        <v>56960</v>
      </c>
      <c r="X159" s="22">
        <v>328392</v>
      </c>
      <c r="Y159" s="22">
        <v>35540</v>
      </c>
      <c r="Z159" s="22">
        <v>1250000</v>
      </c>
      <c r="AA159" s="22">
        <v>0</v>
      </c>
      <c r="AB159" s="22">
        <v>0</v>
      </c>
      <c r="AC159" s="22">
        <v>0</v>
      </c>
      <c r="AD159" s="22">
        <v>205092</v>
      </c>
      <c r="AE159" s="22">
        <v>4071094</v>
      </c>
      <c r="AF159" s="22">
        <v>1327697</v>
      </c>
      <c r="AG159" s="22">
        <v>1465225</v>
      </c>
      <c r="AH159" s="22">
        <v>0</v>
      </c>
      <c r="AI159" s="22">
        <v>1238105</v>
      </c>
      <c r="AJ159" s="22">
        <v>-56700</v>
      </c>
      <c r="AK159" s="22">
        <v>0</v>
      </c>
      <c r="AL159" s="22">
        <v>93664</v>
      </c>
      <c r="AM159" s="22">
        <v>0</v>
      </c>
      <c r="AN159" s="22">
        <v>18384</v>
      </c>
      <c r="AO159" s="22">
        <v>0</v>
      </c>
      <c r="AP159" s="22">
        <v>35842</v>
      </c>
      <c r="AQ159" s="22">
        <v>0</v>
      </c>
      <c r="AR159" s="22">
        <v>1314824</v>
      </c>
      <c r="AS159" s="22">
        <v>0</v>
      </c>
      <c r="AT159" s="22">
        <v>0</v>
      </c>
      <c r="AU159" s="22">
        <v>69606</v>
      </c>
      <c r="AV159" s="22">
        <v>5506647</v>
      </c>
      <c r="AW159" s="22">
        <v>-1435553</v>
      </c>
    </row>
    <row r="160" spans="1:49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3406480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3873519</v>
      </c>
      <c r="M160" s="22">
        <v>83074</v>
      </c>
      <c r="N160" s="22">
        <v>0</v>
      </c>
      <c r="O160" s="22">
        <v>0</v>
      </c>
      <c r="P160" s="22">
        <v>445023</v>
      </c>
      <c r="Q160" s="22">
        <v>73532</v>
      </c>
      <c r="R160" s="22">
        <v>0</v>
      </c>
      <c r="S160" s="22">
        <v>0</v>
      </c>
      <c r="T160" s="22">
        <v>0</v>
      </c>
      <c r="U160" s="22">
        <v>0</v>
      </c>
      <c r="V160" s="22">
        <v>5000</v>
      </c>
      <c r="W160" s="22">
        <v>0</v>
      </c>
      <c r="X160" s="22">
        <v>312808</v>
      </c>
      <c r="Y160" s="22">
        <v>1585160</v>
      </c>
      <c r="Z160" s="22">
        <v>297621</v>
      </c>
      <c r="AA160" s="22">
        <v>0</v>
      </c>
      <c r="AB160" s="22">
        <v>0</v>
      </c>
      <c r="AC160" s="22">
        <v>0</v>
      </c>
      <c r="AD160" s="22">
        <v>229862</v>
      </c>
      <c r="AE160" s="22">
        <v>10312079</v>
      </c>
      <c r="AF160" s="22">
        <v>3320315</v>
      </c>
      <c r="AG160" s="22">
        <v>2171559</v>
      </c>
      <c r="AH160" s="22">
        <v>0</v>
      </c>
      <c r="AI160" s="22">
        <v>1436020</v>
      </c>
      <c r="AJ160" s="22">
        <v>0</v>
      </c>
      <c r="AK160" s="22">
        <v>0</v>
      </c>
      <c r="AL160" s="22">
        <v>127085</v>
      </c>
      <c r="AM160" s="22">
        <v>0</v>
      </c>
      <c r="AN160" s="22">
        <v>8099</v>
      </c>
      <c r="AO160" s="22">
        <v>0</v>
      </c>
      <c r="AP160" s="22">
        <v>383985</v>
      </c>
      <c r="AQ160" s="22">
        <v>0</v>
      </c>
      <c r="AR160" s="22">
        <v>1559127</v>
      </c>
      <c r="AS160" s="22">
        <v>0</v>
      </c>
      <c r="AT160" s="22">
        <v>0</v>
      </c>
      <c r="AU160" s="22">
        <v>0</v>
      </c>
      <c r="AV160" s="22">
        <v>9006190</v>
      </c>
      <c r="AW160" s="22">
        <v>1305889</v>
      </c>
    </row>
    <row r="161" spans="1:49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5924012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5260849</v>
      </c>
      <c r="M161" s="22">
        <v>112765</v>
      </c>
      <c r="N161" s="22">
        <v>0</v>
      </c>
      <c r="O161" s="22">
        <v>0</v>
      </c>
      <c r="P161" s="22">
        <v>0</v>
      </c>
      <c r="Q161" s="22">
        <v>567329</v>
      </c>
      <c r="R161" s="22">
        <v>206388</v>
      </c>
      <c r="S161" s="22">
        <v>0</v>
      </c>
      <c r="T161" s="22">
        <v>0</v>
      </c>
      <c r="U161" s="22">
        <v>0</v>
      </c>
      <c r="V161" s="22">
        <v>0</v>
      </c>
      <c r="W161" s="22">
        <v>27000</v>
      </c>
      <c r="X161" s="22">
        <v>0</v>
      </c>
      <c r="Y161" s="22">
        <v>791441</v>
      </c>
      <c r="Z161" s="22">
        <v>12240</v>
      </c>
      <c r="AA161" s="22">
        <v>0</v>
      </c>
      <c r="AB161" s="22">
        <v>0</v>
      </c>
      <c r="AC161" s="22">
        <v>0</v>
      </c>
      <c r="AD161" s="22">
        <v>4000</v>
      </c>
      <c r="AE161" s="22">
        <v>12906024</v>
      </c>
      <c r="AF161" s="22">
        <v>3842076</v>
      </c>
      <c r="AG161" s="22">
        <v>2594117</v>
      </c>
      <c r="AH161" s="22">
        <v>0</v>
      </c>
      <c r="AI161" s="22">
        <v>3319908</v>
      </c>
      <c r="AJ161" s="22">
        <v>2648</v>
      </c>
      <c r="AK161" s="22">
        <v>0</v>
      </c>
      <c r="AL161" s="22">
        <v>306216</v>
      </c>
      <c r="AM161" s="22">
        <v>0</v>
      </c>
      <c r="AN161" s="22">
        <v>18567</v>
      </c>
      <c r="AO161" s="22">
        <v>0</v>
      </c>
      <c r="AP161" s="22">
        <v>163849</v>
      </c>
      <c r="AQ161" s="22">
        <v>0</v>
      </c>
      <c r="AR161" s="22">
        <v>3575397</v>
      </c>
      <c r="AS161" s="22">
        <v>315140</v>
      </c>
      <c r="AT161" s="22">
        <v>0</v>
      </c>
      <c r="AU161" s="22">
        <v>0</v>
      </c>
      <c r="AV161" s="22">
        <v>14137918</v>
      </c>
      <c r="AW161" s="22">
        <v>-1231894</v>
      </c>
    </row>
    <row r="162" spans="1:49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3134607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3836292</v>
      </c>
      <c r="M162" s="22">
        <v>171192</v>
      </c>
      <c r="N162" s="22">
        <v>19831</v>
      </c>
      <c r="O162" s="22">
        <v>4407</v>
      </c>
      <c r="P162" s="22">
        <v>0</v>
      </c>
      <c r="Q162" s="22">
        <v>107089</v>
      </c>
      <c r="R162" s="22">
        <v>131744</v>
      </c>
      <c r="S162" s="22">
        <v>0</v>
      </c>
      <c r="T162" s="22">
        <v>12847</v>
      </c>
      <c r="U162" s="22">
        <v>0</v>
      </c>
      <c r="V162" s="22">
        <v>26622</v>
      </c>
      <c r="W162" s="22">
        <v>259665</v>
      </c>
      <c r="X162" s="22">
        <v>92673</v>
      </c>
      <c r="Y162" s="22">
        <v>339490</v>
      </c>
      <c r="Z162" s="22">
        <v>363329</v>
      </c>
      <c r="AA162" s="22">
        <v>0</v>
      </c>
      <c r="AB162" s="22">
        <v>0</v>
      </c>
      <c r="AC162" s="22">
        <v>0</v>
      </c>
      <c r="AD162" s="22">
        <v>0</v>
      </c>
      <c r="AE162" s="22">
        <v>8499788</v>
      </c>
      <c r="AF162" s="22">
        <v>2696342</v>
      </c>
      <c r="AG162" s="22">
        <v>1478184</v>
      </c>
      <c r="AH162" s="22">
        <v>0</v>
      </c>
      <c r="AI162" s="22">
        <v>3032674</v>
      </c>
      <c r="AJ162" s="22">
        <v>-9996</v>
      </c>
      <c r="AK162" s="22">
        <v>72060</v>
      </c>
      <c r="AL162" s="22">
        <v>0</v>
      </c>
      <c r="AM162" s="22">
        <v>0</v>
      </c>
      <c r="AN162" s="22">
        <v>7509</v>
      </c>
      <c r="AO162" s="22">
        <v>0</v>
      </c>
      <c r="AP162" s="22">
        <v>123666</v>
      </c>
      <c r="AQ162" s="22">
        <v>0</v>
      </c>
      <c r="AR162" s="22">
        <v>1371919</v>
      </c>
      <c r="AS162" s="22">
        <v>0</v>
      </c>
      <c r="AT162" s="22">
        <v>0</v>
      </c>
      <c r="AU162" s="22">
        <v>0</v>
      </c>
      <c r="AV162" s="22">
        <v>8772358</v>
      </c>
      <c r="AW162" s="22">
        <v>-272570</v>
      </c>
    </row>
    <row r="163" spans="1:49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2654571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1202081</v>
      </c>
      <c r="M163" s="22">
        <v>41208</v>
      </c>
      <c r="N163" s="22">
        <v>49371</v>
      </c>
      <c r="O163" s="22">
        <v>0</v>
      </c>
      <c r="P163" s="22">
        <v>676701</v>
      </c>
      <c r="Q163" s="22">
        <v>124878</v>
      </c>
      <c r="R163" s="22">
        <v>184043</v>
      </c>
      <c r="S163" s="22">
        <v>0</v>
      </c>
      <c r="T163" s="22">
        <v>0</v>
      </c>
      <c r="U163" s="22">
        <v>269610</v>
      </c>
      <c r="V163" s="22">
        <v>0</v>
      </c>
      <c r="W163" s="22">
        <v>0</v>
      </c>
      <c r="X163" s="22">
        <v>628326</v>
      </c>
      <c r="Y163" s="22">
        <v>1052324</v>
      </c>
      <c r="Z163" s="22">
        <v>0</v>
      </c>
      <c r="AA163" s="22">
        <v>0</v>
      </c>
      <c r="AB163" s="22">
        <v>0</v>
      </c>
      <c r="AC163" s="22">
        <v>0</v>
      </c>
      <c r="AD163" s="22">
        <v>137693</v>
      </c>
      <c r="AE163" s="22">
        <v>7020806</v>
      </c>
      <c r="AF163" s="22">
        <v>2011770</v>
      </c>
      <c r="AG163" s="22">
        <v>1126250</v>
      </c>
      <c r="AH163" s="22">
        <v>0</v>
      </c>
      <c r="AI163" s="22">
        <v>853970</v>
      </c>
      <c r="AJ163" s="22">
        <v>0</v>
      </c>
      <c r="AK163" s="22">
        <v>0</v>
      </c>
      <c r="AL163" s="22">
        <v>452408</v>
      </c>
      <c r="AM163" s="22">
        <v>0</v>
      </c>
      <c r="AN163" s="22">
        <v>0</v>
      </c>
      <c r="AO163" s="22">
        <v>0</v>
      </c>
      <c r="AP163" s="22">
        <v>51811</v>
      </c>
      <c r="AQ163" s="22">
        <v>0</v>
      </c>
      <c r="AR163" s="22">
        <v>1475042</v>
      </c>
      <c r="AS163" s="22">
        <v>0</v>
      </c>
      <c r="AT163" s="22">
        <v>0</v>
      </c>
      <c r="AU163" s="22">
        <v>165872</v>
      </c>
      <c r="AV163" s="22">
        <v>6137123</v>
      </c>
      <c r="AW163" s="22">
        <v>883683</v>
      </c>
    </row>
    <row r="164" spans="1:49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9127290</v>
      </c>
      <c r="F164" s="22">
        <v>0</v>
      </c>
      <c r="G164" s="22">
        <v>0</v>
      </c>
      <c r="H164" s="22">
        <v>0</v>
      </c>
      <c r="I164" s="22">
        <v>0</v>
      </c>
      <c r="J164" s="22">
        <v>22075</v>
      </c>
      <c r="K164" s="22">
        <v>0</v>
      </c>
      <c r="L164" s="22">
        <v>5238457</v>
      </c>
      <c r="M164" s="22">
        <v>77614</v>
      </c>
      <c r="N164" s="22">
        <v>260498</v>
      </c>
      <c r="O164" s="22">
        <v>175235</v>
      </c>
      <c r="P164" s="22">
        <v>1413461</v>
      </c>
      <c r="Q164" s="22">
        <v>551761</v>
      </c>
      <c r="R164" s="22">
        <v>719810</v>
      </c>
      <c r="S164" s="22">
        <v>0</v>
      </c>
      <c r="T164" s="22">
        <v>58307</v>
      </c>
      <c r="U164" s="22">
        <v>1875246</v>
      </c>
      <c r="V164" s="22">
        <v>577899</v>
      </c>
      <c r="W164" s="22">
        <v>29400</v>
      </c>
      <c r="X164" s="22">
        <v>1315174</v>
      </c>
      <c r="Y164" s="22">
        <v>1261976</v>
      </c>
      <c r="Z164" s="22">
        <v>2139769</v>
      </c>
      <c r="AA164" s="22">
        <v>136615</v>
      </c>
      <c r="AB164" s="22">
        <v>0</v>
      </c>
      <c r="AC164" s="22">
        <v>0</v>
      </c>
      <c r="AD164" s="22">
        <v>407110</v>
      </c>
      <c r="AE164" s="22">
        <v>25387697</v>
      </c>
      <c r="AF164" s="22">
        <v>7370958</v>
      </c>
      <c r="AG164" s="22">
        <v>5810553</v>
      </c>
      <c r="AH164" s="22">
        <v>0</v>
      </c>
      <c r="AI164" s="22">
        <v>2065157</v>
      </c>
      <c r="AJ164" s="22">
        <v>25903</v>
      </c>
      <c r="AK164" s="22">
        <v>0</v>
      </c>
      <c r="AL164" s="22">
        <v>2047172</v>
      </c>
      <c r="AM164" s="22">
        <v>97738</v>
      </c>
      <c r="AN164" s="22">
        <v>30729</v>
      </c>
      <c r="AO164" s="22">
        <v>0</v>
      </c>
      <c r="AP164" s="22">
        <v>167291</v>
      </c>
      <c r="AQ164" s="22">
        <v>0</v>
      </c>
      <c r="AR164" s="22">
        <v>3497051</v>
      </c>
      <c r="AS164" s="22">
        <v>0</v>
      </c>
      <c r="AT164" s="22">
        <v>145802</v>
      </c>
      <c r="AU164" s="22">
        <v>0</v>
      </c>
      <c r="AV164" s="22">
        <v>21258354</v>
      </c>
      <c r="AW164" s="22">
        <v>4129343</v>
      </c>
    </row>
    <row r="165" spans="1:49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858505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1553103</v>
      </c>
      <c r="M165" s="22">
        <v>26820</v>
      </c>
      <c r="N165" s="22">
        <v>6166</v>
      </c>
      <c r="O165" s="22">
        <v>0</v>
      </c>
      <c r="P165" s="22">
        <v>67706</v>
      </c>
      <c r="Q165" s="22">
        <v>52507</v>
      </c>
      <c r="R165" s="22">
        <v>9742</v>
      </c>
      <c r="S165" s="22">
        <v>0</v>
      </c>
      <c r="T165" s="22">
        <v>30657</v>
      </c>
      <c r="U165" s="22">
        <v>0</v>
      </c>
      <c r="V165" s="22">
        <v>0</v>
      </c>
      <c r="W165" s="22">
        <v>99893</v>
      </c>
      <c r="X165" s="22">
        <v>0</v>
      </c>
      <c r="Y165" s="22">
        <v>616471</v>
      </c>
      <c r="Z165" s="22">
        <v>0</v>
      </c>
      <c r="AA165" s="22">
        <v>0</v>
      </c>
      <c r="AB165" s="22">
        <v>0</v>
      </c>
      <c r="AC165" s="22">
        <v>0</v>
      </c>
      <c r="AD165" s="22">
        <v>87829</v>
      </c>
      <c r="AE165" s="22">
        <v>3409399</v>
      </c>
      <c r="AF165" s="22">
        <v>475121</v>
      </c>
      <c r="AG165" s="22">
        <v>908972</v>
      </c>
      <c r="AH165" s="22">
        <v>0</v>
      </c>
      <c r="AI165" s="22">
        <v>777567</v>
      </c>
      <c r="AJ165" s="22">
        <v>15776</v>
      </c>
      <c r="AK165" s="22">
        <v>22782</v>
      </c>
      <c r="AL165" s="22">
        <v>130022</v>
      </c>
      <c r="AM165" s="22">
        <v>0</v>
      </c>
      <c r="AN165" s="22">
        <v>0</v>
      </c>
      <c r="AO165" s="22">
        <v>0</v>
      </c>
      <c r="AP165" s="22">
        <v>30786</v>
      </c>
      <c r="AQ165" s="22">
        <v>0</v>
      </c>
      <c r="AR165" s="22">
        <v>503594</v>
      </c>
      <c r="AS165" s="22">
        <v>0</v>
      </c>
      <c r="AT165" s="22">
        <v>0</v>
      </c>
      <c r="AU165" s="22">
        <v>1894</v>
      </c>
      <c r="AV165" s="22">
        <v>2866514</v>
      </c>
      <c r="AW165" s="22">
        <v>542885</v>
      </c>
    </row>
    <row r="166" spans="1:49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2902484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378078</v>
      </c>
      <c r="M166" s="22">
        <v>84575</v>
      </c>
      <c r="N166" s="22">
        <v>0</v>
      </c>
      <c r="O166" s="22">
        <v>0</v>
      </c>
      <c r="P166" s="22">
        <v>649189</v>
      </c>
      <c r="Q166" s="22">
        <v>1269950</v>
      </c>
      <c r="R166" s="22">
        <v>0</v>
      </c>
      <c r="S166" s="22">
        <v>0</v>
      </c>
      <c r="T166" s="22">
        <v>61867</v>
      </c>
      <c r="U166" s="22">
        <v>2</v>
      </c>
      <c r="V166" s="22">
        <v>58168</v>
      </c>
      <c r="W166" s="22">
        <v>0</v>
      </c>
      <c r="X166" s="22">
        <v>193521</v>
      </c>
      <c r="Y166" s="22">
        <v>2378426</v>
      </c>
      <c r="Z166" s="22">
        <v>499997</v>
      </c>
      <c r="AA166" s="22">
        <v>0</v>
      </c>
      <c r="AB166" s="22">
        <v>0</v>
      </c>
      <c r="AC166" s="22">
        <v>0</v>
      </c>
      <c r="AD166" s="22">
        <v>28535</v>
      </c>
      <c r="AE166" s="22">
        <v>8504792</v>
      </c>
      <c r="AF166" s="22">
        <v>2073498</v>
      </c>
      <c r="AG166" s="22">
        <v>1169589</v>
      </c>
      <c r="AH166" s="22">
        <v>0</v>
      </c>
      <c r="AI166" s="22">
        <v>877188</v>
      </c>
      <c r="AJ166" s="22">
        <v>0</v>
      </c>
      <c r="AK166" s="22">
        <v>0</v>
      </c>
      <c r="AL166" s="22">
        <v>0</v>
      </c>
      <c r="AM166" s="22">
        <v>166023</v>
      </c>
      <c r="AN166" s="22">
        <v>18910</v>
      </c>
      <c r="AO166" s="22">
        <v>0</v>
      </c>
      <c r="AP166" s="22">
        <v>109277</v>
      </c>
      <c r="AQ166" s="22">
        <v>0</v>
      </c>
      <c r="AR166" s="22">
        <v>1723661</v>
      </c>
      <c r="AS166" s="22">
        <v>0</v>
      </c>
      <c r="AT166" s="22">
        <v>0</v>
      </c>
      <c r="AU166" s="22">
        <v>0</v>
      </c>
      <c r="AV166" s="22">
        <v>6138146</v>
      </c>
      <c r="AW166" s="22">
        <v>2366646</v>
      </c>
    </row>
    <row r="167" spans="1:49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9549670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5653496</v>
      </c>
      <c r="M167" s="22">
        <v>138613</v>
      </c>
      <c r="N167" s="22">
        <v>109630</v>
      </c>
      <c r="O167" s="22">
        <v>292469</v>
      </c>
      <c r="P167" s="22">
        <v>1459464</v>
      </c>
      <c r="Q167" s="22">
        <v>253433</v>
      </c>
      <c r="R167" s="22">
        <v>3192403</v>
      </c>
      <c r="S167" s="22">
        <v>0</v>
      </c>
      <c r="T167" s="22">
        <v>324168</v>
      </c>
      <c r="U167" s="22">
        <v>17136611</v>
      </c>
      <c r="V167" s="22">
        <v>273208</v>
      </c>
      <c r="W167" s="22">
        <v>345706</v>
      </c>
      <c r="X167" s="22">
        <v>4754375</v>
      </c>
      <c r="Y167" s="22">
        <v>0</v>
      </c>
      <c r="Z167" s="22">
        <v>1141777</v>
      </c>
      <c r="AA167" s="22">
        <v>0</v>
      </c>
      <c r="AB167" s="22">
        <v>0</v>
      </c>
      <c r="AC167" s="22">
        <v>2287</v>
      </c>
      <c r="AD167" s="22">
        <v>349058</v>
      </c>
      <c r="AE167" s="22">
        <v>44976368</v>
      </c>
      <c r="AF167" s="22">
        <v>6369112</v>
      </c>
      <c r="AG167" s="22">
        <v>6458025</v>
      </c>
      <c r="AH167" s="22">
        <v>0</v>
      </c>
      <c r="AI167" s="22">
        <v>3052100</v>
      </c>
      <c r="AJ167" s="22">
        <v>0</v>
      </c>
      <c r="AK167" s="22">
        <v>0</v>
      </c>
      <c r="AL167" s="22">
        <v>0</v>
      </c>
      <c r="AM167" s="22">
        <v>489084</v>
      </c>
      <c r="AN167" s="22">
        <v>25947</v>
      </c>
      <c r="AO167" s="22">
        <v>0</v>
      </c>
      <c r="AP167" s="22">
        <v>1088115</v>
      </c>
      <c r="AQ167" s="22">
        <v>0</v>
      </c>
      <c r="AR167" s="22">
        <v>5612596</v>
      </c>
      <c r="AS167" s="22">
        <v>0</v>
      </c>
      <c r="AT167" s="22">
        <v>0</v>
      </c>
      <c r="AU167" s="22">
        <v>218892</v>
      </c>
      <c r="AV167" s="22">
        <v>23313871</v>
      </c>
      <c r="AW167" s="22">
        <v>21662497</v>
      </c>
    </row>
    <row r="168" spans="1:49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1039408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2341292</v>
      </c>
      <c r="M168" s="22">
        <v>85723</v>
      </c>
      <c r="N168" s="22">
        <v>14046</v>
      </c>
      <c r="O168" s="22">
        <v>0</v>
      </c>
      <c r="P168" s="22">
        <v>100570</v>
      </c>
      <c r="Q168" s="22">
        <v>22614</v>
      </c>
      <c r="R168" s="22">
        <v>10800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3790548</v>
      </c>
      <c r="Y168" s="22">
        <v>471972</v>
      </c>
      <c r="Z168" s="22">
        <v>0</v>
      </c>
      <c r="AA168" s="22">
        <v>0</v>
      </c>
      <c r="AB168" s="22">
        <v>0</v>
      </c>
      <c r="AC168" s="22">
        <v>0</v>
      </c>
      <c r="AD168" s="22">
        <v>20030</v>
      </c>
      <c r="AE168" s="22">
        <v>7897003</v>
      </c>
      <c r="AF168" s="22">
        <v>1168598</v>
      </c>
      <c r="AG168" s="22">
        <v>1447141</v>
      </c>
      <c r="AH168" s="22">
        <v>0</v>
      </c>
      <c r="AI168" s="22">
        <v>1083417</v>
      </c>
      <c r="AJ168" s="22">
        <v>0</v>
      </c>
      <c r="AK168" s="22">
        <v>0</v>
      </c>
      <c r="AL168" s="22">
        <v>3595496</v>
      </c>
      <c r="AM168" s="22">
        <v>0</v>
      </c>
      <c r="AN168" s="22">
        <v>0</v>
      </c>
      <c r="AO168" s="22">
        <v>0</v>
      </c>
      <c r="AP168" s="22">
        <v>14171</v>
      </c>
      <c r="AQ168" s="22">
        <v>0</v>
      </c>
      <c r="AR168" s="22">
        <v>452381</v>
      </c>
      <c r="AS168" s="22">
        <v>0</v>
      </c>
      <c r="AT168" s="22">
        <v>0</v>
      </c>
      <c r="AU168" s="22">
        <v>5357</v>
      </c>
      <c r="AV168" s="22">
        <v>7766561</v>
      </c>
      <c r="AW168" s="22">
        <v>130442</v>
      </c>
    </row>
    <row r="169" spans="1:49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1101997</v>
      </c>
      <c r="F169" s="22">
        <v>0</v>
      </c>
      <c r="G169" s="22">
        <v>0</v>
      </c>
      <c r="H169" s="22">
        <v>29025</v>
      </c>
      <c r="I169" s="22">
        <v>0</v>
      </c>
      <c r="J169" s="22">
        <v>22182</v>
      </c>
      <c r="K169" s="22">
        <v>0</v>
      </c>
      <c r="L169" s="22">
        <v>994679</v>
      </c>
      <c r="M169" s="22">
        <v>51452</v>
      </c>
      <c r="N169" s="22">
        <v>16473</v>
      </c>
      <c r="O169" s="22">
        <v>110</v>
      </c>
      <c r="P169" s="22">
        <v>169698</v>
      </c>
      <c r="Q169" s="22">
        <v>139293</v>
      </c>
      <c r="R169" s="22">
        <v>33241</v>
      </c>
      <c r="S169" s="22">
        <v>0</v>
      </c>
      <c r="T169" s="22">
        <v>0</v>
      </c>
      <c r="U169" s="22">
        <v>0</v>
      </c>
      <c r="V169" s="22">
        <v>0</v>
      </c>
      <c r="W169" s="22">
        <v>10035</v>
      </c>
      <c r="X169" s="22">
        <v>0</v>
      </c>
      <c r="Y169" s="22">
        <v>958183</v>
      </c>
      <c r="Z169" s="22">
        <v>640683</v>
      </c>
      <c r="AA169" s="22">
        <v>0</v>
      </c>
      <c r="AB169" s="22">
        <v>0</v>
      </c>
      <c r="AC169" s="22">
        <v>0</v>
      </c>
      <c r="AD169" s="22">
        <v>61364</v>
      </c>
      <c r="AE169" s="22">
        <v>4228415</v>
      </c>
      <c r="AF169" s="22">
        <v>881011</v>
      </c>
      <c r="AG169" s="22">
        <v>707614</v>
      </c>
      <c r="AH169" s="22">
        <v>171652</v>
      </c>
      <c r="AI169" s="22">
        <v>678390</v>
      </c>
      <c r="AJ169" s="22">
        <v>22430</v>
      </c>
      <c r="AK169" s="22">
        <v>8114</v>
      </c>
      <c r="AL169" s="22">
        <v>10500</v>
      </c>
      <c r="AM169" s="22">
        <v>43242</v>
      </c>
      <c r="AN169" s="22">
        <v>2044</v>
      </c>
      <c r="AO169" s="22">
        <v>20951</v>
      </c>
      <c r="AP169" s="22">
        <v>6474</v>
      </c>
      <c r="AQ169" s="22">
        <v>0</v>
      </c>
      <c r="AR169" s="22">
        <v>676908</v>
      </c>
      <c r="AS169" s="22">
        <v>0</v>
      </c>
      <c r="AT169" s="22">
        <v>0</v>
      </c>
      <c r="AU169" s="22">
        <v>0</v>
      </c>
      <c r="AV169" s="22">
        <v>3229330</v>
      </c>
      <c r="AW169" s="22">
        <v>999085</v>
      </c>
    </row>
    <row r="170" spans="1:49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7470703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198727</v>
      </c>
      <c r="L170" s="22">
        <v>3856918</v>
      </c>
      <c r="M170" s="22">
        <v>97060</v>
      </c>
      <c r="N170" s="22">
        <v>137740</v>
      </c>
      <c r="O170" s="22">
        <v>28159</v>
      </c>
      <c r="P170" s="22">
        <v>1128933</v>
      </c>
      <c r="Q170" s="22">
        <v>62454</v>
      </c>
      <c r="R170" s="22">
        <v>580997</v>
      </c>
      <c r="S170" s="22">
        <v>30082</v>
      </c>
      <c r="T170" s="22">
        <v>0</v>
      </c>
      <c r="U170" s="22">
        <v>0</v>
      </c>
      <c r="V170" s="22">
        <v>0</v>
      </c>
      <c r="W170" s="22">
        <v>74671</v>
      </c>
      <c r="X170" s="22">
        <v>0</v>
      </c>
      <c r="Y170" s="22">
        <v>4146576</v>
      </c>
      <c r="Z170" s="22">
        <v>1248318</v>
      </c>
      <c r="AA170" s="22">
        <v>0</v>
      </c>
      <c r="AB170" s="22">
        <v>0</v>
      </c>
      <c r="AC170" s="22">
        <v>0</v>
      </c>
      <c r="AD170" s="22">
        <v>23510</v>
      </c>
      <c r="AE170" s="22">
        <v>19084848</v>
      </c>
      <c r="AF170" s="22">
        <v>6943045</v>
      </c>
      <c r="AG170" s="22">
        <v>2478774</v>
      </c>
      <c r="AH170" s="22">
        <v>2245019</v>
      </c>
      <c r="AI170" s="22">
        <v>3412563</v>
      </c>
      <c r="AJ170" s="22">
        <v>6869</v>
      </c>
      <c r="AK170" s="22">
        <v>232474</v>
      </c>
      <c r="AL170" s="22">
        <v>0</v>
      </c>
      <c r="AM170" s="22">
        <v>108881</v>
      </c>
      <c r="AN170" s="22">
        <v>27646</v>
      </c>
      <c r="AO170" s="22">
        <v>12896</v>
      </c>
      <c r="AP170" s="22">
        <v>256094</v>
      </c>
      <c r="AQ170" s="22">
        <v>0</v>
      </c>
      <c r="AR170" s="22">
        <v>3514096</v>
      </c>
      <c r="AS170" s="22">
        <v>0</v>
      </c>
      <c r="AT170" s="22">
        <v>0</v>
      </c>
      <c r="AU170" s="22">
        <v>145052</v>
      </c>
      <c r="AV170" s="22">
        <v>19383409</v>
      </c>
      <c r="AW170" s="22">
        <v>-298561</v>
      </c>
    </row>
    <row r="171" spans="1:49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447582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308736</v>
      </c>
      <c r="M171" s="22">
        <v>24537</v>
      </c>
      <c r="N171" s="22">
        <v>9741</v>
      </c>
      <c r="O171" s="22">
        <v>450</v>
      </c>
      <c r="P171" s="22">
        <v>62013</v>
      </c>
      <c r="Q171" s="22">
        <v>25618</v>
      </c>
      <c r="R171" s="22">
        <v>10448</v>
      </c>
      <c r="S171" s="22">
        <v>0</v>
      </c>
      <c r="T171" s="22">
        <v>1000</v>
      </c>
      <c r="U171" s="22">
        <v>0</v>
      </c>
      <c r="V171" s="22">
        <v>0</v>
      </c>
      <c r="W171" s="22">
        <v>0</v>
      </c>
      <c r="X171" s="22">
        <v>77900</v>
      </c>
      <c r="Y171" s="22">
        <v>141231</v>
      </c>
      <c r="Z171" s="22">
        <v>10700</v>
      </c>
      <c r="AA171" s="22">
        <v>0</v>
      </c>
      <c r="AB171" s="22">
        <v>0</v>
      </c>
      <c r="AC171" s="22">
        <v>0</v>
      </c>
      <c r="AD171" s="22">
        <v>4066</v>
      </c>
      <c r="AE171" s="22">
        <v>1124022</v>
      </c>
      <c r="AF171" s="22">
        <v>384215</v>
      </c>
      <c r="AG171" s="22">
        <v>218292</v>
      </c>
      <c r="AH171" s="22">
        <v>26409</v>
      </c>
      <c r="AI171" s="22">
        <v>183845</v>
      </c>
      <c r="AJ171" s="22">
        <v>0</v>
      </c>
      <c r="AK171" s="22">
        <v>0</v>
      </c>
      <c r="AL171" s="22">
        <v>32410</v>
      </c>
      <c r="AM171" s="22">
        <v>0</v>
      </c>
      <c r="AN171" s="22">
        <v>846</v>
      </c>
      <c r="AO171" s="22">
        <v>6643</v>
      </c>
      <c r="AP171" s="22">
        <v>5363</v>
      </c>
      <c r="AQ171" s="22">
        <v>0</v>
      </c>
      <c r="AR171" s="22">
        <v>280869</v>
      </c>
      <c r="AS171" s="22">
        <v>0</v>
      </c>
      <c r="AT171" s="22">
        <v>0</v>
      </c>
      <c r="AU171" s="22">
        <v>0</v>
      </c>
      <c r="AV171" s="22">
        <v>1138892</v>
      </c>
      <c r="AW171" s="22">
        <v>-14870</v>
      </c>
    </row>
    <row r="172" spans="1:49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6025244</v>
      </c>
      <c r="F172" s="22">
        <v>5827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5579354</v>
      </c>
      <c r="M172" s="22">
        <v>97624</v>
      </c>
      <c r="N172" s="22">
        <v>161670</v>
      </c>
      <c r="O172" s="22">
        <v>46297</v>
      </c>
      <c r="P172" s="22">
        <v>1828329</v>
      </c>
      <c r="Q172" s="22">
        <v>344579</v>
      </c>
      <c r="R172" s="22">
        <v>799070</v>
      </c>
      <c r="S172" s="22">
        <v>0</v>
      </c>
      <c r="T172" s="22">
        <v>95891</v>
      </c>
      <c r="U172" s="22">
        <v>0</v>
      </c>
      <c r="V172" s="22">
        <v>0</v>
      </c>
      <c r="W172" s="22">
        <v>1580</v>
      </c>
      <c r="X172" s="22">
        <v>0</v>
      </c>
      <c r="Y172" s="22">
        <v>2549880</v>
      </c>
      <c r="Z172" s="22">
        <v>614145</v>
      </c>
      <c r="AA172" s="22">
        <v>0</v>
      </c>
      <c r="AB172" s="22">
        <v>0</v>
      </c>
      <c r="AC172" s="22">
        <v>0</v>
      </c>
      <c r="AD172" s="22">
        <v>132047</v>
      </c>
      <c r="AE172" s="22">
        <v>18281537</v>
      </c>
      <c r="AF172" s="22">
        <v>6178139</v>
      </c>
      <c r="AG172" s="22">
        <v>2403877</v>
      </c>
      <c r="AH172" s="22">
        <v>1007203</v>
      </c>
      <c r="AI172" s="22">
        <v>3501390</v>
      </c>
      <c r="AJ172" s="22">
        <v>21928</v>
      </c>
      <c r="AK172" s="22">
        <v>331</v>
      </c>
      <c r="AL172" s="22">
        <v>885288</v>
      </c>
      <c r="AM172" s="22">
        <v>42916</v>
      </c>
      <c r="AN172" s="22">
        <v>24062</v>
      </c>
      <c r="AO172" s="22">
        <v>0</v>
      </c>
      <c r="AP172" s="22">
        <v>172391</v>
      </c>
      <c r="AQ172" s="22">
        <v>0</v>
      </c>
      <c r="AR172" s="22">
        <v>5251235</v>
      </c>
      <c r="AS172" s="22">
        <v>0</v>
      </c>
      <c r="AT172" s="22">
        <v>0</v>
      </c>
      <c r="AU172" s="22">
        <v>15276</v>
      </c>
      <c r="AV172" s="22">
        <v>19504036</v>
      </c>
      <c r="AW172" s="22">
        <v>-1222499</v>
      </c>
    </row>
    <row r="173" spans="1:49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18407495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17096914</v>
      </c>
      <c r="M173" s="22">
        <v>267810</v>
      </c>
      <c r="N173" s="22">
        <v>587468</v>
      </c>
      <c r="O173" s="22">
        <v>500907</v>
      </c>
      <c r="P173" s="22">
        <v>3982939</v>
      </c>
      <c r="Q173" s="22">
        <v>626736</v>
      </c>
      <c r="R173" s="22">
        <v>892014</v>
      </c>
      <c r="S173" s="22">
        <v>0</v>
      </c>
      <c r="T173" s="22">
        <v>0</v>
      </c>
      <c r="U173" s="22">
        <v>2177353</v>
      </c>
      <c r="V173" s="22">
        <v>0</v>
      </c>
      <c r="W173" s="22">
        <v>0</v>
      </c>
      <c r="X173" s="22">
        <v>0</v>
      </c>
      <c r="Y173" s="22">
        <v>6508951</v>
      </c>
      <c r="Z173" s="22">
        <v>1070447</v>
      </c>
      <c r="AA173" s="22">
        <v>0</v>
      </c>
      <c r="AB173" s="22">
        <v>0</v>
      </c>
      <c r="AC173" s="22">
        <v>927871</v>
      </c>
      <c r="AD173" s="22">
        <v>326710</v>
      </c>
      <c r="AE173" s="22">
        <v>53373615</v>
      </c>
      <c r="AF173" s="22">
        <v>15593263</v>
      </c>
      <c r="AG173" s="22">
        <v>20874126</v>
      </c>
      <c r="AH173" s="22">
        <v>0</v>
      </c>
      <c r="AI173" s="22">
        <v>4181207</v>
      </c>
      <c r="AJ173" s="22">
        <v>0</v>
      </c>
      <c r="AK173" s="22">
        <v>0</v>
      </c>
      <c r="AL173" s="22">
        <v>335093</v>
      </c>
      <c r="AM173" s="22">
        <v>0</v>
      </c>
      <c r="AN173" s="22">
        <v>0</v>
      </c>
      <c r="AO173" s="22">
        <v>0</v>
      </c>
      <c r="AP173" s="22">
        <v>887293</v>
      </c>
      <c r="AQ173" s="22">
        <v>0</v>
      </c>
      <c r="AR173" s="22">
        <v>7718109</v>
      </c>
      <c r="AS173" s="22">
        <v>274267</v>
      </c>
      <c r="AT173" s="22">
        <v>0</v>
      </c>
      <c r="AU173" s="22">
        <v>0</v>
      </c>
      <c r="AV173" s="22">
        <v>49863358</v>
      </c>
      <c r="AW173" s="22">
        <v>3510257</v>
      </c>
    </row>
    <row r="174" spans="1:49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14013612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16491011</v>
      </c>
      <c r="M174" s="22">
        <v>216796</v>
      </c>
      <c r="N174" s="22">
        <v>517530</v>
      </c>
      <c r="O174" s="22">
        <v>0</v>
      </c>
      <c r="P174" s="22">
        <v>0</v>
      </c>
      <c r="Q174" s="22">
        <v>327713</v>
      </c>
      <c r="R174" s="22">
        <v>0</v>
      </c>
      <c r="S174" s="22">
        <v>0</v>
      </c>
      <c r="T174" s="22">
        <v>29440</v>
      </c>
      <c r="U174" s="22">
        <v>1647562</v>
      </c>
      <c r="V174" s="22">
        <v>0</v>
      </c>
      <c r="W174" s="22">
        <v>1036030</v>
      </c>
      <c r="X174" s="22">
        <v>0</v>
      </c>
      <c r="Y174" s="22">
        <v>3714186</v>
      </c>
      <c r="Z174" s="22">
        <v>425416</v>
      </c>
      <c r="AA174" s="22">
        <v>0</v>
      </c>
      <c r="AB174" s="22">
        <v>0</v>
      </c>
      <c r="AC174" s="22">
        <v>134704</v>
      </c>
      <c r="AD174" s="22">
        <v>442419</v>
      </c>
      <c r="AE174" s="22">
        <v>38996419</v>
      </c>
      <c r="AF174" s="22">
        <v>12310366</v>
      </c>
      <c r="AG174" s="22">
        <v>11179511</v>
      </c>
      <c r="AH174" s="22">
        <v>0</v>
      </c>
      <c r="AI174" s="22">
        <v>4177038</v>
      </c>
      <c r="AJ174" s="22">
        <v>0</v>
      </c>
      <c r="AK174" s="22">
        <v>433665</v>
      </c>
      <c r="AL174" s="22">
        <v>0</v>
      </c>
      <c r="AM174" s="22">
        <v>384173</v>
      </c>
      <c r="AN174" s="22">
        <v>55011</v>
      </c>
      <c r="AO174" s="22">
        <v>0</v>
      </c>
      <c r="AP174" s="22">
        <v>650433</v>
      </c>
      <c r="AQ174" s="22">
        <v>0</v>
      </c>
      <c r="AR174" s="22">
        <v>6023395</v>
      </c>
      <c r="AS174" s="22">
        <v>96244</v>
      </c>
      <c r="AT174" s="22">
        <v>0</v>
      </c>
      <c r="AU174" s="22">
        <v>0</v>
      </c>
      <c r="AV174" s="22">
        <v>35309836</v>
      </c>
      <c r="AW174" s="22">
        <v>3686583</v>
      </c>
    </row>
    <row r="175" spans="1:49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3435942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4692506</v>
      </c>
      <c r="M175" s="22">
        <v>0</v>
      </c>
      <c r="N175" s="22">
        <v>65533</v>
      </c>
      <c r="O175" s="22">
        <v>172476</v>
      </c>
      <c r="P175" s="22">
        <v>0</v>
      </c>
      <c r="Q175" s="22">
        <v>230639</v>
      </c>
      <c r="R175" s="22">
        <v>111295</v>
      </c>
      <c r="S175" s="22">
        <v>0</v>
      </c>
      <c r="T175" s="22">
        <v>0</v>
      </c>
      <c r="U175" s="22">
        <v>0</v>
      </c>
      <c r="V175" s="22">
        <v>0</v>
      </c>
      <c r="W175" s="22">
        <v>121642</v>
      </c>
      <c r="X175" s="22">
        <v>0</v>
      </c>
      <c r="Y175" s="22">
        <v>264984</v>
      </c>
      <c r="Z175" s="22">
        <v>893515</v>
      </c>
      <c r="AA175" s="22">
        <v>0</v>
      </c>
      <c r="AB175" s="22">
        <v>0</v>
      </c>
      <c r="AC175" s="22">
        <v>0</v>
      </c>
      <c r="AD175" s="22">
        <v>247270</v>
      </c>
      <c r="AE175" s="22">
        <v>10235802</v>
      </c>
      <c r="AF175" s="22">
        <v>3406058</v>
      </c>
      <c r="AG175" s="22">
        <v>826642</v>
      </c>
      <c r="AH175" s="22">
        <v>0</v>
      </c>
      <c r="AI175" s="22">
        <v>3579543</v>
      </c>
      <c r="AJ175" s="22">
        <v>0</v>
      </c>
      <c r="AK175" s="22">
        <v>0</v>
      </c>
      <c r="AL175" s="22">
        <v>819900</v>
      </c>
      <c r="AM175" s="22">
        <v>0</v>
      </c>
      <c r="AN175" s="22">
        <v>0</v>
      </c>
      <c r="AO175" s="22">
        <v>0</v>
      </c>
      <c r="AP175" s="22">
        <v>183663</v>
      </c>
      <c r="AQ175" s="22">
        <v>0</v>
      </c>
      <c r="AR175" s="22">
        <v>1987740</v>
      </c>
      <c r="AS175" s="22">
        <v>0</v>
      </c>
      <c r="AT175" s="22">
        <v>0</v>
      </c>
      <c r="AU175" s="22">
        <v>0</v>
      </c>
      <c r="AV175" s="22">
        <v>10803546</v>
      </c>
      <c r="AW175" s="22">
        <v>-567744</v>
      </c>
    </row>
    <row r="176" spans="1:49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1845832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798678</v>
      </c>
      <c r="M176" s="22">
        <v>63054</v>
      </c>
      <c r="N176" s="22">
        <v>0</v>
      </c>
      <c r="O176" s="22">
        <v>0</v>
      </c>
      <c r="P176" s="22">
        <v>256564</v>
      </c>
      <c r="Q176" s="22">
        <v>106544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147832</v>
      </c>
      <c r="Y176" s="22">
        <v>533627</v>
      </c>
      <c r="Z176" s="22">
        <v>1450000</v>
      </c>
      <c r="AA176" s="22">
        <v>0</v>
      </c>
      <c r="AB176" s="22">
        <v>0</v>
      </c>
      <c r="AC176" s="22">
        <v>0</v>
      </c>
      <c r="AD176" s="22">
        <v>0</v>
      </c>
      <c r="AE176" s="22">
        <v>5202131</v>
      </c>
      <c r="AF176" s="22">
        <v>1687823</v>
      </c>
      <c r="AG176" s="22">
        <v>893795</v>
      </c>
      <c r="AH176" s="22">
        <v>0</v>
      </c>
      <c r="AI176" s="22">
        <v>999488</v>
      </c>
      <c r="AJ176" s="22">
        <v>16124</v>
      </c>
      <c r="AK176" s="22">
        <v>100876</v>
      </c>
      <c r="AL176" s="22">
        <v>56227</v>
      </c>
      <c r="AM176" s="22">
        <v>20630</v>
      </c>
      <c r="AN176" s="22">
        <v>13374</v>
      </c>
      <c r="AO176" s="22">
        <v>0</v>
      </c>
      <c r="AP176" s="22">
        <v>11813</v>
      </c>
      <c r="AQ176" s="22">
        <v>0</v>
      </c>
      <c r="AR176" s="22">
        <v>1084209</v>
      </c>
      <c r="AS176" s="22">
        <v>0</v>
      </c>
      <c r="AT176" s="22">
        <v>0</v>
      </c>
      <c r="AU176" s="22">
        <v>0</v>
      </c>
      <c r="AV176" s="22">
        <v>4884359</v>
      </c>
      <c r="AW176" s="22">
        <v>317772</v>
      </c>
    </row>
    <row r="177" spans="1:49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17859084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14632118</v>
      </c>
      <c r="M177" s="22">
        <v>451952</v>
      </c>
      <c r="N177" s="22">
        <v>600063</v>
      </c>
      <c r="O177" s="22">
        <v>362080</v>
      </c>
      <c r="P177" s="22">
        <v>2690305</v>
      </c>
      <c r="Q177" s="22">
        <v>0</v>
      </c>
      <c r="R177" s="22">
        <v>1266918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4895353</v>
      </c>
      <c r="Z177" s="22">
        <v>838466</v>
      </c>
      <c r="AA177" s="22">
        <v>0</v>
      </c>
      <c r="AB177" s="22">
        <v>0</v>
      </c>
      <c r="AC177" s="22">
        <v>453588</v>
      </c>
      <c r="AD177" s="22">
        <v>333601</v>
      </c>
      <c r="AE177" s="22">
        <v>44383528</v>
      </c>
      <c r="AF177" s="22">
        <v>15486137</v>
      </c>
      <c r="AG177" s="22">
        <v>13561634</v>
      </c>
      <c r="AH177" s="22">
        <v>2291176</v>
      </c>
      <c r="AI177" s="22">
        <v>4863419</v>
      </c>
      <c r="AJ177" s="22">
        <v>0</v>
      </c>
      <c r="AK177" s="22">
        <v>0</v>
      </c>
      <c r="AL177" s="22">
        <v>0</v>
      </c>
      <c r="AM177" s="22">
        <v>530593</v>
      </c>
      <c r="AN177" s="22">
        <v>47192</v>
      </c>
      <c r="AO177" s="22">
        <v>0</v>
      </c>
      <c r="AP177" s="22">
        <v>891328</v>
      </c>
      <c r="AQ177" s="22">
        <v>0</v>
      </c>
      <c r="AR177" s="22">
        <v>9168253</v>
      </c>
      <c r="AS177" s="22">
        <v>6124</v>
      </c>
      <c r="AT177" s="22">
        <v>0</v>
      </c>
      <c r="AU177" s="22">
        <v>48001</v>
      </c>
      <c r="AV177" s="22">
        <v>46893857</v>
      </c>
      <c r="AW177" s="22">
        <v>-2510329</v>
      </c>
    </row>
    <row r="178" spans="1:49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10398041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10683736</v>
      </c>
      <c r="M178" s="22">
        <v>239088</v>
      </c>
      <c r="N178" s="22">
        <v>296489</v>
      </c>
      <c r="O178" s="22">
        <v>279496</v>
      </c>
      <c r="P178" s="22">
        <v>2169448</v>
      </c>
      <c r="Q178" s="22">
        <v>417067</v>
      </c>
      <c r="R178" s="22">
        <v>940772</v>
      </c>
      <c r="S178" s="22">
        <v>704</v>
      </c>
      <c r="T178" s="22">
        <v>0</v>
      </c>
      <c r="U178" s="22">
        <v>1441743</v>
      </c>
      <c r="V178" s="22">
        <v>0</v>
      </c>
      <c r="W178" s="22">
        <v>46225</v>
      </c>
      <c r="X178" s="22">
        <v>0</v>
      </c>
      <c r="Y178" s="22">
        <v>6189599</v>
      </c>
      <c r="Z178" s="22">
        <v>308541</v>
      </c>
      <c r="AA178" s="22">
        <v>0</v>
      </c>
      <c r="AB178" s="22">
        <v>0</v>
      </c>
      <c r="AC178" s="22">
        <v>0</v>
      </c>
      <c r="AD178" s="22">
        <v>798235</v>
      </c>
      <c r="AE178" s="22">
        <v>34209184</v>
      </c>
      <c r="AF178" s="22">
        <v>11818022</v>
      </c>
      <c r="AG178" s="22">
        <v>6033015</v>
      </c>
      <c r="AH178" s="22">
        <v>0</v>
      </c>
      <c r="AI178" s="22">
        <v>3963381</v>
      </c>
      <c r="AJ178" s="22">
        <v>305</v>
      </c>
      <c r="AK178" s="22">
        <v>0</v>
      </c>
      <c r="AL178" s="22">
        <v>138949</v>
      </c>
      <c r="AM178" s="22">
        <v>218815</v>
      </c>
      <c r="AN178" s="22">
        <v>12357</v>
      </c>
      <c r="AO178" s="22">
        <v>215152</v>
      </c>
      <c r="AP178" s="22">
        <v>147270</v>
      </c>
      <c r="AQ178" s="22">
        <v>0</v>
      </c>
      <c r="AR178" s="22">
        <v>5237714</v>
      </c>
      <c r="AS178" s="22">
        <v>-24803</v>
      </c>
      <c r="AT178" s="22">
        <v>0</v>
      </c>
      <c r="AU178" s="22">
        <v>433388</v>
      </c>
      <c r="AV178" s="22">
        <v>28193565</v>
      </c>
      <c r="AW178" s="22">
        <v>6015619</v>
      </c>
    </row>
    <row r="179" spans="1:49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1495345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840528</v>
      </c>
      <c r="M179" s="22">
        <v>18371</v>
      </c>
      <c r="N179" s="22">
        <v>22483</v>
      </c>
      <c r="O179" s="22">
        <v>0</v>
      </c>
      <c r="P179" s="22">
        <v>266222</v>
      </c>
      <c r="Q179" s="22">
        <v>48674</v>
      </c>
      <c r="R179" s="22">
        <v>122952</v>
      </c>
      <c r="S179" s="22">
        <v>0</v>
      </c>
      <c r="T179" s="22">
        <v>0</v>
      </c>
      <c r="U179" s="22">
        <v>0</v>
      </c>
      <c r="V179" s="22">
        <v>9486</v>
      </c>
      <c r="W179" s="22">
        <v>0</v>
      </c>
      <c r="X179" s="22">
        <v>48063</v>
      </c>
      <c r="Y179" s="22">
        <v>0</v>
      </c>
      <c r="Z179" s="22">
        <v>427295</v>
      </c>
      <c r="AA179" s="22">
        <v>0</v>
      </c>
      <c r="AB179" s="22">
        <v>0</v>
      </c>
      <c r="AC179" s="22">
        <v>0</v>
      </c>
      <c r="AD179" s="22">
        <v>9776</v>
      </c>
      <c r="AE179" s="22">
        <v>3309195</v>
      </c>
      <c r="AF179" s="22">
        <v>997330</v>
      </c>
      <c r="AG179" s="22">
        <v>997341</v>
      </c>
      <c r="AH179" s="22">
        <v>0</v>
      </c>
      <c r="AI179" s="22">
        <v>687289</v>
      </c>
      <c r="AJ179" s="22">
        <v>7212</v>
      </c>
      <c r="AK179" s="22">
        <v>0</v>
      </c>
      <c r="AL179" s="22">
        <v>57000</v>
      </c>
      <c r="AM179" s="22">
        <v>0</v>
      </c>
      <c r="AN179" s="22">
        <v>0</v>
      </c>
      <c r="AO179" s="22">
        <v>0</v>
      </c>
      <c r="AP179" s="22">
        <v>84415</v>
      </c>
      <c r="AQ179" s="22">
        <v>0</v>
      </c>
      <c r="AR179" s="22">
        <v>682020</v>
      </c>
      <c r="AS179" s="22">
        <v>6224</v>
      </c>
      <c r="AT179" s="22">
        <v>0</v>
      </c>
      <c r="AU179" s="22">
        <v>171128</v>
      </c>
      <c r="AV179" s="22">
        <v>3689959</v>
      </c>
      <c r="AW179" s="22">
        <v>-380764</v>
      </c>
    </row>
    <row r="180" spans="1:49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3328793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4579942</v>
      </c>
      <c r="M180" s="22">
        <v>0</v>
      </c>
      <c r="N180" s="22">
        <v>0</v>
      </c>
      <c r="O180" s="22">
        <v>50135</v>
      </c>
      <c r="P180" s="22">
        <v>407744</v>
      </c>
      <c r="Q180" s="22">
        <v>246537</v>
      </c>
      <c r="R180" s="22">
        <v>146808</v>
      </c>
      <c r="S180" s="22">
        <v>2412708</v>
      </c>
      <c r="T180" s="22">
        <v>0</v>
      </c>
      <c r="U180" s="22">
        <v>0</v>
      </c>
      <c r="V180" s="22">
        <v>0</v>
      </c>
      <c r="W180" s="22">
        <v>134300</v>
      </c>
      <c r="X180" s="22">
        <v>288271</v>
      </c>
      <c r="Y180" s="22">
        <v>833823</v>
      </c>
      <c r="Z180" s="22">
        <v>0</v>
      </c>
      <c r="AA180" s="22">
        <v>145000</v>
      </c>
      <c r="AB180" s="22">
        <v>0</v>
      </c>
      <c r="AC180" s="22">
        <v>0</v>
      </c>
      <c r="AD180" s="22">
        <v>0</v>
      </c>
      <c r="AE180" s="22">
        <v>12574061</v>
      </c>
      <c r="AF180" s="22">
        <v>2909314</v>
      </c>
      <c r="AG180" s="22">
        <v>3845166</v>
      </c>
      <c r="AH180" s="22">
        <v>0</v>
      </c>
      <c r="AI180" s="22">
        <v>2083203</v>
      </c>
      <c r="AJ180" s="22">
        <v>0</v>
      </c>
      <c r="AK180" s="22">
        <v>0</v>
      </c>
      <c r="AL180" s="22">
        <v>167767</v>
      </c>
      <c r="AM180" s="22">
        <v>27242</v>
      </c>
      <c r="AN180" s="22">
        <v>11414</v>
      </c>
      <c r="AO180" s="22">
        <v>0</v>
      </c>
      <c r="AP180" s="22">
        <v>222745</v>
      </c>
      <c r="AQ180" s="22">
        <v>0</v>
      </c>
      <c r="AR180" s="22">
        <v>2331116</v>
      </c>
      <c r="AS180" s="22">
        <v>129143</v>
      </c>
      <c r="AT180" s="22">
        <v>0</v>
      </c>
      <c r="AU180" s="22">
        <v>0</v>
      </c>
      <c r="AV180" s="22">
        <v>11727110</v>
      </c>
      <c r="AW180" s="22">
        <v>846951</v>
      </c>
    </row>
    <row r="181" spans="1:49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2582955</v>
      </c>
      <c r="F181" s="22">
        <v>0</v>
      </c>
      <c r="G181" s="22">
        <v>0</v>
      </c>
      <c r="H181" s="22">
        <v>0</v>
      </c>
      <c r="I181" s="22">
        <v>0</v>
      </c>
      <c r="J181" s="22">
        <v>26059</v>
      </c>
      <c r="K181" s="22">
        <v>0</v>
      </c>
      <c r="L181" s="22">
        <v>1574398</v>
      </c>
      <c r="M181" s="22">
        <v>52203</v>
      </c>
      <c r="N181" s="22">
        <v>31701</v>
      </c>
      <c r="O181" s="22">
        <v>3605</v>
      </c>
      <c r="P181" s="22">
        <v>149844</v>
      </c>
      <c r="Q181" s="22">
        <v>87342</v>
      </c>
      <c r="R181" s="22">
        <v>48359</v>
      </c>
      <c r="S181" s="22">
        <v>0</v>
      </c>
      <c r="T181" s="22">
        <v>-21293</v>
      </c>
      <c r="U181" s="22">
        <v>0</v>
      </c>
      <c r="V181" s="22">
        <v>0</v>
      </c>
      <c r="W181" s="22">
        <v>6000</v>
      </c>
      <c r="X181" s="22">
        <v>0</v>
      </c>
      <c r="Y181" s="22">
        <v>1199479</v>
      </c>
      <c r="Z181" s="22">
        <v>288680</v>
      </c>
      <c r="AA181" s="22">
        <v>130836</v>
      </c>
      <c r="AB181" s="22">
        <v>0</v>
      </c>
      <c r="AC181" s="22">
        <v>23</v>
      </c>
      <c r="AD181" s="22">
        <v>1217814</v>
      </c>
      <c r="AE181" s="22">
        <v>7377982</v>
      </c>
      <c r="AF181" s="22">
        <v>1681901</v>
      </c>
      <c r="AG181" s="22">
        <v>848928</v>
      </c>
      <c r="AH181" s="22">
        <v>0</v>
      </c>
      <c r="AI181" s="22">
        <v>1384642</v>
      </c>
      <c r="AJ181" s="22">
        <v>0</v>
      </c>
      <c r="AK181" s="22">
        <v>0</v>
      </c>
      <c r="AL181" s="22">
        <v>167124</v>
      </c>
      <c r="AM181" s="22">
        <v>861590</v>
      </c>
      <c r="AN181" s="22">
        <v>3627</v>
      </c>
      <c r="AO181" s="22">
        <v>0</v>
      </c>
      <c r="AP181" s="22">
        <v>140705</v>
      </c>
      <c r="AQ181" s="22">
        <v>0</v>
      </c>
      <c r="AR181" s="22">
        <v>1393047</v>
      </c>
      <c r="AS181" s="22">
        <v>0</v>
      </c>
      <c r="AT181" s="22">
        <v>0</v>
      </c>
      <c r="AU181" s="22">
        <v>86973</v>
      </c>
      <c r="AV181" s="22">
        <v>6568537</v>
      </c>
      <c r="AW181" s="22">
        <v>809445</v>
      </c>
    </row>
    <row r="182" spans="1:49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1226346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69672</v>
      </c>
      <c r="L182" s="22">
        <v>1363329</v>
      </c>
      <c r="M182" s="22">
        <v>28086</v>
      </c>
      <c r="N182" s="22">
        <v>3484</v>
      </c>
      <c r="O182" s="22">
        <v>1808</v>
      </c>
      <c r="P182" s="22">
        <v>149330</v>
      </c>
      <c r="Q182" s="22">
        <v>8668</v>
      </c>
      <c r="R182" s="22">
        <v>51412</v>
      </c>
      <c r="S182" s="22">
        <v>0</v>
      </c>
      <c r="T182" s="22">
        <v>8027</v>
      </c>
      <c r="U182" s="22">
        <v>0</v>
      </c>
      <c r="V182" s="22">
        <v>0</v>
      </c>
      <c r="W182" s="22">
        <v>40792</v>
      </c>
      <c r="X182" s="22">
        <v>0</v>
      </c>
      <c r="Y182" s="22">
        <v>1166600</v>
      </c>
      <c r="Z182" s="22">
        <v>240264</v>
      </c>
      <c r="AA182" s="22">
        <v>0</v>
      </c>
      <c r="AB182" s="22">
        <v>0</v>
      </c>
      <c r="AC182" s="22">
        <v>0</v>
      </c>
      <c r="AD182" s="22">
        <v>18026</v>
      </c>
      <c r="AE182" s="22">
        <v>4375844</v>
      </c>
      <c r="AF182" s="22">
        <v>1148817</v>
      </c>
      <c r="AG182" s="22">
        <v>815214</v>
      </c>
      <c r="AH182" s="22">
        <v>0</v>
      </c>
      <c r="AI182" s="22">
        <v>1450935</v>
      </c>
      <c r="AJ182" s="22">
        <v>0</v>
      </c>
      <c r="AK182" s="22">
        <v>51294</v>
      </c>
      <c r="AL182" s="22">
        <v>70134</v>
      </c>
      <c r="AM182" s="22">
        <v>0</v>
      </c>
      <c r="AN182" s="22">
        <v>4557</v>
      </c>
      <c r="AO182" s="22">
        <v>15907</v>
      </c>
      <c r="AP182" s="22">
        <v>7728</v>
      </c>
      <c r="AQ182" s="22">
        <v>0</v>
      </c>
      <c r="AR182" s="22">
        <v>467275</v>
      </c>
      <c r="AS182" s="22">
        <v>0</v>
      </c>
      <c r="AT182" s="22">
        <v>0</v>
      </c>
      <c r="AU182" s="22">
        <v>0</v>
      </c>
      <c r="AV182" s="22">
        <v>4031861</v>
      </c>
      <c r="AW182" s="22">
        <v>343983</v>
      </c>
    </row>
    <row r="183" spans="1:49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1308594</v>
      </c>
      <c r="F183" s="22">
        <v>0</v>
      </c>
      <c r="G183" s="22">
        <v>231396</v>
      </c>
      <c r="H183" s="22">
        <v>0</v>
      </c>
      <c r="I183" s="22">
        <v>0</v>
      </c>
      <c r="J183" s="22">
        <v>0</v>
      </c>
      <c r="K183" s="22">
        <v>0</v>
      </c>
      <c r="L183" s="22">
        <v>1003373</v>
      </c>
      <c r="M183" s="22">
        <v>66454</v>
      </c>
      <c r="N183" s="22">
        <v>5165</v>
      </c>
      <c r="O183" s="22">
        <v>0</v>
      </c>
      <c r="P183" s="22">
        <v>271518</v>
      </c>
      <c r="Q183" s="22">
        <v>8234</v>
      </c>
      <c r="R183" s="22">
        <v>36900</v>
      </c>
      <c r="S183" s="22">
        <v>0</v>
      </c>
      <c r="T183" s="22">
        <v>0</v>
      </c>
      <c r="U183" s="22">
        <v>0</v>
      </c>
      <c r="V183" s="22">
        <v>283115</v>
      </c>
      <c r="W183" s="22">
        <v>0</v>
      </c>
      <c r="X183" s="22">
        <v>278143</v>
      </c>
      <c r="Y183" s="22">
        <v>334982</v>
      </c>
      <c r="Z183" s="22">
        <v>95000</v>
      </c>
      <c r="AA183" s="22">
        <v>0</v>
      </c>
      <c r="AB183" s="22">
        <v>0</v>
      </c>
      <c r="AC183" s="22">
        <v>0</v>
      </c>
      <c r="AD183" s="22">
        <v>572</v>
      </c>
      <c r="AE183" s="22">
        <v>3923446</v>
      </c>
      <c r="AF183" s="22">
        <v>1024711</v>
      </c>
      <c r="AG183" s="22">
        <v>794881</v>
      </c>
      <c r="AH183" s="22">
        <v>129517</v>
      </c>
      <c r="AI183" s="22">
        <v>875431</v>
      </c>
      <c r="AJ183" s="22">
        <v>130</v>
      </c>
      <c r="AK183" s="22">
        <v>0</v>
      </c>
      <c r="AL183" s="22">
        <v>0</v>
      </c>
      <c r="AM183" s="22">
        <v>183646</v>
      </c>
      <c r="AN183" s="22">
        <v>5436</v>
      </c>
      <c r="AO183" s="22">
        <v>0</v>
      </c>
      <c r="AP183" s="22">
        <v>118044</v>
      </c>
      <c r="AQ183" s="22">
        <v>0</v>
      </c>
      <c r="AR183" s="22">
        <v>631525</v>
      </c>
      <c r="AS183" s="22">
        <v>0</v>
      </c>
      <c r="AT183" s="22">
        <v>0</v>
      </c>
      <c r="AU183" s="22">
        <v>0</v>
      </c>
      <c r="AV183" s="22">
        <v>3763321</v>
      </c>
      <c r="AW183" s="22">
        <v>160125</v>
      </c>
    </row>
    <row r="184" spans="1:49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3100190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2319503</v>
      </c>
      <c r="M184" s="22">
        <v>89914</v>
      </c>
      <c r="N184" s="22">
        <v>67124</v>
      </c>
      <c r="O184" s="22">
        <v>0</v>
      </c>
      <c r="P184" s="22">
        <v>323967</v>
      </c>
      <c r="Q184" s="22">
        <v>145675</v>
      </c>
      <c r="R184" s="22">
        <v>24495</v>
      </c>
      <c r="S184" s="22">
        <v>0</v>
      </c>
      <c r="T184" s="22">
        <v>10093</v>
      </c>
      <c r="U184" s="22">
        <v>0</v>
      </c>
      <c r="V184" s="22">
        <v>0</v>
      </c>
      <c r="W184" s="22">
        <v>21595</v>
      </c>
      <c r="X184" s="22">
        <v>86930</v>
      </c>
      <c r="Y184" s="22">
        <v>63387</v>
      </c>
      <c r="Z184" s="22">
        <v>18322</v>
      </c>
      <c r="AA184" s="22">
        <v>0</v>
      </c>
      <c r="AB184" s="22">
        <v>0</v>
      </c>
      <c r="AC184" s="22">
        <v>0</v>
      </c>
      <c r="AD184" s="22">
        <v>208855</v>
      </c>
      <c r="AE184" s="22">
        <v>6480050</v>
      </c>
      <c r="AF184" s="22">
        <v>2289659</v>
      </c>
      <c r="AG184" s="22">
        <v>2041385</v>
      </c>
      <c r="AH184" s="22">
        <v>0</v>
      </c>
      <c r="AI184" s="22">
        <v>540997</v>
      </c>
      <c r="AJ184" s="22">
        <v>283803</v>
      </c>
      <c r="AK184" s="22">
        <v>0</v>
      </c>
      <c r="AL184" s="22">
        <v>1056344</v>
      </c>
      <c r="AM184" s="22">
        <v>0</v>
      </c>
      <c r="AN184" s="22">
        <v>2496</v>
      </c>
      <c r="AO184" s="22">
        <v>0</v>
      </c>
      <c r="AP184" s="22">
        <v>47410</v>
      </c>
      <c r="AQ184" s="22">
        <v>0</v>
      </c>
      <c r="AR184" s="22">
        <v>1734976</v>
      </c>
      <c r="AS184" s="22">
        <v>0</v>
      </c>
      <c r="AT184" s="22">
        <v>0</v>
      </c>
      <c r="AU184" s="22">
        <v>96097</v>
      </c>
      <c r="AV184" s="22">
        <v>8093167</v>
      </c>
      <c r="AW184" s="22">
        <v>-1613117</v>
      </c>
    </row>
    <row r="185" spans="1:49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2270770</v>
      </c>
      <c r="F185" s="22">
        <v>0</v>
      </c>
      <c r="G185" s="22">
        <v>0</v>
      </c>
      <c r="H185" s="22">
        <v>153182</v>
      </c>
      <c r="I185" s="22">
        <v>0</v>
      </c>
      <c r="J185" s="22">
        <v>0</v>
      </c>
      <c r="K185" s="22">
        <v>0</v>
      </c>
      <c r="L185" s="22">
        <v>3995826</v>
      </c>
      <c r="M185" s="22">
        <v>40720</v>
      </c>
      <c r="N185" s="22">
        <v>23996</v>
      </c>
      <c r="O185" s="22">
        <v>22106</v>
      </c>
      <c r="P185" s="22">
        <v>162974</v>
      </c>
      <c r="Q185" s="22">
        <v>119030</v>
      </c>
      <c r="R185" s="22">
        <v>126595</v>
      </c>
      <c r="S185" s="22">
        <v>0</v>
      </c>
      <c r="T185" s="22">
        <v>134446</v>
      </c>
      <c r="U185" s="22">
        <v>0</v>
      </c>
      <c r="V185" s="22">
        <v>3011545</v>
      </c>
      <c r="W185" s="22">
        <v>193087</v>
      </c>
      <c r="X185" s="22">
        <v>0</v>
      </c>
      <c r="Y185" s="22">
        <v>595820</v>
      </c>
      <c r="Z185" s="22">
        <v>0</v>
      </c>
      <c r="AA185" s="22">
        <v>0</v>
      </c>
      <c r="AB185" s="22">
        <v>0</v>
      </c>
      <c r="AC185" s="22">
        <v>0</v>
      </c>
      <c r="AD185" s="22">
        <v>233324</v>
      </c>
      <c r="AE185" s="22">
        <v>11083421</v>
      </c>
      <c r="AF185" s="22">
        <v>3891066</v>
      </c>
      <c r="AG185" s="22">
        <v>1358962</v>
      </c>
      <c r="AH185" s="22">
        <v>1484475</v>
      </c>
      <c r="AI185" s="22">
        <v>1350520</v>
      </c>
      <c r="AJ185" s="22">
        <v>0</v>
      </c>
      <c r="AK185" s="22">
        <v>193240</v>
      </c>
      <c r="AL185" s="22">
        <v>4083</v>
      </c>
      <c r="AM185" s="22">
        <v>200690</v>
      </c>
      <c r="AN185" s="22">
        <v>31170</v>
      </c>
      <c r="AO185" s="22">
        <v>0</v>
      </c>
      <c r="AP185" s="22">
        <v>13647</v>
      </c>
      <c r="AQ185" s="22">
        <v>0</v>
      </c>
      <c r="AR185" s="22">
        <v>2247524</v>
      </c>
      <c r="AS185" s="22">
        <v>0</v>
      </c>
      <c r="AT185" s="22">
        <v>0</v>
      </c>
      <c r="AU185" s="22">
        <v>24913</v>
      </c>
      <c r="AV185" s="22">
        <v>10800290</v>
      </c>
      <c r="AW185" s="22">
        <v>283131</v>
      </c>
    </row>
    <row r="186" spans="1:49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886996</v>
      </c>
      <c r="F186" s="22">
        <v>0</v>
      </c>
      <c r="G186" s="22">
        <v>0</v>
      </c>
      <c r="H186" s="22">
        <v>249346</v>
      </c>
      <c r="I186" s="22">
        <v>0</v>
      </c>
      <c r="J186" s="22">
        <v>0</v>
      </c>
      <c r="K186" s="22">
        <v>0</v>
      </c>
      <c r="L186" s="22">
        <v>1288456</v>
      </c>
      <c r="M186" s="22">
        <v>0</v>
      </c>
      <c r="N186" s="22">
        <v>33457</v>
      </c>
      <c r="O186" s="22">
        <v>17143</v>
      </c>
      <c r="P186" s="22">
        <v>111045</v>
      </c>
      <c r="Q186" s="22">
        <v>60695</v>
      </c>
      <c r="R186" s="22">
        <v>90033</v>
      </c>
      <c r="S186" s="22">
        <v>0</v>
      </c>
      <c r="T186" s="22">
        <v>31588</v>
      </c>
      <c r="U186" s="22">
        <v>446000</v>
      </c>
      <c r="V186" s="22">
        <v>5040</v>
      </c>
      <c r="W186" s="22">
        <v>0</v>
      </c>
      <c r="X186" s="22">
        <v>155834</v>
      </c>
      <c r="Y186" s="22">
        <v>132908</v>
      </c>
      <c r="Z186" s="22">
        <v>214393</v>
      </c>
      <c r="AA186" s="22">
        <v>0</v>
      </c>
      <c r="AB186" s="22">
        <v>0</v>
      </c>
      <c r="AC186" s="22">
        <v>0</v>
      </c>
      <c r="AD186" s="22">
        <v>97449</v>
      </c>
      <c r="AE186" s="22">
        <v>3820383</v>
      </c>
      <c r="AF186" s="22">
        <v>957464</v>
      </c>
      <c r="AG186" s="22">
        <v>919136</v>
      </c>
      <c r="AH186" s="22">
        <v>0</v>
      </c>
      <c r="AI186" s="22">
        <v>728553</v>
      </c>
      <c r="AJ186" s="22">
        <v>531</v>
      </c>
      <c r="AK186" s="22">
        <v>0</v>
      </c>
      <c r="AL186" s="22">
        <v>0</v>
      </c>
      <c r="AM186" s="22">
        <v>51153</v>
      </c>
      <c r="AN186" s="22">
        <v>409</v>
      </c>
      <c r="AO186" s="22">
        <v>0</v>
      </c>
      <c r="AP186" s="22">
        <v>11413</v>
      </c>
      <c r="AQ186" s="22">
        <v>0</v>
      </c>
      <c r="AR186" s="22">
        <v>464589</v>
      </c>
      <c r="AS186" s="22">
        <v>0</v>
      </c>
      <c r="AT186" s="22">
        <v>0</v>
      </c>
      <c r="AU186" s="22">
        <v>0</v>
      </c>
      <c r="AV186" s="22">
        <v>3133248</v>
      </c>
      <c r="AW186" s="22">
        <v>687135</v>
      </c>
    </row>
    <row r="187" spans="1:49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9182424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4313418</v>
      </c>
      <c r="M187" s="22">
        <v>119795</v>
      </c>
      <c r="N187" s="22">
        <v>115879</v>
      </c>
      <c r="O187" s="22">
        <v>35894</v>
      </c>
      <c r="P187" s="22">
        <v>1501667</v>
      </c>
      <c r="Q187" s="22">
        <v>253195</v>
      </c>
      <c r="R187" s="22">
        <v>390949</v>
      </c>
      <c r="S187" s="22">
        <v>0</v>
      </c>
      <c r="T187" s="22">
        <v>1947</v>
      </c>
      <c r="U187" s="22">
        <v>0</v>
      </c>
      <c r="V187" s="22">
        <v>0</v>
      </c>
      <c r="W187" s="22">
        <v>41179</v>
      </c>
      <c r="X187" s="22">
        <v>0</v>
      </c>
      <c r="Y187" s="22">
        <v>6629652</v>
      </c>
      <c r="Z187" s="22">
        <v>610578</v>
      </c>
      <c r="AA187" s="22">
        <v>0</v>
      </c>
      <c r="AB187" s="22">
        <v>0</v>
      </c>
      <c r="AC187" s="22">
        <v>0</v>
      </c>
      <c r="AD187" s="22">
        <v>433372</v>
      </c>
      <c r="AE187" s="22">
        <v>23629949</v>
      </c>
      <c r="AF187" s="22">
        <v>7705819</v>
      </c>
      <c r="AG187" s="22">
        <v>2897357</v>
      </c>
      <c r="AH187" s="22">
        <v>1236875</v>
      </c>
      <c r="AI187" s="22">
        <v>3939180</v>
      </c>
      <c r="AJ187" s="22">
        <v>0</v>
      </c>
      <c r="AK187" s="22">
        <v>0</v>
      </c>
      <c r="AL187" s="22">
        <v>70114</v>
      </c>
      <c r="AM187" s="22">
        <v>0</v>
      </c>
      <c r="AN187" s="22">
        <v>44164</v>
      </c>
      <c r="AO187" s="22">
        <v>0</v>
      </c>
      <c r="AP187" s="22">
        <v>350255</v>
      </c>
      <c r="AQ187" s="22">
        <v>0</v>
      </c>
      <c r="AR187" s="22">
        <v>3774577</v>
      </c>
      <c r="AS187" s="22">
        <v>0</v>
      </c>
      <c r="AT187" s="22">
        <v>0</v>
      </c>
      <c r="AU187" s="22">
        <v>233440</v>
      </c>
      <c r="AV187" s="22">
        <v>20251781</v>
      </c>
      <c r="AW187" s="22">
        <v>3378168</v>
      </c>
    </row>
    <row r="188" spans="1:49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5419231</v>
      </c>
      <c r="F188" s="22">
        <v>0</v>
      </c>
      <c r="G188" s="22">
        <v>0</v>
      </c>
      <c r="H188" s="22">
        <v>0</v>
      </c>
      <c r="I188" s="22">
        <v>0</v>
      </c>
      <c r="J188" s="22">
        <v>23627</v>
      </c>
      <c r="K188" s="22">
        <v>0</v>
      </c>
      <c r="L188" s="22">
        <v>4589172</v>
      </c>
      <c r="M188" s="22">
        <v>82730</v>
      </c>
      <c r="N188" s="22">
        <v>64831</v>
      </c>
      <c r="O188" s="22">
        <v>5158</v>
      </c>
      <c r="P188" s="22">
        <v>854211</v>
      </c>
      <c r="Q188" s="22">
        <v>113325</v>
      </c>
      <c r="R188" s="22">
        <v>214977</v>
      </c>
      <c r="S188" s="22">
        <v>0</v>
      </c>
      <c r="T188" s="22">
        <v>65715</v>
      </c>
      <c r="U188" s="22">
        <v>0</v>
      </c>
      <c r="V188" s="22">
        <v>0</v>
      </c>
      <c r="W188" s="22">
        <v>1600</v>
      </c>
      <c r="X188" s="22">
        <v>0</v>
      </c>
      <c r="Y188" s="22">
        <v>410803</v>
      </c>
      <c r="Z188" s="22">
        <v>602734</v>
      </c>
      <c r="AA188" s="22">
        <v>0</v>
      </c>
      <c r="AB188" s="22">
        <v>0</v>
      </c>
      <c r="AC188" s="22">
        <v>1129</v>
      </c>
      <c r="AD188" s="22">
        <v>448150</v>
      </c>
      <c r="AE188" s="22">
        <v>12897393</v>
      </c>
      <c r="AF188" s="22">
        <v>3784099</v>
      </c>
      <c r="AG188" s="22">
        <v>3852455</v>
      </c>
      <c r="AH188" s="22">
        <v>485</v>
      </c>
      <c r="AI188" s="22">
        <v>1855719</v>
      </c>
      <c r="AJ188" s="22">
        <v>0</v>
      </c>
      <c r="AK188" s="22">
        <v>307922</v>
      </c>
      <c r="AL188" s="22">
        <v>0</v>
      </c>
      <c r="AM188" s="22">
        <v>259534</v>
      </c>
      <c r="AN188" s="22">
        <v>8694</v>
      </c>
      <c r="AO188" s="22">
        <v>76516</v>
      </c>
      <c r="AP188" s="22">
        <v>201395</v>
      </c>
      <c r="AQ188" s="22">
        <v>0</v>
      </c>
      <c r="AR188" s="22">
        <v>2994191</v>
      </c>
      <c r="AS188" s="22">
        <v>0</v>
      </c>
      <c r="AT188" s="22">
        <v>0</v>
      </c>
      <c r="AU188" s="22">
        <v>264143</v>
      </c>
      <c r="AV188" s="22">
        <v>13605153</v>
      </c>
      <c r="AW188" s="22">
        <v>-707760</v>
      </c>
    </row>
    <row r="189" spans="1:49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1389903</v>
      </c>
      <c r="F189" s="22">
        <v>0</v>
      </c>
      <c r="G189" s="22">
        <v>0</v>
      </c>
      <c r="H189" s="22">
        <v>31920</v>
      </c>
      <c r="I189" s="22">
        <v>0</v>
      </c>
      <c r="J189" s="22">
        <v>0</v>
      </c>
      <c r="K189" s="22">
        <v>0</v>
      </c>
      <c r="L189" s="22">
        <v>1263265</v>
      </c>
      <c r="M189" s="22">
        <v>25566</v>
      </c>
      <c r="N189" s="22">
        <v>3350</v>
      </c>
      <c r="O189" s="22">
        <v>19792</v>
      </c>
      <c r="P189" s="22">
        <v>187909</v>
      </c>
      <c r="Q189" s="22">
        <v>40991</v>
      </c>
      <c r="R189" s="22">
        <v>178863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77925</v>
      </c>
      <c r="Y189" s="22">
        <v>451018</v>
      </c>
      <c r="Z189" s="22">
        <v>309904</v>
      </c>
      <c r="AA189" s="22">
        <v>824419</v>
      </c>
      <c r="AB189" s="22">
        <v>0</v>
      </c>
      <c r="AC189" s="22">
        <v>0</v>
      </c>
      <c r="AD189" s="22">
        <v>6464</v>
      </c>
      <c r="AE189" s="22">
        <v>4811289</v>
      </c>
      <c r="AF189" s="22">
        <v>1002698</v>
      </c>
      <c r="AG189" s="22">
        <v>668193</v>
      </c>
      <c r="AH189" s="22">
        <v>547398</v>
      </c>
      <c r="AI189" s="22">
        <v>730195</v>
      </c>
      <c r="AJ189" s="22">
        <v>0</v>
      </c>
      <c r="AK189" s="22">
        <v>0</v>
      </c>
      <c r="AL189" s="22">
        <v>405203</v>
      </c>
      <c r="AM189" s="22">
        <v>0</v>
      </c>
      <c r="AN189" s="22">
        <v>2904</v>
      </c>
      <c r="AO189" s="22">
        <v>0</v>
      </c>
      <c r="AP189" s="22">
        <v>65299</v>
      </c>
      <c r="AQ189" s="22">
        <v>0</v>
      </c>
      <c r="AR189" s="22">
        <v>930642</v>
      </c>
      <c r="AS189" s="22">
        <v>0</v>
      </c>
      <c r="AT189" s="22">
        <v>0</v>
      </c>
      <c r="AU189" s="22">
        <v>0</v>
      </c>
      <c r="AV189" s="22">
        <v>4352532</v>
      </c>
      <c r="AW189" s="22">
        <v>458757</v>
      </c>
    </row>
    <row r="190" spans="1:49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2493604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3118758</v>
      </c>
      <c r="M190" s="22">
        <v>40460</v>
      </c>
      <c r="N190" s="22">
        <v>39455</v>
      </c>
      <c r="O190" s="22">
        <v>0</v>
      </c>
      <c r="P190" s="22">
        <v>568065</v>
      </c>
      <c r="Q190" s="22">
        <v>86525</v>
      </c>
      <c r="R190" s="22">
        <v>27779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1082980</v>
      </c>
      <c r="Z190" s="22">
        <v>0</v>
      </c>
      <c r="AA190" s="22">
        <v>0</v>
      </c>
      <c r="AB190" s="22">
        <v>0</v>
      </c>
      <c r="AC190" s="22">
        <v>0</v>
      </c>
      <c r="AD190" s="22">
        <v>272682</v>
      </c>
      <c r="AE190" s="22">
        <v>7730308</v>
      </c>
      <c r="AF190" s="22">
        <v>1625595</v>
      </c>
      <c r="AG190" s="22">
        <v>1423277</v>
      </c>
      <c r="AH190" s="22">
        <v>0</v>
      </c>
      <c r="AI190" s="22">
        <v>1246713</v>
      </c>
      <c r="AJ190" s="22">
        <v>0</v>
      </c>
      <c r="AK190" s="22">
        <v>0</v>
      </c>
      <c r="AL190" s="22">
        <v>497515</v>
      </c>
      <c r="AM190" s="22">
        <v>0</v>
      </c>
      <c r="AN190" s="22">
        <v>1986</v>
      </c>
      <c r="AO190" s="22">
        <v>22735</v>
      </c>
      <c r="AP190" s="22">
        <v>108813</v>
      </c>
      <c r="AQ190" s="22">
        <v>0</v>
      </c>
      <c r="AR190" s="22">
        <v>949120</v>
      </c>
      <c r="AS190" s="22">
        <v>0</v>
      </c>
      <c r="AT190" s="22">
        <v>0</v>
      </c>
      <c r="AU190" s="22">
        <v>46625</v>
      </c>
      <c r="AV190" s="22">
        <v>5922379</v>
      </c>
      <c r="AW190" s="22">
        <v>1807929</v>
      </c>
    </row>
    <row r="191" spans="1:49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6591325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242409</v>
      </c>
      <c r="L191" s="22">
        <v>12737018</v>
      </c>
      <c r="M191" s="22">
        <v>103852</v>
      </c>
      <c r="N191" s="22">
        <v>235892</v>
      </c>
      <c r="O191" s="22">
        <v>0</v>
      </c>
      <c r="P191" s="22">
        <v>0</v>
      </c>
      <c r="Q191" s="22">
        <v>803500</v>
      </c>
      <c r="R191" s="22">
        <v>122861</v>
      </c>
      <c r="S191" s="22">
        <v>0</v>
      </c>
      <c r="T191" s="22">
        <v>1400</v>
      </c>
      <c r="U191" s="22">
        <v>0</v>
      </c>
      <c r="V191" s="22">
        <v>0</v>
      </c>
      <c r="W191" s="22">
        <v>1930281</v>
      </c>
      <c r="X191" s="22">
        <v>0</v>
      </c>
      <c r="Y191" s="22">
        <v>1700673</v>
      </c>
      <c r="Z191" s="22">
        <v>407604</v>
      </c>
      <c r="AA191" s="22">
        <v>0</v>
      </c>
      <c r="AB191" s="22">
        <v>0</v>
      </c>
      <c r="AC191" s="22">
        <v>0</v>
      </c>
      <c r="AD191" s="22">
        <v>60416</v>
      </c>
      <c r="AE191" s="22">
        <v>24937231</v>
      </c>
      <c r="AF191" s="22">
        <v>5255300</v>
      </c>
      <c r="AG191" s="22">
        <v>2705681</v>
      </c>
      <c r="AH191" s="22">
        <v>3891605</v>
      </c>
      <c r="AI191" s="22">
        <v>6408380</v>
      </c>
      <c r="AJ191" s="22">
        <v>13316</v>
      </c>
      <c r="AK191" s="22">
        <v>0</v>
      </c>
      <c r="AL191" s="22">
        <v>714565</v>
      </c>
      <c r="AM191" s="22">
        <v>0</v>
      </c>
      <c r="AN191" s="22">
        <v>4388</v>
      </c>
      <c r="AO191" s="22">
        <v>0</v>
      </c>
      <c r="AP191" s="22">
        <v>113850</v>
      </c>
      <c r="AQ191" s="22">
        <v>0</v>
      </c>
      <c r="AR191" s="22">
        <v>2616841</v>
      </c>
      <c r="AS191" s="22">
        <v>0</v>
      </c>
      <c r="AT191" s="22">
        <v>0</v>
      </c>
      <c r="AU191" s="22">
        <v>0</v>
      </c>
      <c r="AV191" s="22">
        <v>21723926</v>
      </c>
      <c r="AW191" s="22">
        <v>3213305</v>
      </c>
    </row>
    <row r="192" spans="1:49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1958311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469611</v>
      </c>
      <c r="M192" s="22">
        <v>81789</v>
      </c>
      <c r="N192" s="22">
        <v>1334</v>
      </c>
      <c r="O192" s="22">
        <v>15018</v>
      </c>
      <c r="P192" s="22">
        <v>263083</v>
      </c>
      <c r="Q192" s="22">
        <v>86127</v>
      </c>
      <c r="R192" s="22">
        <v>19221</v>
      </c>
      <c r="S192" s="22">
        <v>0</v>
      </c>
      <c r="T192" s="22">
        <v>18469</v>
      </c>
      <c r="U192" s="22">
        <v>8000</v>
      </c>
      <c r="V192" s="22">
        <v>0</v>
      </c>
      <c r="W192" s="22">
        <v>0</v>
      </c>
      <c r="X192" s="22">
        <v>883413</v>
      </c>
      <c r="Y192" s="22">
        <v>87942</v>
      </c>
      <c r="Z192" s="22">
        <v>0</v>
      </c>
      <c r="AA192" s="22">
        <v>0</v>
      </c>
      <c r="AB192" s="22">
        <v>0</v>
      </c>
      <c r="AC192" s="22">
        <v>0</v>
      </c>
      <c r="AD192" s="22">
        <v>41074</v>
      </c>
      <c r="AE192" s="22">
        <v>3933392</v>
      </c>
      <c r="AF192" s="22">
        <v>1350390</v>
      </c>
      <c r="AG192" s="22">
        <v>950632</v>
      </c>
      <c r="AH192" s="22">
        <v>19762</v>
      </c>
      <c r="AI192" s="22">
        <v>397720</v>
      </c>
      <c r="AJ192" s="22">
        <v>0</v>
      </c>
      <c r="AK192" s="22">
        <v>0</v>
      </c>
      <c r="AL192" s="22">
        <v>0</v>
      </c>
      <c r="AM192" s="22">
        <v>48147</v>
      </c>
      <c r="AN192" s="22">
        <v>3712</v>
      </c>
      <c r="AO192" s="22">
        <v>0</v>
      </c>
      <c r="AP192" s="22">
        <v>15819</v>
      </c>
      <c r="AQ192" s="22">
        <v>0</v>
      </c>
      <c r="AR192" s="22">
        <v>753701</v>
      </c>
      <c r="AS192" s="22">
        <v>0</v>
      </c>
      <c r="AT192" s="22">
        <v>3604</v>
      </c>
      <c r="AU192" s="22">
        <v>0</v>
      </c>
      <c r="AV192" s="22">
        <v>3543487</v>
      </c>
      <c r="AW192" s="22">
        <v>389905</v>
      </c>
    </row>
    <row r="193" spans="1:49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7299518</v>
      </c>
      <c r="F193" s="22">
        <v>0</v>
      </c>
      <c r="G193" s="22">
        <v>0</v>
      </c>
      <c r="H193" s="22">
        <v>0</v>
      </c>
      <c r="I193" s="22">
        <v>0</v>
      </c>
      <c r="J193" s="22">
        <v>44540</v>
      </c>
      <c r="K193" s="22">
        <v>0</v>
      </c>
      <c r="L193" s="22">
        <v>5186454</v>
      </c>
      <c r="M193" s="22">
        <v>313447</v>
      </c>
      <c r="N193" s="22">
        <v>138319</v>
      </c>
      <c r="O193" s="22">
        <v>29767</v>
      </c>
      <c r="P193" s="22">
        <v>1438399</v>
      </c>
      <c r="Q193" s="22">
        <v>252581</v>
      </c>
      <c r="R193" s="22">
        <v>411949</v>
      </c>
      <c r="S193" s="22">
        <v>47253</v>
      </c>
      <c r="T193" s="22">
        <v>0</v>
      </c>
      <c r="U193" s="22">
        <v>188000</v>
      </c>
      <c r="V193" s="22">
        <v>0</v>
      </c>
      <c r="W193" s="22">
        <v>255659</v>
      </c>
      <c r="X193" s="22">
        <v>0</v>
      </c>
      <c r="Y193" s="22">
        <v>2500464</v>
      </c>
      <c r="Z193" s="22">
        <v>538474</v>
      </c>
      <c r="AA193" s="22">
        <v>0</v>
      </c>
      <c r="AB193" s="22">
        <v>0</v>
      </c>
      <c r="AC193" s="22">
        <v>0</v>
      </c>
      <c r="AD193" s="22">
        <v>3840588</v>
      </c>
      <c r="AE193" s="22">
        <v>22485412</v>
      </c>
      <c r="AF193" s="22">
        <v>5965310</v>
      </c>
      <c r="AG193" s="22">
        <v>3524289</v>
      </c>
      <c r="AH193" s="22">
        <v>1582754</v>
      </c>
      <c r="AI193" s="22">
        <v>1713271</v>
      </c>
      <c r="AJ193" s="22">
        <v>228603</v>
      </c>
      <c r="AK193" s="22">
        <v>0</v>
      </c>
      <c r="AL193" s="22">
        <v>212199</v>
      </c>
      <c r="AM193" s="22">
        <v>4272237</v>
      </c>
      <c r="AN193" s="22">
        <v>27494</v>
      </c>
      <c r="AO193" s="22">
        <v>0</v>
      </c>
      <c r="AP193" s="22">
        <v>298000</v>
      </c>
      <c r="AQ193" s="22">
        <v>0</v>
      </c>
      <c r="AR193" s="22">
        <v>2942480</v>
      </c>
      <c r="AS193" s="22">
        <v>28333</v>
      </c>
      <c r="AT193" s="22">
        <v>0</v>
      </c>
      <c r="AU193" s="22">
        <v>2402859</v>
      </c>
      <c r="AV193" s="22">
        <v>23197829</v>
      </c>
      <c r="AW193" s="22">
        <v>-712417</v>
      </c>
    </row>
    <row r="194" spans="1:49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14934768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8963302</v>
      </c>
      <c r="M194" s="22">
        <v>336894</v>
      </c>
      <c r="N194" s="22">
        <v>0</v>
      </c>
      <c r="O194" s="22">
        <v>828672</v>
      </c>
      <c r="P194" s="22">
        <v>1619610</v>
      </c>
      <c r="Q194" s="22">
        <v>963027</v>
      </c>
      <c r="R194" s="22">
        <v>537755</v>
      </c>
      <c r="S194" s="22">
        <v>0</v>
      </c>
      <c r="T194" s="22">
        <v>0</v>
      </c>
      <c r="U194" s="22">
        <v>0</v>
      </c>
      <c r="V194" s="22">
        <v>0</v>
      </c>
      <c r="W194" s="22">
        <v>1212165</v>
      </c>
      <c r="X194" s="22">
        <v>0</v>
      </c>
      <c r="Y194" s="22">
        <v>4293474</v>
      </c>
      <c r="Z194" s="22">
        <v>2085552</v>
      </c>
      <c r="AA194" s="22">
        <v>0</v>
      </c>
      <c r="AB194" s="22">
        <v>0</v>
      </c>
      <c r="AC194" s="22">
        <v>72237</v>
      </c>
      <c r="AD194" s="22">
        <v>547511</v>
      </c>
      <c r="AE194" s="22">
        <v>36394967</v>
      </c>
      <c r="AF194" s="22">
        <v>14045956</v>
      </c>
      <c r="AG194" s="22">
        <v>8180314</v>
      </c>
      <c r="AH194" s="22">
        <v>0</v>
      </c>
      <c r="AI194" s="22">
        <v>4963826</v>
      </c>
      <c r="AJ194" s="22">
        <v>0</v>
      </c>
      <c r="AK194" s="22">
        <v>0</v>
      </c>
      <c r="AL194" s="22">
        <v>708393</v>
      </c>
      <c r="AM194" s="22">
        <v>0</v>
      </c>
      <c r="AN194" s="22">
        <v>87712</v>
      </c>
      <c r="AO194" s="22">
        <v>102576</v>
      </c>
      <c r="AP194" s="22">
        <v>248364</v>
      </c>
      <c r="AQ194" s="22">
        <v>0</v>
      </c>
      <c r="AR194" s="22">
        <v>6302552</v>
      </c>
      <c r="AS194" s="22">
        <v>51223</v>
      </c>
      <c r="AT194" s="22">
        <v>0</v>
      </c>
      <c r="AU194" s="22">
        <v>86005</v>
      </c>
      <c r="AV194" s="22">
        <v>34776921</v>
      </c>
      <c r="AW194" s="22">
        <v>1618046</v>
      </c>
    </row>
    <row r="195" spans="1:49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879933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474525</v>
      </c>
      <c r="M195" s="22">
        <v>19407</v>
      </c>
      <c r="N195" s="22">
        <v>5098</v>
      </c>
      <c r="O195" s="22">
        <v>0</v>
      </c>
      <c r="P195" s="22">
        <v>48725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3938</v>
      </c>
      <c r="W195" s="22">
        <v>133617</v>
      </c>
      <c r="X195" s="22">
        <v>49339</v>
      </c>
      <c r="Y195" s="22">
        <v>0</v>
      </c>
      <c r="Z195" s="22">
        <v>386003</v>
      </c>
      <c r="AA195" s="22">
        <v>0</v>
      </c>
      <c r="AB195" s="22">
        <v>0</v>
      </c>
      <c r="AC195" s="22">
        <v>0</v>
      </c>
      <c r="AD195" s="22">
        <v>133805</v>
      </c>
      <c r="AE195" s="22">
        <v>2134390</v>
      </c>
      <c r="AF195" s="22">
        <v>664565</v>
      </c>
      <c r="AG195" s="22">
        <v>333778</v>
      </c>
      <c r="AH195" s="22">
        <v>0</v>
      </c>
      <c r="AI195" s="22">
        <v>528821</v>
      </c>
      <c r="AJ195" s="22">
        <v>0</v>
      </c>
      <c r="AK195" s="22">
        <v>0</v>
      </c>
      <c r="AL195" s="22">
        <v>20297</v>
      </c>
      <c r="AM195" s="22">
        <v>37724</v>
      </c>
      <c r="AN195" s="22">
        <v>3942</v>
      </c>
      <c r="AO195" s="22">
        <v>0</v>
      </c>
      <c r="AP195" s="22">
        <v>46885</v>
      </c>
      <c r="AQ195" s="22">
        <v>0</v>
      </c>
      <c r="AR195" s="22">
        <v>478579</v>
      </c>
      <c r="AS195" s="22">
        <v>0</v>
      </c>
      <c r="AT195" s="22">
        <v>0</v>
      </c>
      <c r="AU195" s="22">
        <v>79064</v>
      </c>
      <c r="AV195" s="22">
        <v>2193655</v>
      </c>
      <c r="AW195" s="22">
        <v>-59265</v>
      </c>
    </row>
    <row r="196" spans="1:49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1900380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26567</v>
      </c>
      <c r="L196" s="22">
        <v>360236</v>
      </c>
      <c r="M196" s="22">
        <v>72302</v>
      </c>
      <c r="N196" s="22">
        <v>4535</v>
      </c>
      <c r="O196" s="22">
        <v>7312</v>
      </c>
      <c r="P196" s="22">
        <v>98654</v>
      </c>
      <c r="Q196" s="22">
        <v>42679</v>
      </c>
      <c r="R196" s="22">
        <v>116248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77681</v>
      </c>
      <c r="Y196" s="22">
        <v>251745</v>
      </c>
      <c r="Z196" s="22">
        <v>11000</v>
      </c>
      <c r="AA196" s="22">
        <v>0</v>
      </c>
      <c r="AB196" s="22">
        <v>0</v>
      </c>
      <c r="AC196" s="22">
        <v>0</v>
      </c>
      <c r="AD196" s="22">
        <v>0</v>
      </c>
      <c r="AE196" s="22">
        <v>2969339</v>
      </c>
      <c r="AF196" s="22">
        <v>765097</v>
      </c>
      <c r="AG196" s="22">
        <v>685185</v>
      </c>
      <c r="AH196" s="22">
        <v>0</v>
      </c>
      <c r="AI196" s="22">
        <v>412613</v>
      </c>
      <c r="AJ196" s="22">
        <v>0</v>
      </c>
      <c r="AK196" s="22">
        <v>0</v>
      </c>
      <c r="AL196" s="22">
        <v>636960</v>
      </c>
      <c r="AM196" s="22">
        <v>0</v>
      </c>
      <c r="AN196" s="22">
        <v>0</v>
      </c>
      <c r="AO196" s="22">
        <v>0</v>
      </c>
      <c r="AP196" s="22">
        <v>0</v>
      </c>
      <c r="AQ196" s="22">
        <v>0</v>
      </c>
      <c r="AR196" s="22">
        <v>356154</v>
      </c>
      <c r="AS196" s="22">
        <v>0</v>
      </c>
      <c r="AT196" s="22">
        <v>0</v>
      </c>
      <c r="AU196" s="22">
        <v>0</v>
      </c>
      <c r="AV196" s="22">
        <v>2856009</v>
      </c>
      <c r="AW196" s="22">
        <v>113330</v>
      </c>
    </row>
    <row r="197" spans="1:49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1455290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789436</v>
      </c>
      <c r="M197" s="22">
        <v>46398</v>
      </c>
      <c r="N197" s="22">
        <v>6889</v>
      </c>
      <c r="O197" s="22">
        <v>11645</v>
      </c>
      <c r="P197" s="22">
        <v>130994</v>
      </c>
      <c r="Q197" s="22">
        <v>45659</v>
      </c>
      <c r="R197" s="22">
        <v>34037</v>
      </c>
      <c r="S197" s="22">
        <v>0</v>
      </c>
      <c r="T197" s="22">
        <v>21766</v>
      </c>
      <c r="U197" s="22">
        <v>0</v>
      </c>
      <c r="V197" s="22">
        <v>0</v>
      </c>
      <c r="W197" s="22">
        <v>192693</v>
      </c>
      <c r="X197" s="22">
        <v>0</v>
      </c>
      <c r="Y197" s="22">
        <v>298996</v>
      </c>
      <c r="Z197" s="22">
        <v>16299</v>
      </c>
      <c r="AA197" s="22">
        <v>0</v>
      </c>
      <c r="AB197" s="22">
        <v>0</v>
      </c>
      <c r="AC197" s="22">
        <v>0</v>
      </c>
      <c r="AD197" s="22">
        <v>0</v>
      </c>
      <c r="AE197" s="22">
        <v>3050102</v>
      </c>
      <c r="AF197" s="22">
        <v>699475</v>
      </c>
      <c r="AG197" s="22">
        <v>769436</v>
      </c>
      <c r="AH197" s="22">
        <v>0</v>
      </c>
      <c r="AI197" s="22">
        <v>519986</v>
      </c>
      <c r="AJ197" s="22">
        <v>0</v>
      </c>
      <c r="AK197" s="22">
        <v>0</v>
      </c>
      <c r="AL197" s="22">
        <v>112655</v>
      </c>
      <c r="AM197" s="22">
        <v>0</v>
      </c>
      <c r="AN197" s="22">
        <v>37</v>
      </c>
      <c r="AO197" s="22">
        <v>0</v>
      </c>
      <c r="AP197" s="22">
        <v>91916</v>
      </c>
      <c r="AQ197" s="22">
        <v>0</v>
      </c>
      <c r="AR197" s="22">
        <v>438554</v>
      </c>
      <c r="AS197" s="22">
        <v>0</v>
      </c>
      <c r="AT197" s="22">
        <v>0</v>
      </c>
      <c r="AU197" s="22">
        <v>3043</v>
      </c>
      <c r="AV197" s="22">
        <v>2635102</v>
      </c>
      <c r="AW197" s="22">
        <v>415000</v>
      </c>
    </row>
    <row r="198" spans="1:49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218215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223484</v>
      </c>
      <c r="M198" s="22">
        <v>7189</v>
      </c>
      <c r="N198" s="22">
        <v>945</v>
      </c>
      <c r="O198" s="22">
        <v>0</v>
      </c>
      <c r="P198" s="22">
        <v>16022</v>
      </c>
      <c r="Q198" s="22">
        <v>3373</v>
      </c>
      <c r="R198" s="22">
        <v>4618</v>
      </c>
      <c r="S198" s="22">
        <v>0</v>
      </c>
      <c r="T198" s="22">
        <v>2425</v>
      </c>
      <c r="U198" s="22">
        <v>0</v>
      </c>
      <c r="V198" s="22">
        <v>0</v>
      </c>
      <c r="W198" s="22">
        <v>208978</v>
      </c>
      <c r="X198" s="22">
        <v>0</v>
      </c>
      <c r="Y198" s="22">
        <v>29713</v>
      </c>
      <c r="Z198" s="22">
        <v>12277</v>
      </c>
      <c r="AA198" s="22">
        <v>0</v>
      </c>
      <c r="AB198" s="22">
        <v>0</v>
      </c>
      <c r="AC198" s="22">
        <v>0</v>
      </c>
      <c r="AD198" s="22">
        <v>8955</v>
      </c>
      <c r="AE198" s="22">
        <v>736194</v>
      </c>
      <c r="AF198" s="22">
        <v>206120</v>
      </c>
      <c r="AG198" s="22">
        <v>176355</v>
      </c>
      <c r="AH198" s="22">
        <v>0</v>
      </c>
      <c r="AI198" s="22">
        <v>89288</v>
      </c>
      <c r="AJ198" s="22">
        <v>49311</v>
      </c>
      <c r="AK198" s="22">
        <v>0</v>
      </c>
      <c r="AL198" s="22">
        <v>14542</v>
      </c>
      <c r="AM198" s="22">
        <v>0</v>
      </c>
      <c r="AN198" s="22">
        <v>0</v>
      </c>
      <c r="AO198" s="22">
        <v>6456</v>
      </c>
      <c r="AP198" s="22">
        <v>0</v>
      </c>
      <c r="AQ198" s="22">
        <v>0</v>
      </c>
      <c r="AR198" s="22">
        <v>212087</v>
      </c>
      <c r="AS198" s="22">
        <v>0</v>
      </c>
      <c r="AT198" s="22">
        <v>0</v>
      </c>
      <c r="AU198" s="22">
        <v>-383</v>
      </c>
      <c r="AV198" s="22">
        <v>753776</v>
      </c>
      <c r="AW198" s="22">
        <v>-17582</v>
      </c>
    </row>
    <row r="199" spans="1:49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206961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116051</v>
      </c>
      <c r="M199" s="22">
        <v>12836</v>
      </c>
      <c r="N199" s="22">
        <v>330</v>
      </c>
      <c r="O199" s="22">
        <v>97</v>
      </c>
      <c r="P199" s="22">
        <v>4658</v>
      </c>
      <c r="Q199" s="22">
        <v>8902</v>
      </c>
      <c r="R199" s="22">
        <v>13804</v>
      </c>
      <c r="S199" s="22">
        <v>0</v>
      </c>
      <c r="T199" s="22">
        <v>0</v>
      </c>
      <c r="U199" s="22">
        <v>0</v>
      </c>
      <c r="V199" s="22">
        <v>0</v>
      </c>
      <c r="W199" s="22">
        <v>101899</v>
      </c>
      <c r="X199" s="22">
        <v>0</v>
      </c>
      <c r="Y199" s="22">
        <v>164579</v>
      </c>
      <c r="Z199" s="22">
        <v>0</v>
      </c>
      <c r="AA199" s="22">
        <v>0</v>
      </c>
      <c r="AB199" s="22">
        <v>0</v>
      </c>
      <c r="AC199" s="22">
        <v>0</v>
      </c>
      <c r="AD199" s="22">
        <v>58571</v>
      </c>
      <c r="AE199" s="22">
        <v>688688</v>
      </c>
      <c r="AF199" s="22">
        <v>154405</v>
      </c>
      <c r="AG199" s="22">
        <v>116370</v>
      </c>
      <c r="AH199" s="22">
        <v>0</v>
      </c>
      <c r="AI199" s="22">
        <v>87834</v>
      </c>
      <c r="AJ199" s="22">
        <v>5002</v>
      </c>
      <c r="AK199" s="22">
        <v>10677</v>
      </c>
      <c r="AL199" s="22">
        <v>37707</v>
      </c>
      <c r="AM199" s="22">
        <v>0</v>
      </c>
      <c r="AN199" s="22">
        <v>982</v>
      </c>
      <c r="AO199" s="22">
        <v>0</v>
      </c>
      <c r="AP199" s="22">
        <v>0</v>
      </c>
      <c r="AQ199" s="22">
        <v>0</v>
      </c>
      <c r="AR199" s="22">
        <v>109324</v>
      </c>
      <c r="AS199" s="22">
        <v>0</v>
      </c>
      <c r="AT199" s="22">
        <v>0</v>
      </c>
      <c r="AU199" s="22">
        <v>3140</v>
      </c>
      <c r="AV199" s="22">
        <v>525441</v>
      </c>
      <c r="AW199" s="22">
        <v>163247</v>
      </c>
    </row>
    <row r="200" spans="1:49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569828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570432</v>
      </c>
      <c r="M200" s="22">
        <v>13186</v>
      </c>
      <c r="N200" s="22">
        <v>0</v>
      </c>
      <c r="O200" s="22">
        <v>0</v>
      </c>
      <c r="P200" s="22">
        <v>44305</v>
      </c>
      <c r="Q200" s="22">
        <v>38485</v>
      </c>
      <c r="R200" s="22">
        <v>0</v>
      </c>
      <c r="S200" s="22">
        <v>0</v>
      </c>
      <c r="T200" s="22">
        <v>11316</v>
      </c>
      <c r="U200" s="22">
        <v>0</v>
      </c>
      <c r="V200" s="22">
        <v>4195</v>
      </c>
      <c r="W200" s="22">
        <v>0</v>
      </c>
      <c r="X200" s="22">
        <v>42151</v>
      </c>
      <c r="Y200" s="22">
        <v>64623</v>
      </c>
      <c r="Z200" s="22">
        <v>27159</v>
      </c>
      <c r="AA200" s="22">
        <v>0</v>
      </c>
      <c r="AB200" s="22">
        <v>0</v>
      </c>
      <c r="AC200" s="22">
        <v>0</v>
      </c>
      <c r="AD200" s="22">
        <v>8034</v>
      </c>
      <c r="AE200" s="22">
        <v>1393714</v>
      </c>
      <c r="AF200" s="22">
        <v>370106</v>
      </c>
      <c r="AG200" s="22">
        <v>225676</v>
      </c>
      <c r="AH200" s="22">
        <v>25217</v>
      </c>
      <c r="AI200" s="22">
        <v>425341</v>
      </c>
      <c r="AJ200" s="22">
        <v>0</v>
      </c>
      <c r="AK200" s="22">
        <v>0</v>
      </c>
      <c r="AL200" s="22">
        <v>0</v>
      </c>
      <c r="AM200" s="22">
        <v>27293</v>
      </c>
      <c r="AN200" s="22">
        <v>1261</v>
      </c>
      <c r="AO200" s="22">
        <v>0</v>
      </c>
      <c r="AP200" s="22">
        <v>13505</v>
      </c>
      <c r="AQ200" s="22">
        <v>0</v>
      </c>
      <c r="AR200" s="22">
        <v>350080</v>
      </c>
      <c r="AS200" s="22">
        <v>0</v>
      </c>
      <c r="AT200" s="22">
        <v>0</v>
      </c>
      <c r="AU200" s="22">
        <v>0</v>
      </c>
      <c r="AV200" s="22">
        <v>1438479</v>
      </c>
      <c r="AW200" s="22">
        <v>-44765</v>
      </c>
    </row>
    <row r="201" spans="1:49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217526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196073</v>
      </c>
      <c r="M201" s="22">
        <v>9235</v>
      </c>
      <c r="N201" s="22">
        <v>1942</v>
      </c>
      <c r="O201" s="22">
        <v>3069</v>
      </c>
      <c r="P201" s="22">
        <v>29590</v>
      </c>
      <c r="Q201" s="22">
        <v>6972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51143</v>
      </c>
      <c r="Y201" s="22">
        <v>3598</v>
      </c>
      <c r="Z201" s="22">
        <v>0</v>
      </c>
      <c r="AA201" s="22">
        <v>0</v>
      </c>
      <c r="AB201" s="22">
        <v>0</v>
      </c>
      <c r="AC201" s="22">
        <v>0</v>
      </c>
      <c r="AD201" s="22">
        <v>30000</v>
      </c>
      <c r="AE201" s="22">
        <v>549148</v>
      </c>
      <c r="AF201" s="22">
        <v>248190</v>
      </c>
      <c r="AG201" s="22">
        <v>300617</v>
      </c>
      <c r="AH201" s="22">
        <v>0</v>
      </c>
      <c r="AI201" s="22">
        <v>113027</v>
      </c>
      <c r="AJ201" s="22">
        <v>0</v>
      </c>
      <c r="AK201" s="22">
        <v>0</v>
      </c>
      <c r="AL201" s="22">
        <v>4194</v>
      </c>
      <c r="AM201" s="22">
        <v>0</v>
      </c>
      <c r="AN201" s="22">
        <v>1472</v>
      </c>
      <c r="AO201" s="22">
        <v>0</v>
      </c>
      <c r="AP201" s="22">
        <v>3666</v>
      </c>
      <c r="AQ201" s="22">
        <v>0</v>
      </c>
      <c r="AR201" s="22">
        <v>111232</v>
      </c>
      <c r="AS201" s="22">
        <v>4796</v>
      </c>
      <c r="AT201" s="22">
        <v>0</v>
      </c>
      <c r="AU201" s="22">
        <v>0</v>
      </c>
      <c r="AV201" s="22">
        <v>787194</v>
      </c>
      <c r="AW201" s="22">
        <v>-238046</v>
      </c>
    </row>
    <row r="202" spans="1:49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308119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274789</v>
      </c>
      <c r="M202" s="22">
        <v>13870</v>
      </c>
      <c r="N202" s="22">
        <v>6395</v>
      </c>
      <c r="O202" s="22">
        <v>3175</v>
      </c>
      <c r="P202" s="22">
        <v>15008</v>
      </c>
      <c r="Q202" s="22">
        <v>34556</v>
      </c>
      <c r="R202" s="22">
        <v>1669</v>
      </c>
      <c r="S202" s="22">
        <v>0</v>
      </c>
      <c r="T202" s="22">
        <v>8818</v>
      </c>
      <c r="U202" s="22">
        <v>0</v>
      </c>
      <c r="V202" s="22">
        <v>0</v>
      </c>
      <c r="W202" s="22">
        <v>3840</v>
      </c>
      <c r="X202" s="22">
        <v>0</v>
      </c>
      <c r="Y202" s="22">
        <v>538637</v>
      </c>
      <c r="Z202" s="22">
        <v>54070</v>
      </c>
      <c r="AA202" s="22">
        <v>0</v>
      </c>
      <c r="AB202" s="22">
        <v>0</v>
      </c>
      <c r="AC202" s="22">
        <v>0</v>
      </c>
      <c r="AD202" s="22">
        <v>1220</v>
      </c>
      <c r="AE202" s="22">
        <v>1264166</v>
      </c>
      <c r="AF202" s="22">
        <v>278026</v>
      </c>
      <c r="AG202" s="22">
        <v>183967</v>
      </c>
      <c r="AH202" s="22">
        <v>0</v>
      </c>
      <c r="AI202" s="22">
        <v>161781</v>
      </c>
      <c r="AJ202" s="22">
        <v>0</v>
      </c>
      <c r="AK202" s="22">
        <v>2072</v>
      </c>
      <c r="AL202" s="22">
        <v>15128</v>
      </c>
      <c r="AM202" s="22">
        <v>0</v>
      </c>
      <c r="AN202" s="22">
        <v>1231</v>
      </c>
      <c r="AO202" s="22">
        <v>3096</v>
      </c>
      <c r="AP202" s="22">
        <v>0</v>
      </c>
      <c r="AQ202" s="22">
        <v>0</v>
      </c>
      <c r="AR202" s="22">
        <v>164767</v>
      </c>
      <c r="AS202" s="22">
        <v>0</v>
      </c>
      <c r="AT202" s="22">
        <v>0</v>
      </c>
      <c r="AU202" s="22">
        <v>3192</v>
      </c>
      <c r="AV202" s="22">
        <v>813260</v>
      </c>
      <c r="AW202" s="22">
        <v>450906</v>
      </c>
    </row>
    <row r="203" spans="1:49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1113723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539683</v>
      </c>
      <c r="M203" s="22">
        <v>39907</v>
      </c>
      <c r="N203" s="22">
        <v>56394</v>
      </c>
      <c r="O203" s="22">
        <v>0</v>
      </c>
      <c r="P203" s="22">
        <v>62652</v>
      </c>
      <c r="Q203" s="22">
        <v>9127</v>
      </c>
      <c r="R203" s="22">
        <v>124173</v>
      </c>
      <c r="S203" s="22">
        <v>0</v>
      </c>
      <c r="T203" s="22">
        <v>0</v>
      </c>
      <c r="U203" s="22">
        <v>0</v>
      </c>
      <c r="V203" s="22">
        <v>0</v>
      </c>
      <c r="W203" s="22">
        <v>18459</v>
      </c>
      <c r="X203" s="22">
        <v>47001</v>
      </c>
      <c r="Y203" s="22">
        <v>43937</v>
      </c>
      <c r="Z203" s="22">
        <v>20000</v>
      </c>
      <c r="AA203" s="22">
        <v>0</v>
      </c>
      <c r="AB203" s="22">
        <v>0</v>
      </c>
      <c r="AC203" s="22">
        <v>0</v>
      </c>
      <c r="AD203" s="22">
        <v>69530</v>
      </c>
      <c r="AE203" s="22">
        <v>2144586</v>
      </c>
      <c r="AF203" s="22">
        <v>564063</v>
      </c>
      <c r="AG203" s="22">
        <v>834038</v>
      </c>
      <c r="AH203" s="22">
        <v>0</v>
      </c>
      <c r="AI203" s="22">
        <v>270916</v>
      </c>
      <c r="AJ203" s="22">
        <v>0</v>
      </c>
      <c r="AK203" s="22">
        <v>0</v>
      </c>
      <c r="AL203" s="22">
        <v>13512</v>
      </c>
      <c r="AM203" s="22">
        <v>0</v>
      </c>
      <c r="AN203" s="22">
        <v>8095</v>
      </c>
      <c r="AO203" s="22">
        <v>6499</v>
      </c>
      <c r="AP203" s="22">
        <v>25017</v>
      </c>
      <c r="AQ203" s="22">
        <v>0</v>
      </c>
      <c r="AR203" s="22">
        <v>520885</v>
      </c>
      <c r="AS203" s="22">
        <v>0</v>
      </c>
      <c r="AT203" s="22">
        <v>0</v>
      </c>
      <c r="AU203" s="22">
        <v>8931</v>
      </c>
      <c r="AV203" s="22">
        <v>2251956</v>
      </c>
      <c r="AW203" s="22">
        <v>-107370</v>
      </c>
    </row>
    <row r="204" spans="1:49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513308</v>
      </c>
      <c r="F204" s="22">
        <v>0</v>
      </c>
      <c r="G204" s="22">
        <v>0</v>
      </c>
      <c r="H204" s="22">
        <v>0</v>
      </c>
      <c r="I204" s="22">
        <v>0</v>
      </c>
      <c r="J204" s="22">
        <v>1500</v>
      </c>
      <c r="K204" s="22">
        <v>0</v>
      </c>
      <c r="L204" s="22">
        <v>247436</v>
      </c>
      <c r="M204" s="22">
        <v>51003</v>
      </c>
      <c r="N204" s="22">
        <v>0</v>
      </c>
      <c r="O204" s="22">
        <v>0</v>
      </c>
      <c r="P204" s="22">
        <v>0</v>
      </c>
      <c r="Q204" s="22">
        <v>14152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80492</v>
      </c>
      <c r="Y204" s="22">
        <v>0</v>
      </c>
      <c r="Z204" s="22">
        <v>109857</v>
      </c>
      <c r="AA204" s="22">
        <v>0</v>
      </c>
      <c r="AB204" s="22">
        <v>0</v>
      </c>
      <c r="AC204" s="22">
        <v>0</v>
      </c>
      <c r="AD204" s="22">
        <v>82522</v>
      </c>
      <c r="AE204" s="22">
        <v>1100270</v>
      </c>
      <c r="AF204" s="22">
        <v>424509</v>
      </c>
      <c r="AG204" s="22">
        <v>178158</v>
      </c>
      <c r="AH204" s="22">
        <v>5145</v>
      </c>
      <c r="AI204" s="22">
        <v>252008</v>
      </c>
      <c r="AJ204" s="22">
        <v>0</v>
      </c>
      <c r="AK204" s="22">
        <v>0</v>
      </c>
      <c r="AL204" s="22">
        <v>29185</v>
      </c>
      <c r="AM204" s="22">
        <v>0</v>
      </c>
      <c r="AN204" s="22">
        <v>1483</v>
      </c>
      <c r="AO204" s="22">
        <v>0</v>
      </c>
      <c r="AP204" s="22">
        <v>0</v>
      </c>
      <c r="AQ204" s="22">
        <v>0</v>
      </c>
      <c r="AR204" s="22">
        <v>180970</v>
      </c>
      <c r="AS204" s="22">
        <v>0</v>
      </c>
      <c r="AT204" s="22">
        <v>0</v>
      </c>
      <c r="AU204" s="22">
        <v>77004</v>
      </c>
      <c r="AV204" s="22">
        <v>1148462</v>
      </c>
      <c r="AW204" s="22">
        <v>-48192</v>
      </c>
    </row>
    <row r="205" spans="1:49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174709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139426</v>
      </c>
      <c r="M205" s="22">
        <v>10923</v>
      </c>
      <c r="N205" s="22">
        <v>2011</v>
      </c>
      <c r="O205" s="22">
        <v>938</v>
      </c>
      <c r="P205" s="22">
        <v>12157</v>
      </c>
      <c r="Q205" s="22">
        <v>19783</v>
      </c>
      <c r="R205" s="22">
        <v>7019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156559</v>
      </c>
      <c r="Z205" s="22">
        <v>0</v>
      </c>
      <c r="AA205" s="22">
        <v>0</v>
      </c>
      <c r="AB205" s="22">
        <v>0</v>
      </c>
      <c r="AC205" s="22">
        <v>0</v>
      </c>
      <c r="AD205" s="22">
        <v>745</v>
      </c>
      <c r="AE205" s="22">
        <v>524270</v>
      </c>
      <c r="AF205" s="22">
        <v>160385</v>
      </c>
      <c r="AG205" s="22">
        <v>106532</v>
      </c>
      <c r="AH205" s="22">
        <v>91641</v>
      </c>
      <c r="AI205" s="22">
        <v>67681</v>
      </c>
      <c r="AJ205" s="22">
        <v>0</v>
      </c>
      <c r="AK205" s="22">
        <v>6096</v>
      </c>
      <c r="AL205" s="22">
        <v>3310</v>
      </c>
      <c r="AM205" s="22">
        <v>0</v>
      </c>
      <c r="AN205" s="22">
        <v>367</v>
      </c>
      <c r="AO205" s="22">
        <v>0</v>
      </c>
      <c r="AP205" s="22">
        <v>0</v>
      </c>
      <c r="AQ205" s="22">
        <v>0</v>
      </c>
      <c r="AR205" s="22">
        <v>221888</v>
      </c>
      <c r="AS205" s="22">
        <v>0</v>
      </c>
      <c r="AT205" s="22">
        <v>0</v>
      </c>
      <c r="AU205" s="22">
        <v>1010</v>
      </c>
      <c r="AV205" s="22">
        <v>658910</v>
      </c>
      <c r="AW205" s="22">
        <v>-134640</v>
      </c>
    </row>
    <row r="206" spans="1:49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1088913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2077075</v>
      </c>
      <c r="M206" s="22">
        <v>64337</v>
      </c>
      <c r="N206" s="22">
        <v>11362</v>
      </c>
      <c r="O206" s="22">
        <v>0</v>
      </c>
      <c r="P206" s="22">
        <v>167782</v>
      </c>
      <c r="Q206" s="22">
        <v>89641</v>
      </c>
      <c r="R206" s="22">
        <v>133135</v>
      </c>
      <c r="S206" s="22">
        <v>0</v>
      </c>
      <c r="T206" s="22">
        <v>0</v>
      </c>
      <c r="U206" s="22">
        <v>197550</v>
      </c>
      <c r="V206" s="22">
        <v>0</v>
      </c>
      <c r="W206" s="22">
        <v>0</v>
      </c>
      <c r="X206" s="22">
        <v>64349</v>
      </c>
      <c r="Y206" s="22">
        <v>157853</v>
      </c>
      <c r="Z206" s="22">
        <v>155604</v>
      </c>
      <c r="AA206" s="22">
        <v>0</v>
      </c>
      <c r="AB206" s="22">
        <v>0</v>
      </c>
      <c r="AC206" s="22">
        <v>0</v>
      </c>
      <c r="AD206" s="22">
        <v>39847</v>
      </c>
      <c r="AE206" s="22">
        <v>4247448</v>
      </c>
      <c r="AF206" s="22">
        <v>1042122</v>
      </c>
      <c r="AG206" s="22">
        <v>710866</v>
      </c>
      <c r="AH206" s="22">
        <v>1003454</v>
      </c>
      <c r="AI206" s="22">
        <v>695653</v>
      </c>
      <c r="AJ206" s="22">
        <v>0</v>
      </c>
      <c r="AK206" s="22">
        <v>0</v>
      </c>
      <c r="AL206" s="22">
        <v>142842</v>
      </c>
      <c r="AM206" s="22">
        <v>12000</v>
      </c>
      <c r="AN206" s="22">
        <v>7489</v>
      </c>
      <c r="AO206" s="22">
        <v>3819</v>
      </c>
      <c r="AP206" s="22">
        <v>105508</v>
      </c>
      <c r="AQ206" s="22">
        <v>0</v>
      </c>
      <c r="AR206" s="22">
        <v>664643</v>
      </c>
      <c r="AS206" s="22">
        <v>4696</v>
      </c>
      <c r="AT206" s="22">
        <v>0</v>
      </c>
      <c r="AU206" s="22">
        <v>6056</v>
      </c>
      <c r="AV206" s="22">
        <v>4399148</v>
      </c>
      <c r="AW206" s="22">
        <v>-151700</v>
      </c>
    </row>
    <row r="207" spans="1:49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630165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565916</v>
      </c>
      <c r="M207" s="22">
        <v>23610</v>
      </c>
      <c r="N207" s="22">
        <v>1085</v>
      </c>
      <c r="O207" s="22">
        <v>3295</v>
      </c>
      <c r="P207" s="22">
        <v>147258</v>
      </c>
      <c r="Q207" s="22">
        <v>39216</v>
      </c>
      <c r="R207" s="22">
        <v>20994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127269</v>
      </c>
      <c r="Z207" s="22">
        <v>265742</v>
      </c>
      <c r="AA207" s="22">
        <v>0</v>
      </c>
      <c r="AB207" s="22">
        <v>0</v>
      </c>
      <c r="AC207" s="22">
        <v>0</v>
      </c>
      <c r="AD207" s="22">
        <v>19265</v>
      </c>
      <c r="AE207" s="22">
        <v>1843815</v>
      </c>
      <c r="AF207" s="22">
        <v>527795</v>
      </c>
      <c r="AG207" s="22">
        <v>637895</v>
      </c>
      <c r="AH207" s="22">
        <v>0</v>
      </c>
      <c r="AI207" s="22">
        <v>310349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  <c r="AQ207" s="22">
        <v>0</v>
      </c>
      <c r="AR207" s="22">
        <v>358077</v>
      </c>
      <c r="AS207" s="22">
        <v>0</v>
      </c>
      <c r="AT207" s="22">
        <v>0</v>
      </c>
      <c r="AU207" s="22">
        <v>0</v>
      </c>
      <c r="AV207" s="22">
        <v>1834116</v>
      </c>
      <c r="AW207" s="22">
        <v>9699</v>
      </c>
    </row>
    <row r="208" spans="1:49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455500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604314</v>
      </c>
      <c r="M208" s="22">
        <v>7886</v>
      </c>
      <c r="N208" s="22">
        <v>7634</v>
      </c>
      <c r="O208" s="22">
        <v>0</v>
      </c>
      <c r="P208" s="22">
        <v>49283</v>
      </c>
      <c r="Q208" s="22">
        <v>2626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440904</v>
      </c>
      <c r="Z208" s="22">
        <v>0</v>
      </c>
      <c r="AA208" s="22">
        <v>81145</v>
      </c>
      <c r="AB208" s="22">
        <v>0</v>
      </c>
      <c r="AC208" s="22">
        <v>0</v>
      </c>
      <c r="AD208" s="22">
        <v>77790</v>
      </c>
      <c r="AE208" s="22">
        <v>1727082</v>
      </c>
      <c r="AF208" s="22">
        <v>526410</v>
      </c>
      <c r="AG208" s="22">
        <v>476188</v>
      </c>
      <c r="AH208" s="22">
        <v>0</v>
      </c>
      <c r="AI208" s="22">
        <v>369583</v>
      </c>
      <c r="AJ208" s="22">
        <v>0</v>
      </c>
      <c r="AK208" s="22">
        <v>0</v>
      </c>
      <c r="AL208" s="22">
        <v>0</v>
      </c>
      <c r="AM208" s="22">
        <v>46844</v>
      </c>
      <c r="AN208" s="22">
        <v>0</v>
      </c>
      <c r="AO208" s="22">
        <v>0</v>
      </c>
      <c r="AP208" s="22">
        <v>7236</v>
      </c>
      <c r="AQ208" s="22">
        <v>0</v>
      </c>
      <c r="AR208" s="22">
        <v>243870</v>
      </c>
      <c r="AS208" s="22">
        <v>20350</v>
      </c>
      <c r="AT208" s="22">
        <v>0</v>
      </c>
      <c r="AU208" s="22">
        <v>49534</v>
      </c>
      <c r="AV208" s="22">
        <v>1740015</v>
      </c>
      <c r="AW208" s="22">
        <v>-12933</v>
      </c>
    </row>
    <row r="209" spans="1:49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245566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232706</v>
      </c>
      <c r="M209" s="22">
        <v>5898</v>
      </c>
      <c r="N209" s="22">
        <v>1375</v>
      </c>
      <c r="O209" s="22">
        <v>0</v>
      </c>
      <c r="P209" s="22">
        <v>49416</v>
      </c>
      <c r="Q209" s="22">
        <v>2725</v>
      </c>
      <c r="R209" s="22">
        <v>35617</v>
      </c>
      <c r="S209" s="22">
        <v>202122</v>
      </c>
      <c r="T209" s="22">
        <v>0</v>
      </c>
      <c r="U209" s="22">
        <v>0</v>
      </c>
      <c r="V209" s="22">
        <v>3604</v>
      </c>
      <c r="W209" s="22">
        <v>0</v>
      </c>
      <c r="X209" s="22">
        <v>27468</v>
      </c>
      <c r="Y209" s="22">
        <v>125551</v>
      </c>
      <c r="Z209" s="22">
        <v>0</v>
      </c>
      <c r="AA209" s="22">
        <v>0</v>
      </c>
      <c r="AB209" s="22">
        <v>34512</v>
      </c>
      <c r="AC209" s="22">
        <v>0</v>
      </c>
      <c r="AD209" s="22">
        <v>65509</v>
      </c>
      <c r="AE209" s="22">
        <v>1032069</v>
      </c>
      <c r="AF209" s="22">
        <v>237983</v>
      </c>
      <c r="AG209" s="22">
        <v>324807</v>
      </c>
      <c r="AH209" s="22">
        <v>0</v>
      </c>
      <c r="AI209" s="22">
        <v>210406</v>
      </c>
      <c r="AJ209" s="22">
        <v>0</v>
      </c>
      <c r="AK209" s="22">
        <v>0</v>
      </c>
      <c r="AL209" s="22">
        <v>28357</v>
      </c>
      <c r="AM209" s="22">
        <v>0</v>
      </c>
      <c r="AN209" s="22">
        <v>2902</v>
      </c>
      <c r="AO209" s="22">
        <v>0</v>
      </c>
      <c r="AP209" s="22">
        <v>0</v>
      </c>
      <c r="AQ209" s="22">
        <v>0</v>
      </c>
      <c r="AR209" s="22">
        <v>170183</v>
      </c>
      <c r="AS209" s="22">
        <v>12500</v>
      </c>
      <c r="AT209" s="22">
        <v>0</v>
      </c>
      <c r="AU209" s="22">
        <v>6807</v>
      </c>
      <c r="AV209" s="22">
        <v>993945</v>
      </c>
      <c r="AW209" s="22">
        <v>38124</v>
      </c>
    </row>
    <row r="210" spans="1:49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552365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414016</v>
      </c>
      <c r="M210" s="22">
        <v>3433</v>
      </c>
      <c r="N210" s="22">
        <v>2380</v>
      </c>
      <c r="O210" s="22">
        <v>0</v>
      </c>
      <c r="P210" s="22">
        <v>146468</v>
      </c>
      <c r="Q210" s="22">
        <v>12056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120046</v>
      </c>
      <c r="Y210" s="22">
        <v>7612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1258376</v>
      </c>
      <c r="AF210" s="22">
        <v>552230</v>
      </c>
      <c r="AG210" s="22">
        <v>514537</v>
      </c>
      <c r="AH210" s="22">
        <v>0</v>
      </c>
      <c r="AI210" s="22">
        <v>184912</v>
      </c>
      <c r="AJ210" s="22">
        <v>0</v>
      </c>
      <c r="AK210" s="22">
        <v>0</v>
      </c>
      <c r="AL210" s="22">
        <v>44760</v>
      </c>
      <c r="AM210" s="22">
        <v>0</v>
      </c>
      <c r="AN210" s="22">
        <v>0</v>
      </c>
      <c r="AO210" s="22">
        <v>0</v>
      </c>
      <c r="AP210" s="22">
        <v>3331</v>
      </c>
      <c r="AQ210" s="22">
        <v>0</v>
      </c>
      <c r="AR210" s="22">
        <v>567672</v>
      </c>
      <c r="AS210" s="22">
        <v>0</v>
      </c>
      <c r="AT210" s="22">
        <v>0</v>
      </c>
      <c r="AU210" s="22">
        <v>0</v>
      </c>
      <c r="AV210" s="22">
        <v>1867442</v>
      </c>
      <c r="AW210" s="22">
        <v>-609066</v>
      </c>
    </row>
    <row r="211" spans="1:49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340677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336088</v>
      </c>
      <c r="M211" s="22">
        <v>12584</v>
      </c>
      <c r="N211" s="22">
        <v>0</v>
      </c>
      <c r="O211" s="22">
        <v>0</v>
      </c>
      <c r="P211" s="22">
        <v>52027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48190</v>
      </c>
      <c r="Y211" s="22">
        <v>107484</v>
      </c>
      <c r="Z211" s="22">
        <v>0</v>
      </c>
      <c r="AA211" s="22">
        <v>0</v>
      </c>
      <c r="AB211" s="22">
        <v>0</v>
      </c>
      <c r="AC211" s="22">
        <v>0</v>
      </c>
      <c r="AD211" s="22">
        <v>28020</v>
      </c>
      <c r="AE211" s="22">
        <v>925070</v>
      </c>
      <c r="AF211" s="22">
        <v>332288</v>
      </c>
      <c r="AG211" s="22">
        <v>468788</v>
      </c>
      <c r="AH211" s="22">
        <v>0</v>
      </c>
      <c r="AI211" s="22">
        <v>161023</v>
      </c>
      <c r="AJ211" s="22">
        <v>0</v>
      </c>
      <c r="AK211" s="22">
        <v>0</v>
      </c>
      <c r="AL211" s="22">
        <v>0</v>
      </c>
      <c r="AM211" s="22">
        <v>0</v>
      </c>
      <c r="AN211" s="22">
        <v>8413</v>
      </c>
      <c r="AO211" s="22">
        <v>0</v>
      </c>
      <c r="AP211" s="22">
        <v>0</v>
      </c>
      <c r="AQ211" s="22">
        <v>0</v>
      </c>
      <c r="AR211" s="22">
        <v>209203</v>
      </c>
      <c r="AS211" s="22">
        <v>0</v>
      </c>
      <c r="AT211" s="22">
        <v>0</v>
      </c>
      <c r="AU211" s="22">
        <v>0</v>
      </c>
      <c r="AV211" s="22">
        <v>1179715</v>
      </c>
      <c r="AW211" s="22">
        <v>-254645</v>
      </c>
    </row>
    <row r="212" spans="1:49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370001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472571</v>
      </c>
      <c r="M212" s="22">
        <v>13459</v>
      </c>
      <c r="N212" s="22">
        <v>1245</v>
      </c>
      <c r="O212" s="22">
        <v>1850</v>
      </c>
      <c r="P212" s="22">
        <v>34217</v>
      </c>
      <c r="Q212" s="22">
        <v>23479</v>
      </c>
      <c r="R212" s="22">
        <v>14022</v>
      </c>
      <c r="S212" s="22">
        <v>0</v>
      </c>
      <c r="T212" s="22">
        <v>2000</v>
      </c>
      <c r="U212" s="22">
        <v>0</v>
      </c>
      <c r="V212" s="22">
        <v>0</v>
      </c>
      <c r="W212" s="22">
        <v>66483</v>
      </c>
      <c r="X212" s="22">
        <v>0</v>
      </c>
      <c r="Y212" s="22">
        <v>49318</v>
      </c>
      <c r="Z212" s="22">
        <v>439942</v>
      </c>
      <c r="AA212" s="22">
        <v>0</v>
      </c>
      <c r="AB212" s="22">
        <v>0</v>
      </c>
      <c r="AC212" s="22">
        <v>0</v>
      </c>
      <c r="AD212" s="22">
        <v>9880</v>
      </c>
      <c r="AE212" s="22">
        <v>1498467</v>
      </c>
      <c r="AF212" s="22">
        <v>380652</v>
      </c>
      <c r="AG212" s="22">
        <v>313989</v>
      </c>
      <c r="AH212" s="22">
        <v>0</v>
      </c>
      <c r="AI212" s="22">
        <v>413061</v>
      </c>
      <c r="AJ212" s="22">
        <v>2027</v>
      </c>
      <c r="AK212" s="22">
        <v>8824</v>
      </c>
      <c r="AL212" s="22">
        <v>190687</v>
      </c>
      <c r="AM212" s="22">
        <v>0</v>
      </c>
      <c r="AN212" s="22">
        <v>0</v>
      </c>
      <c r="AO212" s="22">
        <v>0</v>
      </c>
      <c r="AP212" s="22">
        <v>0</v>
      </c>
      <c r="AQ212" s="22">
        <v>0</v>
      </c>
      <c r="AR212" s="22">
        <v>239559</v>
      </c>
      <c r="AS212" s="22">
        <v>0</v>
      </c>
      <c r="AT212" s="22">
        <v>0</v>
      </c>
      <c r="AU212" s="22">
        <v>10791</v>
      </c>
      <c r="AV212" s="22">
        <v>1559590</v>
      </c>
      <c r="AW212" s="22">
        <v>-61123</v>
      </c>
    </row>
    <row r="213" spans="1:49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307251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276074</v>
      </c>
      <c r="M213" s="22">
        <v>28318</v>
      </c>
      <c r="N213" s="22">
        <v>2421</v>
      </c>
      <c r="O213" s="22">
        <v>0</v>
      </c>
      <c r="P213" s="22">
        <v>0</v>
      </c>
      <c r="Q213" s="22">
        <v>33540</v>
      </c>
      <c r="R213" s="22">
        <v>0</v>
      </c>
      <c r="S213" s="22">
        <v>0</v>
      </c>
      <c r="T213" s="22">
        <v>0</v>
      </c>
      <c r="U213" s="22">
        <v>0</v>
      </c>
      <c r="V213" s="22">
        <v>4200</v>
      </c>
      <c r="W213" s="22">
        <v>0</v>
      </c>
      <c r="X213" s="22">
        <v>29442</v>
      </c>
      <c r="Y213" s="22">
        <v>188074</v>
      </c>
      <c r="Z213" s="22">
        <v>3872</v>
      </c>
      <c r="AA213" s="22">
        <v>0</v>
      </c>
      <c r="AB213" s="22">
        <v>0</v>
      </c>
      <c r="AC213" s="22">
        <v>0</v>
      </c>
      <c r="AD213" s="22">
        <v>12169</v>
      </c>
      <c r="AE213" s="22">
        <v>885361</v>
      </c>
      <c r="AF213" s="22">
        <v>280143</v>
      </c>
      <c r="AG213" s="22">
        <v>88397</v>
      </c>
      <c r="AH213" s="22">
        <v>0</v>
      </c>
      <c r="AI213" s="22">
        <v>377291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16831</v>
      </c>
      <c r="AQ213" s="22">
        <v>0</v>
      </c>
      <c r="AR213" s="22">
        <v>194781</v>
      </c>
      <c r="AS213" s="22">
        <v>0</v>
      </c>
      <c r="AT213" s="22">
        <v>0</v>
      </c>
      <c r="AU213" s="22">
        <v>4774</v>
      </c>
      <c r="AV213" s="22">
        <v>962217</v>
      </c>
      <c r="AW213" s="22">
        <v>-76856</v>
      </c>
    </row>
    <row r="214" spans="1:49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683138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453331</v>
      </c>
      <c r="M214" s="22">
        <v>19391</v>
      </c>
      <c r="N214" s="22">
        <v>0</v>
      </c>
      <c r="O214" s="22">
        <v>2874</v>
      </c>
      <c r="P214" s="22">
        <v>82575</v>
      </c>
      <c r="Q214" s="22">
        <v>14760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61107</v>
      </c>
      <c r="Y214" s="22">
        <v>168239</v>
      </c>
      <c r="Z214" s="22">
        <v>21332</v>
      </c>
      <c r="AA214" s="22">
        <v>0</v>
      </c>
      <c r="AB214" s="22">
        <v>0</v>
      </c>
      <c r="AC214" s="22">
        <v>0</v>
      </c>
      <c r="AD214" s="22">
        <v>0</v>
      </c>
      <c r="AE214" s="22">
        <v>1506747</v>
      </c>
      <c r="AF214" s="22">
        <v>495906</v>
      </c>
      <c r="AG214" s="22">
        <v>413147</v>
      </c>
      <c r="AH214" s="22">
        <v>114477</v>
      </c>
      <c r="AI214" s="22">
        <v>224323</v>
      </c>
      <c r="AJ214" s="22">
        <v>0</v>
      </c>
      <c r="AK214" s="22">
        <v>0</v>
      </c>
      <c r="AL214" s="22">
        <v>0</v>
      </c>
      <c r="AM214" s="22">
        <v>12132</v>
      </c>
      <c r="AN214" s="22">
        <v>2320</v>
      </c>
      <c r="AO214" s="22">
        <v>0</v>
      </c>
      <c r="AP214" s="22">
        <v>573</v>
      </c>
      <c r="AQ214" s="22">
        <v>0</v>
      </c>
      <c r="AR214" s="22">
        <v>359362</v>
      </c>
      <c r="AS214" s="22">
        <v>0</v>
      </c>
      <c r="AT214" s="22">
        <v>0</v>
      </c>
      <c r="AU214" s="22">
        <v>0</v>
      </c>
      <c r="AV214" s="22">
        <v>1622240</v>
      </c>
      <c r="AW214" s="22">
        <v>-115493</v>
      </c>
    </row>
    <row r="215" spans="1:49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377549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33720</v>
      </c>
      <c r="L215" s="22">
        <v>257289</v>
      </c>
      <c r="M215" s="22">
        <v>15273</v>
      </c>
      <c r="N215" s="22">
        <v>7748</v>
      </c>
      <c r="O215" s="22">
        <v>9115</v>
      </c>
      <c r="P215" s="22">
        <v>51604</v>
      </c>
      <c r="Q215" s="22">
        <v>28274</v>
      </c>
      <c r="R215" s="22">
        <v>2020</v>
      </c>
      <c r="S215" s="22">
        <v>0</v>
      </c>
      <c r="T215" s="22">
        <v>0</v>
      </c>
      <c r="U215" s="22">
        <v>0</v>
      </c>
      <c r="V215" s="22">
        <v>0</v>
      </c>
      <c r="W215" s="22">
        <v>52254</v>
      </c>
      <c r="X215" s="22">
        <v>0</v>
      </c>
      <c r="Y215" s="22">
        <v>373449</v>
      </c>
      <c r="Z215" s="22">
        <v>0</v>
      </c>
      <c r="AA215" s="22">
        <v>3000</v>
      </c>
      <c r="AB215" s="22">
        <v>0</v>
      </c>
      <c r="AC215" s="22">
        <v>0</v>
      </c>
      <c r="AD215" s="22">
        <v>9599</v>
      </c>
      <c r="AE215" s="22">
        <v>1220894</v>
      </c>
      <c r="AF215" s="22">
        <v>290860</v>
      </c>
      <c r="AG215" s="22">
        <v>233962</v>
      </c>
      <c r="AH215" s="22">
        <v>117891</v>
      </c>
      <c r="AI215" s="22">
        <v>129797</v>
      </c>
      <c r="AJ215" s="22">
        <v>0</v>
      </c>
      <c r="AK215" s="22">
        <v>0</v>
      </c>
      <c r="AL215" s="22">
        <v>9726</v>
      </c>
      <c r="AM215" s="22">
        <v>0</v>
      </c>
      <c r="AN215" s="22">
        <v>0</v>
      </c>
      <c r="AO215" s="22">
        <v>0</v>
      </c>
      <c r="AP215" s="22">
        <v>0</v>
      </c>
      <c r="AQ215" s="22">
        <v>0</v>
      </c>
      <c r="AR215" s="22">
        <v>247355</v>
      </c>
      <c r="AS215" s="22">
        <v>7515</v>
      </c>
      <c r="AT215" s="22">
        <v>0</v>
      </c>
      <c r="AU215" s="22">
        <v>0</v>
      </c>
      <c r="AV215" s="22">
        <v>1037106</v>
      </c>
      <c r="AW215" s="22">
        <v>183788</v>
      </c>
    </row>
    <row r="216" spans="1:49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930672</v>
      </c>
      <c r="F216" s="22">
        <v>0</v>
      </c>
      <c r="G216" s="22">
        <v>0</v>
      </c>
      <c r="H216" s="22">
        <v>65144</v>
      </c>
      <c r="I216" s="22">
        <v>0</v>
      </c>
      <c r="J216" s="22">
        <v>0</v>
      </c>
      <c r="K216" s="22">
        <v>0</v>
      </c>
      <c r="L216" s="22">
        <v>911071</v>
      </c>
      <c r="M216" s="22">
        <v>36072</v>
      </c>
      <c r="N216" s="22">
        <v>1271</v>
      </c>
      <c r="O216" s="22">
        <v>917</v>
      </c>
      <c r="P216" s="22">
        <v>157315</v>
      </c>
      <c r="Q216" s="22">
        <v>20700</v>
      </c>
      <c r="R216" s="22">
        <v>72109</v>
      </c>
      <c r="S216" s="22">
        <v>0</v>
      </c>
      <c r="T216" s="22">
        <v>0</v>
      </c>
      <c r="U216" s="22">
        <v>0</v>
      </c>
      <c r="V216" s="22">
        <v>0</v>
      </c>
      <c r="W216" s="22">
        <v>24780</v>
      </c>
      <c r="X216" s="22">
        <v>0</v>
      </c>
      <c r="Y216" s="22">
        <v>1386659</v>
      </c>
      <c r="Z216" s="22">
        <v>374954</v>
      </c>
      <c r="AA216" s="22">
        <v>0</v>
      </c>
      <c r="AB216" s="22">
        <v>0</v>
      </c>
      <c r="AC216" s="22">
        <v>0</v>
      </c>
      <c r="AD216" s="22">
        <v>129914</v>
      </c>
      <c r="AE216" s="22">
        <v>4111578</v>
      </c>
      <c r="AF216" s="22">
        <v>780734</v>
      </c>
      <c r="AG216" s="22">
        <v>605599</v>
      </c>
      <c r="AH216" s="22">
        <v>0</v>
      </c>
      <c r="AI216" s="22">
        <v>744010</v>
      </c>
      <c r="AJ216" s="22">
        <v>7889</v>
      </c>
      <c r="AK216" s="22">
        <v>0</v>
      </c>
      <c r="AL216" s="22">
        <v>69600</v>
      </c>
      <c r="AM216" s="22">
        <v>0</v>
      </c>
      <c r="AN216" s="22">
        <v>12273</v>
      </c>
      <c r="AO216" s="22">
        <v>5532</v>
      </c>
      <c r="AP216" s="22">
        <v>78640</v>
      </c>
      <c r="AQ216" s="22">
        <v>0</v>
      </c>
      <c r="AR216" s="22">
        <v>699751</v>
      </c>
      <c r="AS216" s="22">
        <v>0</v>
      </c>
      <c r="AT216" s="22">
        <v>0</v>
      </c>
      <c r="AU216" s="22">
        <v>14200</v>
      </c>
      <c r="AV216" s="22">
        <v>3018228</v>
      </c>
      <c r="AW216" s="22">
        <v>1093350</v>
      </c>
    </row>
    <row r="217" spans="1:49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353786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131465</v>
      </c>
      <c r="M217" s="22">
        <v>23090</v>
      </c>
      <c r="N217" s="22">
        <v>0</v>
      </c>
      <c r="O217" s="22">
        <v>361</v>
      </c>
      <c r="P217" s="22">
        <v>34440</v>
      </c>
      <c r="Q217" s="22">
        <v>17699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650</v>
      </c>
      <c r="X217" s="22">
        <v>27310</v>
      </c>
      <c r="Y217" s="22">
        <v>11837</v>
      </c>
      <c r="Z217" s="22">
        <v>28206</v>
      </c>
      <c r="AA217" s="22">
        <v>0</v>
      </c>
      <c r="AB217" s="22">
        <v>0</v>
      </c>
      <c r="AC217" s="22">
        <v>0</v>
      </c>
      <c r="AD217" s="22">
        <v>14284</v>
      </c>
      <c r="AE217" s="22">
        <v>643128</v>
      </c>
      <c r="AF217" s="22">
        <v>321068</v>
      </c>
      <c r="AG217" s="22">
        <v>128485</v>
      </c>
      <c r="AH217" s="22">
        <v>0</v>
      </c>
      <c r="AI217" s="22">
        <v>220527</v>
      </c>
      <c r="AJ217" s="22">
        <v>0</v>
      </c>
      <c r="AK217" s="22">
        <v>36012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  <c r="AQ217" s="22">
        <v>0</v>
      </c>
      <c r="AR217" s="22">
        <v>221165</v>
      </c>
      <c r="AS217" s="22">
        <v>2331</v>
      </c>
      <c r="AT217" s="22">
        <v>0</v>
      </c>
      <c r="AU217" s="22">
        <v>0</v>
      </c>
      <c r="AV217" s="22">
        <v>929588</v>
      </c>
      <c r="AW217" s="22">
        <v>-286460</v>
      </c>
    </row>
    <row r="218" spans="1:49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197235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164889</v>
      </c>
      <c r="M218" s="22">
        <v>5200</v>
      </c>
      <c r="N218" s="22">
        <v>10448</v>
      </c>
      <c r="O218" s="22">
        <v>0</v>
      </c>
      <c r="P218" s="22">
        <v>19757</v>
      </c>
      <c r="Q218" s="22">
        <v>29664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45590</v>
      </c>
      <c r="Y218" s="22">
        <v>490559</v>
      </c>
      <c r="Z218" s="22">
        <v>0</v>
      </c>
      <c r="AA218" s="22">
        <v>0</v>
      </c>
      <c r="AB218" s="22">
        <v>0</v>
      </c>
      <c r="AC218" s="22">
        <v>0</v>
      </c>
      <c r="AD218" s="22">
        <v>1000</v>
      </c>
      <c r="AE218" s="22">
        <v>964342</v>
      </c>
      <c r="AF218" s="22">
        <v>181059</v>
      </c>
      <c r="AG218" s="22">
        <v>122012</v>
      </c>
      <c r="AH218" s="22">
        <v>0</v>
      </c>
      <c r="AI218" s="22">
        <v>278798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  <c r="AQ218" s="22">
        <v>0</v>
      </c>
      <c r="AR218" s="22">
        <v>169557</v>
      </c>
      <c r="AS218" s="22">
        <v>0</v>
      </c>
      <c r="AT218" s="22">
        <v>0</v>
      </c>
      <c r="AU218" s="22">
        <v>5777</v>
      </c>
      <c r="AV218" s="22">
        <v>757203</v>
      </c>
      <c r="AW218" s="22">
        <v>207139</v>
      </c>
    </row>
    <row r="219" spans="1:49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414452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229688</v>
      </c>
      <c r="M219" s="22">
        <v>0</v>
      </c>
      <c r="N219" s="22">
        <v>8487</v>
      </c>
      <c r="O219" s="22">
        <v>7328</v>
      </c>
      <c r="P219" s="22">
        <v>71858</v>
      </c>
      <c r="Q219" s="22">
        <v>190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27268</v>
      </c>
      <c r="Y219" s="22">
        <v>262610</v>
      </c>
      <c r="Z219" s="22">
        <v>116138</v>
      </c>
      <c r="AA219" s="22">
        <v>0</v>
      </c>
      <c r="AB219" s="22">
        <v>0</v>
      </c>
      <c r="AC219" s="22">
        <v>0</v>
      </c>
      <c r="AD219" s="22">
        <v>26341</v>
      </c>
      <c r="AE219" s="22">
        <v>1164360</v>
      </c>
      <c r="AF219" s="22">
        <v>306572</v>
      </c>
      <c r="AG219" s="22">
        <v>305730</v>
      </c>
      <c r="AH219" s="22">
        <v>0</v>
      </c>
      <c r="AI219" s="22">
        <v>325804</v>
      </c>
      <c r="AJ219" s="22">
        <v>0</v>
      </c>
      <c r="AK219" s="22">
        <v>0</v>
      </c>
      <c r="AL219" s="22">
        <v>0</v>
      </c>
      <c r="AM219" s="22">
        <v>105766</v>
      </c>
      <c r="AN219" s="22">
        <v>3788</v>
      </c>
      <c r="AO219" s="22">
        <v>0</v>
      </c>
      <c r="AP219" s="22">
        <v>5466</v>
      </c>
      <c r="AQ219" s="22">
        <v>0</v>
      </c>
      <c r="AR219" s="22">
        <v>214400</v>
      </c>
      <c r="AS219" s="22">
        <v>0</v>
      </c>
      <c r="AT219" s="22">
        <v>0</v>
      </c>
      <c r="AU219" s="22">
        <v>0</v>
      </c>
      <c r="AV219" s="22">
        <v>1267526</v>
      </c>
      <c r="AW219" s="22">
        <v>-103166</v>
      </c>
    </row>
    <row r="220" spans="1:49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120241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36852</v>
      </c>
      <c r="M220" s="22">
        <v>1939</v>
      </c>
      <c r="N220" s="22">
        <v>120</v>
      </c>
      <c r="O220" s="22">
        <v>532</v>
      </c>
      <c r="P220" s="22">
        <v>17183</v>
      </c>
      <c r="Q220" s="22">
        <v>12225</v>
      </c>
      <c r="R220" s="22">
        <v>6899</v>
      </c>
      <c r="S220" s="22">
        <v>0</v>
      </c>
      <c r="T220" s="22">
        <v>0</v>
      </c>
      <c r="U220" s="22">
        <v>0</v>
      </c>
      <c r="V220" s="22">
        <v>0</v>
      </c>
      <c r="W220" s="22">
        <v>241084</v>
      </c>
      <c r="X220" s="22">
        <v>0</v>
      </c>
      <c r="Y220" s="22">
        <v>336843</v>
      </c>
      <c r="Z220" s="22">
        <v>0</v>
      </c>
      <c r="AA220" s="22">
        <v>0</v>
      </c>
      <c r="AB220" s="22">
        <v>0</v>
      </c>
      <c r="AC220" s="22">
        <v>0</v>
      </c>
      <c r="AD220" s="22">
        <v>1394</v>
      </c>
      <c r="AE220" s="22">
        <v>775312</v>
      </c>
      <c r="AF220" s="22">
        <v>70525</v>
      </c>
      <c r="AG220" s="22">
        <v>75475</v>
      </c>
      <c r="AH220" s="22">
        <v>0</v>
      </c>
      <c r="AI220" s="22">
        <v>53450</v>
      </c>
      <c r="AJ220" s="22">
        <v>0</v>
      </c>
      <c r="AK220" s="22">
        <v>11324</v>
      </c>
      <c r="AL220" s="22">
        <v>14391</v>
      </c>
      <c r="AM220" s="22">
        <v>0</v>
      </c>
      <c r="AN220" s="22">
        <v>0</v>
      </c>
      <c r="AO220" s="22">
        <v>0</v>
      </c>
      <c r="AP220" s="22">
        <v>0</v>
      </c>
      <c r="AQ220" s="22">
        <v>0</v>
      </c>
      <c r="AR220" s="22">
        <v>161609</v>
      </c>
      <c r="AS220" s="22">
        <v>0</v>
      </c>
      <c r="AT220" s="22">
        <v>0</v>
      </c>
      <c r="AU220" s="22">
        <v>6730</v>
      </c>
      <c r="AV220" s="22">
        <v>393504</v>
      </c>
      <c r="AW220" s="22">
        <v>381808</v>
      </c>
    </row>
    <row r="221" spans="1:49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771310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429327</v>
      </c>
      <c r="M221" s="22">
        <v>34310</v>
      </c>
      <c r="N221" s="22">
        <v>4608</v>
      </c>
      <c r="O221" s="22">
        <v>8844</v>
      </c>
      <c r="P221" s="22">
        <v>67119</v>
      </c>
      <c r="Q221" s="22">
        <v>36989</v>
      </c>
      <c r="R221" s="22">
        <v>40598</v>
      </c>
      <c r="S221" s="22">
        <v>0</v>
      </c>
      <c r="T221" s="22">
        <v>33660</v>
      </c>
      <c r="U221" s="22">
        <v>27700</v>
      </c>
      <c r="V221" s="22">
        <v>0</v>
      </c>
      <c r="W221" s="22">
        <v>48037</v>
      </c>
      <c r="X221" s="22">
        <v>0</v>
      </c>
      <c r="Y221" s="22">
        <v>450232</v>
      </c>
      <c r="Z221" s="22">
        <v>174853</v>
      </c>
      <c r="AA221" s="22">
        <v>0</v>
      </c>
      <c r="AB221" s="22">
        <v>0</v>
      </c>
      <c r="AC221" s="22">
        <v>0</v>
      </c>
      <c r="AD221" s="22">
        <v>66250</v>
      </c>
      <c r="AE221" s="22">
        <v>2193837</v>
      </c>
      <c r="AF221" s="22">
        <v>684102</v>
      </c>
      <c r="AG221" s="22">
        <v>717733</v>
      </c>
      <c r="AH221" s="22">
        <v>0</v>
      </c>
      <c r="AI221" s="22">
        <v>272488</v>
      </c>
      <c r="AJ221" s="22">
        <v>0</v>
      </c>
      <c r="AK221" s="22">
        <v>65479</v>
      </c>
      <c r="AL221" s="22">
        <v>0</v>
      </c>
      <c r="AM221" s="22">
        <v>203032</v>
      </c>
      <c r="AN221" s="22">
        <v>822</v>
      </c>
      <c r="AO221" s="22">
        <v>0</v>
      </c>
      <c r="AP221" s="22">
        <v>4770</v>
      </c>
      <c r="AQ221" s="22">
        <v>0</v>
      </c>
      <c r="AR221" s="22">
        <v>437006</v>
      </c>
      <c r="AS221" s="22">
        <v>0</v>
      </c>
      <c r="AT221" s="22">
        <v>0</v>
      </c>
      <c r="AU221" s="22">
        <v>10264</v>
      </c>
      <c r="AV221" s="22">
        <v>2395696</v>
      </c>
      <c r="AW221" s="22">
        <v>-201859</v>
      </c>
    </row>
    <row r="222" spans="1:49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204381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247614</v>
      </c>
      <c r="M222" s="22">
        <v>16445</v>
      </c>
      <c r="N222" s="22">
        <v>1994</v>
      </c>
      <c r="O222" s="22">
        <v>0</v>
      </c>
      <c r="P222" s="22">
        <v>51456</v>
      </c>
      <c r="Q222" s="22">
        <v>17499</v>
      </c>
      <c r="R222" s="22">
        <v>12914</v>
      </c>
      <c r="S222" s="22">
        <v>2888</v>
      </c>
      <c r="T222" s="22">
        <v>0</v>
      </c>
      <c r="U222" s="22">
        <v>0</v>
      </c>
      <c r="V222" s="22">
        <v>0</v>
      </c>
      <c r="W222" s="22">
        <v>135846</v>
      </c>
      <c r="X222" s="22">
        <v>0</v>
      </c>
      <c r="Y222" s="22">
        <v>56706</v>
      </c>
      <c r="Z222" s="22">
        <v>626</v>
      </c>
      <c r="AA222" s="22">
        <v>0</v>
      </c>
      <c r="AB222" s="22">
        <v>0</v>
      </c>
      <c r="AC222" s="22">
        <v>0</v>
      </c>
      <c r="AD222" s="22">
        <v>7209</v>
      </c>
      <c r="AE222" s="22">
        <v>755578</v>
      </c>
      <c r="AF222" s="22">
        <v>112610</v>
      </c>
      <c r="AG222" s="22">
        <v>265640</v>
      </c>
      <c r="AH222" s="22">
        <v>0</v>
      </c>
      <c r="AI222" s="22">
        <v>119532</v>
      </c>
      <c r="AJ222" s="22">
        <v>3176</v>
      </c>
      <c r="AK222" s="22">
        <v>40507</v>
      </c>
      <c r="AL222" s="22">
        <v>29617</v>
      </c>
      <c r="AM222" s="22">
        <v>0</v>
      </c>
      <c r="AN222" s="22">
        <v>2261</v>
      </c>
      <c r="AO222" s="22">
        <v>0</v>
      </c>
      <c r="AP222" s="22">
        <v>0</v>
      </c>
      <c r="AQ222" s="22">
        <v>0</v>
      </c>
      <c r="AR222" s="22">
        <v>84168</v>
      </c>
      <c r="AS222" s="22">
        <v>0</v>
      </c>
      <c r="AT222" s="22">
        <v>0</v>
      </c>
      <c r="AU222" s="22">
        <v>491</v>
      </c>
      <c r="AV222" s="22">
        <v>658002</v>
      </c>
      <c r="AW222" s="22">
        <v>97576</v>
      </c>
    </row>
    <row r="223" spans="1:49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307250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301895</v>
      </c>
      <c r="M223" s="22">
        <v>9298</v>
      </c>
      <c r="N223" s="22">
        <v>405</v>
      </c>
      <c r="O223" s="22">
        <v>754</v>
      </c>
      <c r="P223" s="22">
        <v>54451</v>
      </c>
      <c r="Q223" s="22">
        <v>43460</v>
      </c>
      <c r="R223" s="22">
        <v>48164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12600</v>
      </c>
      <c r="Y223" s="22">
        <v>406754</v>
      </c>
      <c r="Z223" s="22">
        <v>0</v>
      </c>
      <c r="AA223" s="22">
        <v>0</v>
      </c>
      <c r="AB223" s="22">
        <v>0</v>
      </c>
      <c r="AC223" s="22">
        <v>0</v>
      </c>
      <c r="AD223" s="22">
        <v>3772</v>
      </c>
      <c r="AE223" s="22">
        <v>1188803</v>
      </c>
      <c r="AF223" s="22">
        <v>276205</v>
      </c>
      <c r="AG223" s="22">
        <v>225386</v>
      </c>
      <c r="AH223" s="22">
        <v>190382</v>
      </c>
      <c r="AI223" s="22">
        <v>58310</v>
      </c>
      <c r="AJ223" s="22">
        <v>0</v>
      </c>
      <c r="AK223" s="22">
        <v>5306</v>
      </c>
      <c r="AL223" s="22">
        <v>15748</v>
      </c>
      <c r="AM223" s="22">
        <v>0</v>
      </c>
      <c r="AN223" s="22">
        <v>0</v>
      </c>
      <c r="AO223" s="22">
        <v>0</v>
      </c>
      <c r="AP223" s="22">
        <v>0</v>
      </c>
      <c r="AQ223" s="22">
        <v>0</v>
      </c>
      <c r="AR223" s="22">
        <v>235437</v>
      </c>
      <c r="AS223" s="22">
        <v>0</v>
      </c>
      <c r="AT223" s="22">
        <v>0</v>
      </c>
      <c r="AU223" s="22">
        <v>101041</v>
      </c>
      <c r="AV223" s="22">
        <v>1107815</v>
      </c>
      <c r="AW223" s="22">
        <v>80988</v>
      </c>
    </row>
    <row r="224" spans="1:49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807653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77220</v>
      </c>
      <c r="L224" s="22">
        <v>705737</v>
      </c>
      <c r="M224" s="22">
        <v>20342</v>
      </c>
      <c r="N224" s="22">
        <v>4251</v>
      </c>
      <c r="O224" s="22">
        <v>4294</v>
      </c>
      <c r="P224" s="22">
        <v>135308</v>
      </c>
      <c r="Q224" s="22">
        <v>50856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4195</v>
      </c>
      <c r="X224" s="22">
        <v>0</v>
      </c>
      <c r="Y224" s="22">
        <v>498465</v>
      </c>
      <c r="Z224" s="22">
        <v>185821</v>
      </c>
      <c r="AA224" s="22">
        <v>15170</v>
      </c>
      <c r="AB224" s="22">
        <v>0</v>
      </c>
      <c r="AC224" s="22">
        <v>0</v>
      </c>
      <c r="AD224" s="22">
        <v>0</v>
      </c>
      <c r="AE224" s="22">
        <v>2509312</v>
      </c>
      <c r="AF224" s="22">
        <v>719985</v>
      </c>
      <c r="AG224" s="22">
        <v>216349</v>
      </c>
      <c r="AH224" s="22">
        <v>184800</v>
      </c>
      <c r="AI224" s="22">
        <v>428115</v>
      </c>
      <c r="AJ224" s="22">
        <v>0</v>
      </c>
      <c r="AK224" s="22">
        <v>0</v>
      </c>
      <c r="AL224" s="22">
        <v>232911</v>
      </c>
      <c r="AM224" s="22">
        <v>0</v>
      </c>
      <c r="AN224" s="22">
        <v>3537</v>
      </c>
      <c r="AO224" s="22">
        <v>0</v>
      </c>
      <c r="AP224" s="22">
        <v>0</v>
      </c>
      <c r="AQ224" s="22">
        <v>0</v>
      </c>
      <c r="AR224" s="22">
        <v>604560</v>
      </c>
      <c r="AS224" s="22">
        <v>0</v>
      </c>
      <c r="AT224" s="22">
        <v>5375</v>
      </c>
      <c r="AU224" s="22">
        <v>0</v>
      </c>
      <c r="AV224" s="22">
        <v>2395632</v>
      </c>
      <c r="AW224" s="22">
        <v>113680</v>
      </c>
    </row>
    <row r="225" spans="1:49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71631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72547</v>
      </c>
      <c r="M225" s="22">
        <v>1472</v>
      </c>
      <c r="N225" s="22">
        <v>159</v>
      </c>
      <c r="O225" s="22">
        <v>63</v>
      </c>
      <c r="P225" s="22">
        <v>9683</v>
      </c>
      <c r="Q225" s="22">
        <v>37928</v>
      </c>
      <c r="R225" s="22">
        <v>1571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46986</v>
      </c>
      <c r="Z225" s="22">
        <v>0</v>
      </c>
      <c r="AA225" s="22">
        <v>0</v>
      </c>
      <c r="AB225" s="22">
        <v>0</v>
      </c>
      <c r="AC225" s="22">
        <v>0</v>
      </c>
      <c r="AD225" s="22">
        <v>16536</v>
      </c>
      <c r="AE225" s="22">
        <v>258576</v>
      </c>
      <c r="AF225" s="22">
        <v>29005</v>
      </c>
      <c r="AG225" s="22">
        <v>104388</v>
      </c>
      <c r="AH225" s="22">
        <v>0</v>
      </c>
      <c r="AI225" s="22">
        <v>29117</v>
      </c>
      <c r="AJ225" s="22">
        <v>0</v>
      </c>
      <c r="AK225" s="22">
        <v>3690</v>
      </c>
      <c r="AL225" s="22">
        <v>3793</v>
      </c>
      <c r="AM225" s="22">
        <v>0</v>
      </c>
      <c r="AN225" s="22">
        <v>822</v>
      </c>
      <c r="AO225" s="22">
        <v>0</v>
      </c>
      <c r="AP225" s="22">
        <v>0</v>
      </c>
      <c r="AQ225" s="22">
        <v>0</v>
      </c>
      <c r="AR225" s="22">
        <v>93541</v>
      </c>
      <c r="AS225" s="22">
        <v>0</v>
      </c>
      <c r="AT225" s="22">
        <v>0</v>
      </c>
      <c r="AU225" s="22">
        <v>0</v>
      </c>
      <c r="AV225" s="22">
        <v>264356</v>
      </c>
      <c r="AW225" s="22">
        <v>-5780</v>
      </c>
    </row>
    <row r="226" spans="1:49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359808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249298</v>
      </c>
      <c r="M226" s="22">
        <v>8978</v>
      </c>
      <c r="N226" s="22">
        <v>69</v>
      </c>
      <c r="O226" s="22">
        <v>1107</v>
      </c>
      <c r="P226" s="22">
        <v>75880</v>
      </c>
      <c r="Q226" s="22">
        <v>12310</v>
      </c>
      <c r="R226" s="22">
        <v>2828</v>
      </c>
      <c r="S226" s="22">
        <v>0</v>
      </c>
      <c r="T226" s="22">
        <v>9000</v>
      </c>
      <c r="U226" s="22">
        <v>0</v>
      </c>
      <c r="V226" s="22">
        <v>0</v>
      </c>
      <c r="W226" s="22">
        <v>50000</v>
      </c>
      <c r="X226" s="22">
        <v>0</v>
      </c>
      <c r="Y226" s="22">
        <v>326962</v>
      </c>
      <c r="Z226" s="22">
        <v>279525</v>
      </c>
      <c r="AA226" s="22">
        <v>0</v>
      </c>
      <c r="AB226" s="22">
        <v>0</v>
      </c>
      <c r="AC226" s="22">
        <v>0</v>
      </c>
      <c r="AD226" s="22">
        <v>57574</v>
      </c>
      <c r="AE226" s="22">
        <v>1433339</v>
      </c>
      <c r="AF226" s="22">
        <v>366887</v>
      </c>
      <c r="AG226" s="22">
        <v>414499</v>
      </c>
      <c r="AH226" s="22">
        <v>0</v>
      </c>
      <c r="AI226" s="22">
        <v>171421</v>
      </c>
      <c r="AJ226" s="22">
        <v>0</v>
      </c>
      <c r="AK226" s="22">
        <v>10963</v>
      </c>
      <c r="AL226" s="22">
        <v>134069</v>
      </c>
      <c r="AM226" s="22">
        <v>1525</v>
      </c>
      <c r="AN226" s="22">
        <v>1343</v>
      </c>
      <c r="AO226" s="22">
        <v>0</v>
      </c>
      <c r="AP226" s="22">
        <v>0</v>
      </c>
      <c r="AQ226" s="22">
        <v>0</v>
      </c>
      <c r="AR226" s="22">
        <v>258076</v>
      </c>
      <c r="AS226" s="22">
        <v>0</v>
      </c>
      <c r="AT226" s="22">
        <v>0</v>
      </c>
      <c r="AU226" s="22">
        <v>16279</v>
      </c>
      <c r="AV226" s="22">
        <v>1375062</v>
      </c>
      <c r="AW226" s="22">
        <v>58277</v>
      </c>
    </row>
    <row r="227" spans="1:49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266832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137811</v>
      </c>
      <c r="M227" s="22">
        <v>20728</v>
      </c>
      <c r="N227" s="22">
        <v>1254</v>
      </c>
      <c r="O227" s="22">
        <v>415</v>
      </c>
      <c r="P227" s="22">
        <v>22982</v>
      </c>
      <c r="Q227" s="22">
        <v>2618</v>
      </c>
      <c r="R227" s="22">
        <v>12456</v>
      </c>
      <c r="S227" s="22">
        <v>3448</v>
      </c>
      <c r="T227" s="22">
        <v>16130</v>
      </c>
      <c r="U227" s="22">
        <v>0</v>
      </c>
      <c r="V227" s="22">
        <v>0</v>
      </c>
      <c r="W227" s="22">
        <v>650</v>
      </c>
      <c r="X227" s="22">
        <v>0</v>
      </c>
      <c r="Y227" s="22">
        <v>185349</v>
      </c>
      <c r="Z227" s="22">
        <v>111130</v>
      </c>
      <c r="AA227" s="22">
        <v>0</v>
      </c>
      <c r="AB227" s="22">
        <v>0</v>
      </c>
      <c r="AC227" s="22">
        <v>0</v>
      </c>
      <c r="AD227" s="22">
        <v>90</v>
      </c>
      <c r="AE227" s="22">
        <v>781893</v>
      </c>
      <c r="AF227" s="22">
        <v>300221</v>
      </c>
      <c r="AG227" s="22">
        <v>201863</v>
      </c>
      <c r="AH227" s="22">
        <v>0</v>
      </c>
      <c r="AI227" s="22">
        <v>123050</v>
      </c>
      <c r="AJ227" s="22">
        <v>7884</v>
      </c>
      <c r="AK227" s="22">
        <v>13329</v>
      </c>
      <c r="AL227" s="22">
        <v>0</v>
      </c>
      <c r="AM227" s="22">
        <v>19121</v>
      </c>
      <c r="AN227" s="22">
        <v>1175</v>
      </c>
      <c r="AO227" s="22">
        <v>0</v>
      </c>
      <c r="AP227" s="22">
        <v>0</v>
      </c>
      <c r="AQ227" s="22">
        <v>0</v>
      </c>
      <c r="AR227" s="22">
        <v>110559</v>
      </c>
      <c r="AS227" s="22">
        <v>0</v>
      </c>
      <c r="AT227" s="22">
        <v>0</v>
      </c>
      <c r="AU227" s="22">
        <v>11</v>
      </c>
      <c r="AV227" s="22">
        <v>777213</v>
      </c>
      <c r="AW227" s="22">
        <v>4680</v>
      </c>
    </row>
    <row r="228" spans="1:49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165387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324592</v>
      </c>
      <c r="M228" s="22">
        <v>10445</v>
      </c>
      <c r="N228" s="22">
        <v>125</v>
      </c>
      <c r="O228" s="22">
        <v>0</v>
      </c>
      <c r="P228" s="22">
        <v>4149</v>
      </c>
      <c r="Q228" s="22">
        <v>17548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41401</v>
      </c>
      <c r="Y228" s="22">
        <v>0</v>
      </c>
      <c r="Z228" s="22">
        <v>95675</v>
      </c>
      <c r="AA228" s="22">
        <v>0</v>
      </c>
      <c r="AB228" s="22">
        <v>0</v>
      </c>
      <c r="AC228" s="22">
        <v>0</v>
      </c>
      <c r="AD228" s="22">
        <v>19548</v>
      </c>
      <c r="AE228" s="22">
        <v>678870</v>
      </c>
      <c r="AF228" s="22">
        <v>186000</v>
      </c>
      <c r="AG228" s="22">
        <v>124064</v>
      </c>
      <c r="AH228" s="22">
        <v>0</v>
      </c>
      <c r="AI228" s="22">
        <v>215530</v>
      </c>
      <c r="AJ228" s="22">
        <v>0</v>
      </c>
      <c r="AK228" s="22">
        <v>0</v>
      </c>
      <c r="AL228" s="22">
        <v>21776</v>
      </c>
      <c r="AM228" s="22">
        <v>0</v>
      </c>
      <c r="AN228" s="22">
        <v>2685</v>
      </c>
      <c r="AO228" s="22">
        <v>0</v>
      </c>
      <c r="AP228" s="22">
        <v>0</v>
      </c>
      <c r="AQ228" s="22">
        <v>0</v>
      </c>
      <c r="AR228" s="22">
        <v>201301</v>
      </c>
      <c r="AS228" s="22">
        <v>0</v>
      </c>
      <c r="AT228" s="22">
        <v>0</v>
      </c>
      <c r="AU228" s="22">
        <v>0</v>
      </c>
      <c r="AV228" s="22">
        <v>751356</v>
      </c>
      <c r="AW228" s="22">
        <v>-72486</v>
      </c>
    </row>
    <row r="229" spans="1:49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620571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403759</v>
      </c>
      <c r="M229" s="22">
        <v>4794</v>
      </c>
      <c r="N229" s="22">
        <v>0</v>
      </c>
      <c r="O229" s="22">
        <v>1341</v>
      </c>
      <c r="P229" s="22">
        <v>87833</v>
      </c>
      <c r="Q229" s="22">
        <v>31644</v>
      </c>
      <c r="R229" s="22">
        <v>173388</v>
      </c>
      <c r="S229" s="22">
        <v>0</v>
      </c>
      <c r="T229" s="22">
        <v>0</v>
      </c>
      <c r="U229" s="22">
        <v>0</v>
      </c>
      <c r="V229" s="22">
        <v>0</v>
      </c>
      <c r="W229" s="22">
        <v>273332</v>
      </c>
      <c r="X229" s="22">
        <v>314865</v>
      </c>
      <c r="Y229" s="22">
        <v>0</v>
      </c>
      <c r="Z229" s="22">
        <v>85654</v>
      </c>
      <c r="AA229" s="22">
        <v>0</v>
      </c>
      <c r="AB229" s="22">
        <v>0</v>
      </c>
      <c r="AC229" s="22">
        <v>0</v>
      </c>
      <c r="AD229" s="22">
        <v>68461</v>
      </c>
      <c r="AE229" s="22">
        <v>2065642</v>
      </c>
      <c r="AF229" s="22">
        <v>581769</v>
      </c>
      <c r="AG229" s="22">
        <v>667228</v>
      </c>
      <c r="AH229" s="22">
        <v>0</v>
      </c>
      <c r="AI229" s="22">
        <v>297263</v>
      </c>
      <c r="AJ229" s="22">
        <v>0</v>
      </c>
      <c r="AK229" s="22">
        <v>0</v>
      </c>
      <c r="AL229" s="22">
        <v>0</v>
      </c>
      <c r="AM229" s="22">
        <v>97541</v>
      </c>
      <c r="AN229" s="22">
        <v>0</v>
      </c>
      <c r="AO229" s="22">
        <v>0</v>
      </c>
      <c r="AP229" s="22">
        <v>26178</v>
      </c>
      <c r="AQ229" s="22">
        <v>0</v>
      </c>
      <c r="AR229" s="22">
        <v>455723</v>
      </c>
      <c r="AS229" s="22">
        <v>0</v>
      </c>
      <c r="AT229" s="22">
        <v>0</v>
      </c>
      <c r="AU229" s="22">
        <v>0</v>
      </c>
      <c r="AV229" s="22">
        <v>2125702</v>
      </c>
      <c r="AW229" s="22">
        <v>-60060</v>
      </c>
    </row>
    <row r="230" spans="1:49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907012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1526664</v>
      </c>
      <c r="M230" s="22">
        <v>30617</v>
      </c>
      <c r="N230" s="22">
        <v>8771</v>
      </c>
      <c r="O230" s="22">
        <v>1522</v>
      </c>
      <c r="P230" s="22">
        <v>119823</v>
      </c>
      <c r="Q230" s="22">
        <v>23174</v>
      </c>
      <c r="R230" s="22">
        <v>105908</v>
      </c>
      <c r="S230" s="22">
        <v>0</v>
      </c>
      <c r="T230" s="22">
        <v>952</v>
      </c>
      <c r="U230" s="22">
        <v>0</v>
      </c>
      <c r="V230" s="22">
        <v>0</v>
      </c>
      <c r="W230" s="22">
        <v>124964</v>
      </c>
      <c r="X230" s="22">
        <v>0</v>
      </c>
      <c r="Y230" s="22">
        <v>154597</v>
      </c>
      <c r="Z230" s="22">
        <v>0</v>
      </c>
      <c r="AA230" s="22">
        <v>0</v>
      </c>
      <c r="AB230" s="22">
        <v>0</v>
      </c>
      <c r="AC230" s="22">
        <v>0</v>
      </c>
      <c r="AD230" s="22">
        <v>92500</v>
      </c>
      <c r="AE230" s="22">
        <v>3096504</v>
      </c>
      <c r="AF230" s="22">
        <v>814260</v>
      </c>
      <c r="AG230" s="22">
        <v>712228</v>
      </c>
      <c r="AH230" s="22">
        <v>0</v>
      </c>
      <c r="AI230" s="22">
        <v>745537</v>
      </c>
      <c r="AJ230" s="22">
        <v>154</v>
      </c>
      <c r="AK230" s="22">
        <v>22885</v>
      </c>
      <c r="AL230" s="22">
        <v>257594</v>
      </c>
      <c r="AM230" s="22">
        <v>2804</v>
      </c>
      <c r="AN230" s="22">
        <v>3719</v>
      </c>
      <c r="AO230" s="22">
        <v>0</v>
      </c>
      <c r="AP230" s="22">
        <v>42719</v>
      </c>
      <c r="AQ230" s="22">
        <v>0</v>
      </c>
      <c r="AR230" s="22">
        <v>619229</v>
      </c>
      <c r="AS230" s="22">
        <v>0</v>
      </c>
      <c r="AT230" s="22">
        <v>0</v>
      </c>
      <c r="AU230" s="22">
        <v>22736</v>
      </c>
      <c r="AV230" s="22">
        <v>3243865</v>
      </c>
      <c r="AW230" s="22">
        <v>-147361</v>
      </c>
    </row>
    <row r="231" spans="1:49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287145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261764</v>
      </c>
      <c r="M231" s="22">
        <v>8609</v>
      </c>
      <c r="N231" s="22">
        <v>100</v>
      </c>
      <c r="O231" s="22">
        <v>0</v>
      </c>
      <c r="P231" s="22">
        <v>47051</v>
      </c>
      <c r="Q231" s="22">
        <v>10101</v>
      </c>
      <c r="R231" s="22">
        <v>4483</v>
      </c>
      <c r="S231" s="22">
        <v>0</v>
      </c>
      <c r="T231" s="22">
        <v>-6072</v>
      </c>
      <c r="U231" s="22">
        <v>0</v>
      </c>
      <c r="V231" s="22">
        <v>0</v>
      </c>
      <c r="W231" s="22">
        <v>44708</v>
      </c>
      <c r="X231" s="22">
        <v>196817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53346</v>
      </c>
      <c r="AE231" s="22">
        <v>908052</v>
      </c>
      <c r="AF231" s="22">
        <v>173119</v>
      </c>
      <c r="AG231" s="22">
        <v>266005</v>
      </c>
      <c r="AH231" s="22">
        <v>0</v>
      </c>
      <c r="AI231" s="22">
        <v>223892</v>
      </c>
      <c r="AJ231" s="22">
        <v>0</v>
      </c>
      <c r="AK231" s="22">
        <v>0</v>
      </c>
      <c r="AL231" s="22">
        <v>13320</v>
      </c>
      <c r="AM231" s="22">
        <v>3651</v>
      </c>
      <c r="AN231" s="22">
        <v>306</v>
      </c>
      <c r="AO231" s="22">
        <v>0</v>
      </c>
      <c r="AP231" s="22">
        <v>12569</v>
      </c>
      <c r="AQ231" s="22">
        <v>0</v>
      </c>
      <c r="AR231" s="22">
        <v>254213</v>
      </c>
      <c r="AS231" s="22">
        <v>0</v>
      </c>
      <c r="AT231" s="22">
        <v>0</v>
      </c>
      <c r="AU231" s="22">
        <v>0</v>
      </c>
      <c r="AV231" s="22">
        <v>947075</v>
      </c>
      <c r="AW231" s="22">
        <v>-39023</v>
      </c>
    </row>
    <row r="232" spans="1:49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351883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254234</v>
      </c>
      <c r="M232" s="22">
        <v>15362</v>
      </c>
      <c r="N232" s="22">
        <v>2432</v>
      </c>
      <c r="O232" s="22">
        <v>0</v>
      </c>
      <c r="P232" s="22">
        <v>20970</v>
      </c>
      <c r="Q232" s="22">
        <v>58026</v>
      </c>
      <c r="R232" s="22">
        <v>5050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70344</v>
      </c>
      <c r="Z232" s="22">
        <v>3060338</v>
      </c>
      <c r="AA232" s="22">
        <v>0</v>
      </c>
      <c r="AB232" s="22">
        <v>0</v>
      </c>
      <c r="AC232" s="22">
        <v>0</v>
      </c>
      <c r="AD232" s="22">
        <v>775</v>
      </c>
      <c r="AE232" s="22">
        <v>3839414</v>
      </c>
      <c r="AF232" s="22">
        <v>389514</v>
      </c>
      <c r="AG232" s="22">
        <v>378362</v>
      </c>
      <c r="AH232" s="22">
        <v>12276</v>
      </c>
      <c r="AI232" s="22">
        <v>242691</v>
      </c>
      <c r="AJ232" s="22">
        <v>3000</v>
      </c>
      <c r="AK232" s="22">
        <v>0</v>
      </c>
      <c r="AL232" s="22">
        <v>1500</v>
      </c>
      <c r="AM232" s="22">
        <v>30552</v>
      </c>
      <c r="AN232" s="22">
        <v>1144</v>
      </c>
      <c r="AO232" s="22">
        <v>0</v>
      </c>
      <c r="AP232" s="22">
        <v>0</v>
      </c>
      <c r="AQ232" s="22">
        <v>0</v>
      </c>
      <c r="AR232" s="22">
        <v>397463</v>
      </c>
      <c r="AS232" s="22">
        <v>0</v>
      </c>
      <c r="AT232" s="22">
        <v>0</v>
      </c>
      <c r="AU232" s="22">
        <v>3372</v>
      </c>
      <c r="AV232" s="22">
        <v>1459874</v>
      </c>
      <c r="AW232" s="22">
        <v>2379540</v>
      </c>
    </row>
    <row r="233" spans="1:49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232944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173061</v>
      </c>
      <c r="M233" s="22">
        <v>5401</v>
      </c>
      <c r="N233" s="22">
        <v>6180</v>
      </c>
      <c r="O233" s="22">
        <v>0</v>
      </c>
      <c r="P233" s="22">
        <v>8330</v>
      </c>
      <c r="Q233" s="22">
        <v>16458</v>
      </c>
      <c r="R233" s="22">
        <v>4380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40228</v>
      </c>
      <c r="Y233" s="22">
        <v>27412</v>
      </c>
      <c r="Z233" s="22">
        <v>0</v>
      </c>
      <c r="AA233" s="22">
        <v>0</v>
      </c>
      <c r="AB233" s="22">
        <v>0</v>
      </c>
      <c r="AC233" s="22">
        <v>0</v>
      </c>
      <c r="AD233" s="22">
        <v>3531</v>
      </c>
      <c r="AE233" s="22">
        <v>517925</v>
      </c>
      <c r="AF233" s="22">
        <v>239314</v>
      </c>
      <c r="AG233" s="22">
        <v>143045</v>
      </c>
      <c r="AH233" s="22">
        <v>0</v>
      </c>
      <c r="AI233" s="22">
        <v>110208</v>
      </c>
      <c r="AJ233" s="22">
        <v>0</v>
      </c>
      <c r="AK233" s="22">
        <v>0</v>
      </c>
      <c r="AL233" s="22">
        <v>40717</v>
      </c>
      <c r="AM233" s="22">
        <v>0</v>
      </c>
      <c r="AN233" s="22">
        <v>3155</v>
      </c>
      <c r="AO233" s="22">
        <v>0</v>
      </c>
      <c r="AP233" s="22">
        <v>0</v>
      </c>
      <c r="AQ233" s="22">
        <v>0</v>
      </c>
      <c r="AR233" s="22">
        <v>185397</v>
      </c>
      <c r="AS233" s="22">
        <v>0</v>
      </c>
      <c r="AT233" s="22">
        <v>0</v>
      </c>
      <c r="AU233" s="22">
        <v>0</v>
      </c>
      <c r="AV233" s="22">
        <v>721836</v>
      </c>
      <c r="AW233" s="22">
        <v>-203911</v>
      </c>
    </row>
    <row r="234" spans="1:49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98363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234499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19885</v>
      </c>
      <c r="V234" s="22">
        <v>0</v>
      </c>
      <c r="W234" s="22">
        <v>0</v>
      </c>
      <c r="X234" s="22">
        <v>0</v>
      </c>
      <c r="Y234" s="22">
        <v>83296</v>
      </c>
      <c r="Z234" s="22">
        <v>25419</v>
      </c>
      <c r="AA234" s="22">
        <v>0</v>
      </c>
      <c r="AB234" s="22">
        <v>0</v>
      </c>
      <c r="AC234" s="22">
        <v>0</v>
      </c>
      <c r="AD234" s="22">
        <v>0</v>
      </c>
      <c r="AE234" s="22">
        <v>461462</v>
      </c>
      <c r="AF234" s="22">
        <v>94520</v>
      </c>
      <c r="AG234" s="22">
        <v>160352</v>
      </c>
      <c r="AH234" s="22">
        <v>0</v>
      </c>
      <c r="AI234" s="22">
        <v>164972</v>
      </c>
      <c r="AJ234" s="22">
        <v>3225</v>
      </c>
      <c r="AK234" s="22">
        <v>0</v>
      </c>
      <c r="AL234" s="22">
        <v>11138</v>
      </c>
      <c r="AM234" s="22">
        <v>0</v>
      </c>
      <c r="AN234" s="22">
        <v>0</v>
      </c>
      <c r="AO234" s="22">
        <v>0</v>
      </c>
      <c r="AP234" s="22">
        <v>0</v>
      </c>
      <c r="AQ234" s="22">
        <v>0</v>
      </c>
      <c r="AR234" s="22">
        <v>161541</v>
      </c>
      <c r="AS234" s="22">
        <v>0</v>
      </c>
      <c r="AT234" s="22">
        <v>0</v>
      </c>
      <c r="AU234" s="22">
        <v>1150</v>
      </c>
      <c r="AV234" s="22">
        <v>596898</v>
      </c>
      <c r="AW234" s="22">
        <v>-135436</v>
      </c>
    </row>
    <row r="235" spans="1:49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369968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324038</v>
      </c>
      <c r="M235" s="22">
        <v>23346</v>
      </c>
      <c r="N235" s="22">
        <v>2660</v>
      </c>
      <c r="O235" s="22">
        <v>3230</v>
      </c>
      <c r="P235" s="22">
        <v>35528</v>
      </c>
      <c r="Q235" s="22">
        <v>12921</v>
      </c>
      <c r="R235" s="22">
        <v>32449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206044</v>
      </c>
      <c r="Z235" s="22">
        <v>18058</v>
      </c>
      <c r="AA235" s="22">
        <v>0</v>
      </c>
      <c r="AB235" s="22">
        <v>0</v>
      </c>
      <c r="AC235" s="22">
        <v>0</v>
      </c>
      <c r="AD235" s="22">
        <v>4459</v>
      </c>
      <c r="AE235" s="22">
        <v>1032701</v>
      </c>
      <c r="AF235" s="22">
        <v>319800</v>
      </c>
      <c r="AG235" s="22">
        <v>399336</v>
      </c>
      <c r="AH235" s="22">
        <v>55252</v>
      </c>
      <c r="AI235" s="22">
        <v>153820</v>
      </c>
      <c r="AJ235" s="22">
        <v>2069</v>
      </c>
      <c r="AK235" s="22">
        <v>4581</v>
      </c>
      <c r="AL235" s="22">
        <v>25408</v>
      </c>
      <c r="AM235" s="22">
        <v>0</v>
      </c>
      <c r="AN235" s="22">
        <v>5322</v>
      </c>
      <c r="AO235" s="22">
        <v>0</v>
      </c>
      <c r="AP235" s="22">
        <v>25496</v>
      </c>
      <c r="AQ235" s="22">
        <v>0</v>
      </c>
      <c r="AR235" s="22">
        <v>257855</v>
      </c>
      <c r="AS235" s="22">
        <v>0</v>
      </c>
      <c r="AT235" s="22">
        <v>0</v>
      </c>
      <c r="AU235" s="22">
        <v>0</v>
      </c>
      <c r="AV235" s="22">
        <v>1248939</v>
      </c>
      <c r="AW235" s="22">
        <v>-216238</v>
      </c>
    </row>
    <row r="236" spans="1:49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184352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119064</v>
      </c>
      <c r="M236" s="22">
        <v>9494</v>
      </c>
      <c r="N236" s="22">
        <v>1380</v>
      </c>
      <c r="O236" s="22">
        <v>341</v>
      </c>
      <c r="P236" s="22">
        <v>17106</v>
      </c>
      <c r="Q236" s="22">
        <v>18082</v>
      </c>
      <c r="R236" s="22">
        <v>2749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135939</v>
      </c>
      <c r="Z236" s="22">
        <v>929</v>
      </c>
      <c r="AA236" s="22">
        <v>0</v>
      </c>
      <c r="AB236" s="22">
        <v>0</v>
      </c>
      <c r="AC236" s="22">
        <v>0</v>
      </c>
      <c r="AD236" s="22">
        <v>5130</v>
      </c>
      <c r="AE236" s="22">
        <v>494566</v>
      </c>
      <c r="AF236" s="22">
        <v>136506</v>
      </c>
      <c r="AG236" s="22">
        <v>113126</v>
      </c>
      <c r="AH236" s="22">
        <v>0</v>
      </c>
      <c r="AI236" s="22">
        <v>81305</v>
      </c>
      <c r="AJ236" s="22">
        <v>4049</v>
      </c>
      <c r="AK236" s="22">
        <v>3962</v>
      </c>
      <c r="AL236" s="22">
        <v>15930</v>
      </c>
      <c r="AM236" s="22">
        <v>0</v>
      </c>
      <c r="AN236" s="22">
        <v>284</v>
      </c>
      <c r="AO236" s="22">
        <v>0</v>
      </c>
      <c r="AP236" s="22">
        <v>0</v>
      </c>
      <c r="AQ236" s="22">
        <v>0</v>
      </c>
      <c r="AR236" s="22">
        <v>89927</v>
      </c>
      <c r="AS236" s="22">
        <v>0</v>
      </c>
      <c r="AT236" s="22">
        <v>0</v>
      </c>
      <c r="AU236" s="22">
        <v>0</v>
      </c>
      <c r="AV236" s="22">
        <v>445089</v>
      </c>
      <c r="AW236" s="22">
        <v>49477</v>
      </c>
    </row>
    <row r="237" spans="1:49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154035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116770</v>
      </c>
      <c r="M237" s="22">
        <v>7765</v>
      </c>
      <c r="N237" s="22">
        <v>0</v>
      </c>
      <c r="O237" s="22">
        <v>0</v>
      </c>
      <c r="P237" s="22">
        <v>8154</v>
      </c>
      <c r="Q237" s="22">
        <v>21205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22716</v>
      </c>
      <c r="Y237" s="22">
        <v>203173</v>
      </c>
      <c r="Z237" s="22">
        <v>0</v>
      </c>
      <c r="AA237" s="22">
        <v>0</v>
      </c>
      <c r="AB237" s="22">
        <v>0</v>
      </c>
      <c r="AC237" s="22">
        <v>0</v>
      </c>
      <c r="AD237" s="22">
        <v>40126</v>
      </c>
      <c r="AE237" s="22">
        <v>573944</v>
      </c>
      <c r="AF237" s="22">
        <v>71732</v>
      </c>
      <c r="AG237" s="22">
        <v>134036</v>
      </c>
      <c r="AH237" s="22">
        <v>0</v>
      </c>
      <c r="AI237" s="22">
        <v>52273</v>
      </c>
      <c r="AJ237" s="22">
        <v>0</v>
      </c>
      <c r="AK237" s="22">
        <v>0</v>
      </c>
      <c r="AL237" s="22">
        <v>2267</v>
      </c>
      <c r="AM237" s="22">
        <v>0</v>
      </c>
      <c r="AN237" s="22">
        <v>1358</v>
      </c>
      <c r="AO237" s="22">
        <v>0</v>
      </c>
      <c r="AP237" s="22">
        <v>0</v>
      </c>
      <c r="AQ237" s="22">
        <v>0</v>
      </c>
      <c r="AR237" s="22">
        <v>119918</v>
      </c>
      <c r="AS237" s="22">
        <v>0</v>
      </c>
      <c r="AT237" s="22">
        <v>0</v>
      </c>
      <c r="AU237" s="22">
        <v>0</v>
      </c>
      <c r="AV237" s="22">
        <v>381584</v>
      </c>
      <c r="AW237" s="22">
        <v>192360</v>
      </c>
    </row>
    <row r="238" spans="1:49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446307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346857</v>
      </c>
      <c r="M238" s="22">
        <v>23369</v>
      </c>
      <c r="N238" s="22">
        <v>0</v>
      </c>
      <c r="O238" s="22">
        <v>3290</v>
      </c>
      <c r="P238" s="22">
        <v>0</v>
      </c>
      <c r="Q238" s="22">
        <v>56712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63392</v>
      </c>
      <c r="Y238" s="22">
        <v>287980</v>
      </c>
      <c r="Z238" s="22">
        <v>645348</v>
      </c>
      <c r="AA238" s="22">
        <v>0</v>
      </c>
      <c r="AB238" s="22">
        <v>0</v>
      </c>
      <c r="AC238" s="22">
        <v>0</v>
      </c>
      <c r="AD238" s="22">
        <v>0</v>
      </c>
      <c r="AE238" s="22">
        <v>1873255</v>
      </c>
      <c r="AF238" s="22">
        <v>453402</v>
      </c>
      <c r="AG238" s="22">
        <v>443345</v>
      </c>
      <c r="AH238" s="22">
        <v>0</v>
      </c>
      <c r="AI238" s="22">
        <v>215100</v>
      </c>
      <c r="AJ238" s="22">
        <v>0</v>
      </c>
      <c r="AK238" s="22">
        <v>0</v>
      </c>
      <c r="AL238" s="22">
        <v>192169</v>
      </c>
      <c r="AM238" s="22">
        <v>0</v>
      </c>
      <c r="AN238" s="22">
        <v>1591</v>
      </c>
      <c r="AO238" s="22">
        <v>9309</v>
      </c>
      <c r="AP238" s="22">
        <v>0</v>
      </c>
      <c r="AQ238" s="22">
        <v>0</v>
      </c>
      <c r="AR238" s="22">
        <v>365718</v>
      </c>
      <c r="AS238" s="22">
        <v>0</v>
      </c>
      <c r="AT238" s="22">
        <v>0</v>
      </c>
      <c r="AU238" s="22">
        <v>0</v>
      </c>
      <c r="AV238" s="22">
        <v>1680634</v>
      </c>
      <c r="AW238" s="22">
        <v>192621</v>
      </c>
    </row>
    <row r="239" spans="1:49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421794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123762</v>
      </c>
      <c r="M239" s="22">
        <v>14279</v>
      </c>
      <c r="N239" s="22">
        <v>2430</v>
      </c>
      <c r="O239" s="22">
        <v>312</v>
      </c>
      <c r="P239" s="22">
        <v>18977</v>
      </c>
      <c r="Q239" s="22">
        <v>333864</v>
      </c>
      <c r="R239" s="22">
        <v>10463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134137</v>
      </c>
      <c r="Y239" s="22">
        <v>0</v>
      </c>
      <c r="Z239" s="22">
        <v>13800</v>
      </c>
      <c r="AA239" s="22">
        <v>0</v>
      </c>
      <c r="AB239" s="22">
        <v>0</v>
      </c>
      <c r="AC239" s="22">
        <v>0</v>
      </c>
      <c r="AD239" s="22">
        <v>14460</v>
      </c>
      <c r="AE239" s="22">
        <v>1088278</v>
      </c>
      <c r="AF239" s="22">
        <v>235229</v>
      </c>
      <c r="AG239" s="22">
        <v>206111</v>
      </c>
      <c r="AH239" s="22">
        <v>0</v>
      </c>
      <c r="AI239" s="22">
        <v>121577</v>
      </c>
      <c r="AJ239" s="22">
        <v>480</v>
      </c>
      <c r="AK239" s="22">
        <v>9245</v>
      </c>
      <c r="AL239" s="22">
        <v>81307</v>
      </c>
      <c r="AM239" s="22">
        <v>56843</v>
      </c>
      <c r="AN239" s="22">
        <v>1165</v>
      </c>
      <c r="AO239" s="22">
        <v>0</v>
      </c>
      <c r="AP239" s="22">
        <v>8924</v>
      </c>
      <c r="AQ239" s="22">
        <v>0</v>
      </c>
      <c r="AR239" s="22">
        <v>143096</v>
      </c>
      <c r="AS239" s="22">
        <v>0</v>
      </c>
      <c r="AT239" s="22">
        <v>0</v>
      </c>
      <c r="AU239" s="22">
        <v>0</v>
      </c>
      <c r="AV239" s="22">
        <v>863977</v>
      </c>
      <c r="AW239" s="22">
        <v>224301</v>
      </c>
    </row>
    <row r="240" spans="1:49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204110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188096</v>
      </c>
      <c r="M240" s="22">
        <v>10958</v>
      </c>
      <c r="N240" s="22">
        <v>518</v>
      </c>
      <c r="O240" s="22">
        <v>0</v>
      </c>
      <c r="P240" s="22">
        <v>19031</v>
      </c>
      <c r="Q240" s="22">
        <v>3410</v>
      </c>
      <c r="R240" s="22">
        <v>2700</v>
      </c>
      <c r="S240" s="22">
        <v>0</v>
      </c>
      <c r="T240" s="22">
        <v>0</v>
      </c>
      <c r="U240" s="22">
        <v>0</v>
      </c>
      <c r="V240" s="22">
        <v>0</v>
      </c>
      <c r="W240" s="22">
        <v>4254</v>
      </c>
      <c r="X240" s="22">
        <v>0</v>
      </c>
      <c r="Y240" s="22">
        <v>210978</v>
      </c>
      <c r="Z240" s="22">
        <v>0</v>
      </c>
      <c r="AA240" s="22">
        <v>0</v>
      </c>
      <c r="AB240" s="22">
        <v>0</v>
      </c>
      <c r="AC240" s="22">
        <v>0</v>
      </c>
      <c r="AD240" s="22">
        <v>6000</v>
      </c>
      <c r="AE240" s="22">
        <v>650055</v>
      </c>
      <c r="AF240" s="22">
        <v>202464</v>
      </c>
      <c r="AG240" s="22">
        <v>206162</v>
      </c>
      <c r="AH240" s="22">
        <v>4777</v>
      </c>
      <c r="AI240" s="22">
        <v>110655</v>
      </c>
      <c r="AJ240" s="22">
        <v>-4399</v>
      </c>
      <c r="AK240" s="22">
        <v>11349</v>
      </c>
      <c r="AL240" s="22">
        <v>34854</v>
      </c>
      <c r="AM240" s="22">
        <v>0</v>
      </c>
      <c r="AN240" s="22">
        <v>65</v>
      </c>
      <c r="AO240" s="22">
        <v>0</v>
      </c>
      <c r="AP240" s="22">
        <v>0</v>
      </c>
      <c r="AQ240" s="22">
        <v>0</v>
      </c>
      <c r="AR240" s="22">
        <v>180402</v>
      </c>
      <c r="AS240" s="22">
        <v>0</v>
      </c>
      <c r="AT240" s="22">
        <v>0</v>
      </c>
      <c r="AU240" s="22">
        <v>18</v>
      </c>
      <c r="AV240" s="22">
        <v>746347</v>
      </c>
      <c r="AW240" s="22">
        <v>-96292</v>
      </c>
    </row>
    <row r="241" spans="1:49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199933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440876</v>
      </c>
      <c r="M241" s="22">
        <v>12685</v>
      </c>
      <c r="N241" s="22">
        <v>1125</v>
      </c>
      <c r="O241" s="22">
        <v>0</v>
      </c>
      <c r="P241" s="22">
        <v>0</v>
      </c>
      <c r="Q241" s="22">
        <v>53977</v>
      </c>
      <c r="R241" s="22">
        <v>6996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24203</v>
      </c>
      <c r="Y241" s="22">
        <v>187997</v>
      </c>
      <c r="Z241" s="22">
        <v>0</v>
      </c>
      <c r="AA241" s="22">
        <v>3191041</v>
      </c>
      <c r="AB241" s="22">
        <v>0</v>
      </c>
      <c r="AC241" s="22">
        <v>0</v>
      </c>
      <c r="AD241" s="22">
        <v>7810</v>
      </c>
      <c r="AE241" s="22">
        <v>4126643</v>
      </c>
      <c r="AF241" s="22">
        <v>219758</v>
      </c>
      <c r="AG241" s="22">
        <v>253523</v>
      </c>
      <c r="AH241" s="22">
        <v>0</v>
      </c>
      <c r="AI241" s="22">
        <v>175886</v>
      </c>
      <c r="AJ241" s="22">
        <v>0</v>
      </c>
      <c r="AK241" s="22">
        <v>0</v>
      </c>
      <c r="AL241" s="22">
        <v>24204</v>
      </c>
      <c r="AM241" s="22">
        <v>0</v>
      </c>
      <c r="AN241" s="22">
        <v>0</v>
      </c>
      <c r="AO241" s="22">
        <v>4449</v>
      </c>
      <c r="AP241" s="22">
        <v>0</v>
      </c>
      <c r="AQ241" s="22">
        <v>0</v>
      </c>
      <c r="AR241" s="22">
        <v>267870</v>
      </c>
      <c r="AS241" s="22">
        <v>0</v>
      </c>
      <c r="AT241" s="22">
        <v>0</v>
      </c>
      <c r="AU241" s="22">
        <v>2538</v>
      </c>
      <c r="AV241" s="22">
        <v>948228</v>
      </c>
      <c r="AW241" s="22">
        <v>3178415</v>
      </c>
    </row>
    <row r="242" spans="1:49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275400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248900</v>
      </c>
      <c r="M242" s="22">
        <v>26378</v>
      </c>
      <c r="N242" s="22">
        <v>2105</v>
      </c>
      <c r="O242" s="22">
        <v>900</v>
      </c>
      <c r="P242" s="22">
        <v>43086</v>
      </c>
      <c r="Q242" s="22">
        <v>20049</v>
      </c>
      <c r="R242" s="22">
        <v>10868</v>
      </c>
      <c r="S242" s="22">
        <v>0</v>
      </c>
      <c r="T242" s="22">
        <v>4656</v>
      </c>
      <c r="U242" s="22">
        <v>0</v>
      </c>
      <c r="V242" s="22">
        <v>0</v>
      </c>
      <c r="W242" s="22">
        <v>2100</v>
      </c>
      <c r="X242" s="22">
        <v>36768</v>
      </c>
      <c r="Y242" s="22">
        <v>102851</v>
      </c>
      <c r="Z242" s="22">
        <v>188</v>
      </c>
      <c r="AA242" s="22">
        <v>0</v>
      </c>
      <c r="AB242" s="22">
        <v>0</v>
      </c>
      <c r="AC242" s="22">
        <v>0</v>
      </c>
      <c r="AD242" s="22">
        <v>11180</v>
      </c>
      <c r="AE242" s="22">
        <v>785429</v>
      </c>
      <c r="AF242" s="22">
        <v>203417</v>
      </c>
      <c r="AG242" s="22">
        <v>201652</v>
      </c>
      <c r="AH242" s="22">
        <v>0</v>
      </c>
      <c r="AI242" s="22">
        <v>209309</v>
      </c>
      <c r="AJ242" s="22">
        <v>5847</v>
      </c>
      <c r="AK242" s="22">
        <v>0</v>
      </c>
      <c r="AL242" s="22">
        <v>23407</v>
      </c>
      <c r="AM242" s="22">
        <v>28050</v>
      </c>
      <c r="AN242" s="22">
        <v>2149</v>
      </c>
      <c r="AO242" s="22">
        <v>0</v>
      </c>
      <c r="AP242" s="22">
        <v>0</v>
      </c>
      <c r="AQ242" s="22">
        <v>0</v>
      </c>
      <c r="AR242" s="22">
        <v>159611</v>
      </c>
      <c r="AS242" s="22">
        <v>0</v>
      </c>
      <c r="AT242" s="22">
        <v>0</v>
      </c>
      <c r="AU242" s="22">
        <v>0</v>
      </c>
      <c r="AV242" s="22">
        <v>833442</v>
      </c>
      <c r="AW242" s="22">
        <v>-48013</v>
      </c>
    </row>
    <row r="243" spans="1:49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490545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319172</v>
      </c>
      <c r="M243" s="22">
        <v>7449</v>
      </c>
      <c r="N243" s="22">
        <v>566</v>
      </c>
      <c r="O243" s="22">
        <v>100</v>
      </c>
      <c r="P243" s="22">
        <v>142077</v>
      </c>
      <c r="Q243" s="22">
        <v>26204</v>
      </c>
      <c r="R243" s="22">
        <v>4178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109957</v>
      </c>
      <c r="Z243" s="22">
        <v>317849</v>
      </c>
      <c r="AA243" s="22">
        <v>0</v>
      </c>
      <c r="AB243" s="22">
        <v>0</v>
      </c>
      <c r="AC243" s="22">
        <v>0</v>
      </c>
      <c r="AD243" s="22">
        <v>133364</v>
      </c>
      <c r="AE243" s="22">
        <v>1551461</v>
      </c>
      <c r="AF243" s="22">
        <v>459854</v>
      </c>
      <c r="AG243" s="22">
        <v>317727</v>
      </c>
      <c r="AH243" s="22">
        <v>3392</v>
      </c>
      <c r="AI243" s="22">
        <v>169263</v>
      </c>
      <c r="AJ243" s="22">
        <v>1307</v>
      </c>
      <c r="AK243" s="22">
        <v>13937</v>
      </c>
      <c r="AL243" s="22">
        <v>336010</v>
      </c>
      <c r="AM243" s="22">
        <v>5000</v>
      </c>
      <c r="AN243" s="22">
        <v>516</v>
      </c>
      <c r="AO243" s="22">
        <v>0</v>
      </c>
      <c r="AP243" s="22">
        <v>0</v>
      </c>
      <c r="AQ243" s="22">
        <v>0</v>
      </c>
      <c r="AR243" s="22">
        <v>259788</v>
      </c>
      <c r="AS243" s="22">
        <v>0</v>
      </c>
      <c r="AT243" s="22">
        <v>0</v>
      </c>
      <c r="AU243" s="22">
        <v>5223</v>
      </c>
      <c r="AV243" s="22">
        <v>1572017</v>
      </c>
      <c r="AW243" s="22">
        <v>-20556</v>
      </c>
    </row>
    <row r="244" spans="1:49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825675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592605</v>
      </c>
      <c r="M244" s="22">
        <v>23428</v>
      </c>
      <c r="N244" s="22">
        <v>2365</v>
      </c>
      <c r="O244" s="22">
        <v>0</v>
      </c>
      <c r="P244" s="22">
        <v>83983</v>
      </c>
      <c r="Q244" s="22">
        <v>43271</v>
      </c>
      <c r="R244" s="22">
        <v>15925</v>
      </c>
      <c r="S244" s="22">
        <v>0</v>
      </c>
      <c r="T244" s="22">
        <v>0</v>
      </c>
      <c r="U244" s="22">
        <v>0</v>
      </c>
      <c r="V244" s="22">
        <v>0</v>
      </c>
      <c r="W244" s="22">
        <v>6300</v>
      </c>
      <c r="X244" s="22">
        <v>66891</v>
      </c>
      <c r="Y244" s="22">
        <v>614581</v>
      </c>
      <c r="Z244" s="22">
        <v>0</v>
      </c>
      <c r="AA244" s="22">
        <v>0</v>
      </c>
      <c r="AB244" s="22">
        <v>0</v>
      </c>
      <c r="AC244" s="22">
        <v>0</v>
      </c>
      <c r="AD244" s="22">
        <v>15743</v>
      </c>
      <c r="AE244" s="22">
        <v>2290767</v>
      </c>
      <c r="AF244" s="22">
        <v>400738</v>
      </c>
      <c r="AG244" s="22">
        <v>347995</v>
      </c>
      <c r="AH244" s="22">
        <v>0</v>
      </c>
      <c r="AI244" s="22">
        <v>512420</v>
      </c>
      <c r="AJ244" s="22">
        <v>0</v>
      </c>
      <c r="AK244" s="22">
        <v>0</v>
      </c>
      <c r="AL244" s="22">
        <v>185757</v>
      </c>
      <c r="AM244" s="22">
        <v>0</v>
      </c>
      <c r="AN244" s="22">
        <v>0</v>
      </c>
      <c r="AO244" s="22">
        <v>0</v>
      </c>
      <c r="AP244" s="22">
        <v>0</v>
      </c>
      <c r="AQ244" s="22">
        <v>0</v>
      </c>
      <c r="AR244" s="22">
        <v>393786</v>
      </c>
      <c r="AS244" s="22">
        <v>40611</v>
      </c>
      <c r="AT244" s="22">
        <v>0</v>
      </c>
      <c r="AU244" s="22">
        <v>4155</v>
      </c>
      <c r="AV244" s="22">
        <v>1885462</v>
      </c>
      <c r="AW244" s="22">
        <v>405305</v>
      </c>
    </row>
    <row r="245" spans="1:49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1316707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671341</v>
      </c>
      <c r="M245" s="22">
        <v>7402</v>
      </c>
      <c r="N245" s="22">
        <v>6614</v>
      </c>
      <c r="O245" s="22">
        <v>0</v>
      </c>
      <c r="P245" s="22">
        <v>100880</v>
      </c>
      <c r="Q245" s="22">
        <v>6292</v>
      </c>
      <c r="R245" s="22">
        <v>35209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128335</v>
      </c>
      <c r="Z245" s="22">
        <v>87362</v>
      </c>
      <c r="AA245" s="22">
        <v>0</v>
      </c>
      <c r="AB245" s="22">
        <v>0</v>
      </c>
      <c r="AC245" s="22">
        <v>0</v>
      </c>
      <c r="AD245" s="22">
        <v>45530</v>
      </c>
      <c r="AE245" s="22">
        <v>2405672</v>
      </c>
      <c r="AF245" s="22">
        <v>498848</v>
      </c>
      <c r="AG245" s="22">
        <v>292255</v>
      </c>
      <c r="AH245" s="22">
        <v>0</v>
      </c>
      <c r="AI245" s="22">
        <v>834473</v>
      </c>
      <c r="AJ245" s="22">
        <v>0</v>
      </c>
      <c r="AK245" s="22">
        <v>0</v>
      </c>
      <c r="AL245" s="22">
        <v>10510</v>
      </c>
      <c r="AM245" s="22">
        <v>75610</v>
      </c>
      <c r="AN245" s="22">
        <v>0</v>
      </c>
      <c r="AO245" s="22">
        <v>0</v>
      </c>
      <c r="AP245" s="22">
        <v>7151</v>
      </c>
      <c r="AQ245" s="22">
        <v>0</v>
      </c>
      <c r="AR245" s="22">
        <v>281161</v>
      </c>
      <c r="AS245" s="22">
        <v>0</v>
      </c>
      <c r="AT245" s="22">
        <v>0</v>
      </c>
      <c r="AU245" s="22">
        <v>0</v>
      </c>
      <c r="AV245" s="22">
        <v>2000008</v>
      </c>
      <c r="AW245" s="22">
        <v>405664</v>
      </c>
    </row>
    <row r="246" spans="1:49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181807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163132</v>
      </c>
      <c r="M246" s="22">
        <v>20000</v>
      </c>
      <c r="N246" s="22">
        <v>0</v>
      </c>
      <c r="O246" s="22">
        <v>0</v>
      </c>
      <c r="P246" s="22">
        <v>0</v>
      </c>
      <c r="Q246" s="22">
        <v>334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162410</v>
      </c>
      <c r="Y246" s="22">
        <v>63286</v>
      </c>
      <c r="Z246" s="22">
        <v>0</v>
      </c>
      <c r="AA246" s="22">
        <v>0</v>
      </c>
      <c r="AB246" s="22">
        <v>0</v>
      </c>
      <c r="AC246" s="22">
        <v>0</v>
      </c>
      <c r="AD246" s="22">
        <v>33695</v>
      </c>
      <c r="AE246" s="22">
        <v>624664</v>
      </c>
      <c r="AF246" s="22">
        <v>145009</v>
      </c>
      <c r="AG246" s="22">
        <v>384793</v>
      </c>
      <c r="AH246" s="22">
        <v>0</v>
      </c>
      <c r="AI246" s="22">
        <v>139463</v>
      </c>
      <c r="AJ246" s="22">
        <v>0</v>
      </c>
      <c r="AK246" s="22">
        <v>0</v>
      </c>
      <c r="AL246" s="22">
        <v>48051</v>
      </c>
      <c r="AM246" s="22">
        <v>0</v>
      </c>
      <c r="AN246" s="22">
        <v>0</v>
      </c>
      <c r="AO246" s="22">
        <v>7569</v>
      </c>
      <c r="AP246" s="22">
        <v>0</v>
      </c>
      <c r="AQ246" s="22">
        <v>0</v>
      </c>
      <c r="AR246" s="22">
        <v>142454</v>
      </c>
      <c r="AS246" s="22">
        <v>0</v>
      </c>
      <c r="AT246" s="22">
        <v>0</v>
      </c>
      <c r="AU246" s="22">
        <v>10498</v>
      </c>
      <c r="AV246" s="22">
        <v>877837</v>
      </c>
      <c r="AW246" s="22">
        <v>-253173</v>
      </c>
    </row>
    <row r="247" spans="1:49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332783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223170</v>
      </c>
      <c r="M247" s="22">
        <v>15576</v>
      </c>
      <c r="N247" s="22">
        <v>13905</v>
      </c>
      <c r="O247" s="22">
        <v>29334</v>
      </c>
      <c r="P247" s="22">
        <v>155385</v>
      </c>
      <c r="Q247" s="22">
        <v>20417</v>
      </c>
      <c r="R247" s="22">
        <v>25666</v>
      </c>
      <c r="S247" s="22">
        <v>0</v>
      </c>
      <c r="T247" s="22">
        <v>11782</v>
      </c>
      <c r="U247" s="22">
        <v>0</v>
      </c>
      <c r="V247" s="22">
        <v>25320</v>
      </c>
      <c r="W247" s="22">
        <v>25000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4891</v>
      </c>
      <c r="AE247" s="22">
        <v>883229</v>
      </c>
      <c r="AF247" s="22">
        <v>242799</v>
      </c>
      <c r="AG247" s="22">
        <v>242038</v>
      </c>
      <c r="AH247" s="22">
        <v>0</v>
      </c>
      <c r="AI247" s="22">
        <v>183211</v>
      </c>
      <c r="AJ247" s="22">
        <v>0</v>
      </c>
      <c r="AK247" s="22">
        <v>0</v>
      </c>
      <c r="AL247" s="22">
        <v>13697</v>
      </c>
      <c r="AM247" s="22">
        <v>0</v>
      </c>
      <c r="AN247" s="22">
        <v>2387</v>
      </c>
      <c r="AO247" s="22">
        <v>0</v>
      </c>
      <c r="AP247" s="22">
        <v>20842</v>
      </c>
      <c r="AQ247" s="22">
        <v>0</v>
      </c>
      <c r="AR247" s="22">
        <v>353354</v>
      </c>
      <c r="AS247" s="22">
        <v>0</v>
      </c>
      <c r="AT247" s="22">
        <v>0</v>
      </c>
      <c r="AU247" s="22">
        <v>15829</v>
      </c>
      <c r="AV247" s="22">
        <v>1074157</v>
      </c>
      <c r="AW247" s="22">
        <v>-190928</v>
      </c>
    </row>
    <row r="248" spans="1:49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313141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230620</v>
      </c>
      <c r="M248" s="22">
        <v>11934</v>
      </c>
      <c r="N248" s="22">
        <v>420</v>
      </c>
      <c r="O248" s="22">
        <v>875</v>
      </c>
      <c r="P248" s="22">
        <v>30124</v>
      </c>
      <c r="Q248" s="22">
        <v>34</v>
      </c>
      <c r="R248" s="22">
        <v>9040</v>
      </c>
      <c r="S248" s="22">
        <v>0</v>
      </c>
      <c r="T248" s="22">
        <v>0</v>
      </c>
      <c r="U248" s="22">
        <v>0</v>
      </c>
      <c r="V248" s="22">
        <v>0</v>
      </c>
      <c r="W248" s="22">
        <v>4200</v>
      </c>
      <c r="X248" s="22">
        <v>0</v>
      </c>
      <c r="Y248" s="22">
        <v>53389</v>
      </c>
      <c r="Z248" s="22">
        <v>625</v>
      </c>
      <c r="AA248" s="22">
        <v>0</v>
      </c>
      <c r="AB248" s="22">
        <v>0</v>
      </c>
      <c r="AC248" s="22">
        <v>0</v>
      </c>
      <c r="AD248" s="22">
        <v>13427</v>
      </c>
      <c r="AE248" s="22">
        <v>667829</v>
      </c>
      <c r="AF248" s="22">
        <v>184535</v>
      </c>
      <c r="AG248" s="22">
        <v>281628</v>
      </c>
      <c r="AH248" s="22">
        <v>41356</v>
      </c>
      <c r="AI248" s="22">
        <v>116308</v>
      </c>
      <c r="AJ248" s="22">
        <v>2723</v>
      </c>
      <c r="AK248" s="22">
        <v>6629</v>
      </c>
      <c r="AL248" s="22">
        <v>24516</v>
      </c>
      <c r="AM248" s="22">
        <v>0</v>
      </c>
      <c r="AN248" s="22">
        <v>685</v>
      </c>
      <c r="AO248" s="22">
        <v>0</v>
      </c>
      <c r="AP248" s="22">
        <v>485</v>
      </c>
      <c r="AQ248" s="22">
        <v>0</v>
      </c>
      <c r="AR248" s="22">
        <v>130339</v>
      </c>
      <c r="AS248" s="22">
        <v>0</v>
      </c>
      <c r="AT248" s="22">
        <v>0</v>
      </c>
      <c r="AU248" s="22">
        <v>88</v>
      </c>
      <c r="AV248" s="22">
        <v>789292</v>
      </c>
      <c r="AW248" s="22">
        <v>-121463</v>
      </c>
    </row>
    <row r="249" spans="1:49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857817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1310783</v>
      </c>
      <c r="M249" s="22">
        <v>28932</v>
      </c>
      <c r="N249" s="22">
        <v>2265</v>
      </c>
      <c r="O249" s="22">
        <v>0</v>
      </c>
      <c r="P249" s="22">
        <v>166908</v>
      </c>
      <c r="Q249" s="22">
        <v>23904</v>
      </c>
      <c r="R249" s="22">
        <v>29943</v>
      </c>
      <c r="S249" s="22">
        <v>0</v>
      </c>
      <c r="T249" s="22">
        <v>0</v>
      </c>
      <c r="U249" s="22">
        <v>0</v>
      </c>
      <c r="V249" s="22">
        <v>0</v>
      </c>
      <c r="W249" s="22">
        <v>11840</v>
      </c>
      <c r="X249" s="22">
        <v>0</v>
      </c>
      <c r="Y249" s="22">
        <v>624318</v>
      </c>
      <c r="Z249" s="22">
        <v>4250</v>
      </c>
      <c r="AA249" s="22">
        <v>0</v>
      </c>
      <c r="AB249" s="22">
        <v>0</v>
      </c>
      <c r="AC249" s="22">
        <v>0</v>
      </c>
      <c r="AD249" s="22">
        <v>173631</v>
      </c>
      <c r="AE249" s="22">
        <v>3234591</v>
      </c>
      <c r="AF249" s="22">
        <v>781464</v>
      </c>
      <c r="AG249" s="22">
        <v>553645</v>
      </c>
      <c r="AH249" s="22">
        <v>452483</v>
      </c>
      <c r="AI249" s="22">
        <v>476402</v>
      </c>
      <c r="AJ249" s="22">
        <v>-3100</v>
      </c>
      <c r="AK249" s="22">
        <v>162948</v>
      </c>
      <c r="AL249" s="22">
        <v>163631</v>
      </c>
      <c r="AM249" s="22">
        <v>0</v>
      </c>
      <c r="AN249" s="22">
        <v>12980</v>
      </c>
      <c r="AO249" s="22">
        <v>0</v>
      </c>
      <c r="AP249" s="22">
        <v>12324</v>
      </c>
      <c r="AQ249" s="22">
        <v>0</v>
      </c>
      <c r="AR249" s="22">
        <v>439605</v>
      </c>
      <c r="AS249" s="22">
        <v>0</v>
      </c>
      <c r="AT249" s="22">
        <v>0</v>
      </c>
      <c r="AU249" s="22">
        <v>9362</v>
      </c>
      <c r="AV249" s="22">
        <v>3061744</v>
      </c>
      <c r="AW249" s="22">
        <v>172847</v>
      </c>
    </row>
    <row r="250" spans="1:49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495011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522698</v>
      </c>
      <c r="M250" s="22">
        <v>27557</v>
      </c>
      <c r="N250" s="22">
        <v>1534</v>
      </c>
      <c r="O250" s="22">
        <v>27975</v>
      </c>
      <c r="P250" s="22">
        <v>38534</v>
      </c>
      <c r="Q250" s="22">
        <v>65846</v>
      </c>
      <c r="R250" s="22">
        <v>10181</v>
      </c>
      <c r="S250" s="22">
        <v>0</v>
      </c>
      <c r="T250" s="22">
        <v>0</v>
      </c>
      <c r="U250" s="22">
        <v>0</v>
      </c>
      <c r="V250" s="22">
        <v>0</v>
      </c>
      <c r="W250" s="22">
        <v>6772</v>
      </c>
      <c r="X250" s="22">
        <v>76165</v>
      </c>
      <c r="Y250" s="22">
        <v>590898</v>
      </c>
      <c r="Z250" s="22">
        <v>0</v>
      </c>
      <c r="AA250" s="22">
        <v>0</v>
      </c>
      <c r="AB250" s="22">
        <v>0</v>
      </c>
      <c r="AC250" s="22">
        <v>0</v>
      </c>
      <c r="AD250" s="22">
        <v>31439</v>
      </c>
      <c r="AE250" s="22">
        <v>1894610</v>
      </c>
      <c r="AF250" s="22">
        <v>430507</v>
      </c>
      <c r="AG250" s="22">
        <v>289105</v>
      </c>
      <c r="AH250" s="22">
        <v>0</v>
      </c>
      <c r="AI250" s="22">
        <v>403105</v>
      </c>
      <c r="AJ250" s="22">
        <v>2316</v>
      </c>
      <c r="AK250" s="22">
        <v>0</v>
      </c>
      <c r="AL250" s="22">
        <v>95986</v>
      </c>
      <c r="AM250" s="22">
        <v>0</v>
      </c>
      <c r="AN250" s="22">
        <v>1196</v>
      </c>
      <c r="AO250" s="22">
        <v>0</v>
      </c>
      <c r="AP250" s="22">
        <v>36934</v>
      </c>
      <c r="AQ250" s="22">
        <v>0</v>
      </c>
      <c r="AR250" s="22">
        <v>407174</v>
      </c>
      <c r="AS250" s="22">
        <v>0</v>
      </c>
      <c r="AT250" s="22">
        <v>0</v>
      </c>
      <c r="AU250" s="22">
        <v>0</v>
      </c>
      <c r="AV250" s="22">
        <v>1666323</v>
      </c>
      <c r="AW250" s="22">
        <v>228287</v>
      </c>
    </row>
    <row r="251" spans="1:49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192214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80965</v>
      </c>
      <c r="L251" s="22">
        <v>185401</v>
      </c>
      <c r="M251" s="22">
        <v>0</v>
      </c>
      <c r="N251" s="22">
        <v>2978</v>
      </c>
      <c r="O251" s="22">
        <v>0</v>
      </c>
      <c r="P251" s="22">
        <v>25985</v>
      </c>
      <c r="Q251" s="22">
        <v>7249</v>
      </c>
      <c r="R251" s="22">
        <v>23</v>
      </c>
      <c r="S251" s="22">
        <v>0</v>
      </c>
      <c r="T251" s="22">
        <v>23</v>
      </c>
      <c r="U251" s="22">
        <v>0</v>
      </c>
      <c r="V251" s="22">
        <v>0</v>
      </c>
      <c r="W251" s="22">
        <v>0</v>
      </c>
      <c r="X251" s="22">
        <v>13614</v>
      </c>
      <c r="Y251" s="22">
        <v>115983</v>
      </c>
      <c r="Z251" s="22">
        <v>65900</v>
      </c>
      <c r="AA251" s="22">
        <v>0</v>
      </c>
      <c r="AB251" s="22">
        <v>0</v>
      </c>
      <c r="AC251" s="22">
        <v>0</v>
      </c>
      <c r="AD251" s="22">
        <v>40079</v>
      </c>
      <c r="AE251" s="22">
        <v>763215</v>
      </c>
      <c r="AF251" s="22">
        <v>186202</v>
      </c>
      <c r="AG251" s="22">
        <v>182338</v>
      </c>
      <c r="AH251" s="22">
        <v>0</v>
      </c>
      <c r="AI251" s="22">
        <v>127904</v>
      </c>
      <c r="AJ251" s="22">
        <v>0</v>
      </c>
      <c r="AK251" s="22">
        <v>0</v>
      </c>
      <c r="AL251" s="22">
        <v>40620</v>
      </c>
      <c r="AM251" s="22">
        <v>0</v>
      </c>
      <c r="AN251" s="22">
        <v>827</v>
      </c>
      <c r="AO251" s="22">
        <v>0</v>
      </c>
      <c r="AP251" s="22">
        <v>6757</v>
      </c>
      <c r="AQ251" s="22">
        <v>0</v>
      </c>
      <c r="AR251" s="22">
        <v>134851</v>
      </c>
      <c r="AS251" s="22">
        <v>0</v>
      </c>
      <c r="AT251" s="22">
        <v>0</v>
      </c>
      <c r="AU251" s="22">
        <v>0</v>
      </c>
      <c r="AV251" s="22">
        <v>679499</v>
      </c>
      <c r="AW251" s="22">
        <v>83716</v>
      </c>
    </row>
    <row r="252" spans="1:49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206248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177093</v>
      </c>
      <c r="M252" s="22">
        <v>43694</v>
      </c>
      <c r="N252" s="22">
        <v>280</v>
      </c>
      <c r="O252" s="22">
        <v>1584</v>
      </c>
      <c r="P252" s="22">
        <v>28676</v>
      </c>
      <c r="Q252" s="22">
        <v>4496</v>
      </c>
      <c r="R252" s="22">
        <v>5000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221125</v>
      </c>
      <c r="Z252" s="22">
        <v>9800</v>
      </c>
      <c r="AA252" s="22">
        <v>0</v>
      </c>
      <c r="AB252" s="22">
        <v>0</v>
      </c>
      <c r="AC252" s="22">
        <v>0</v>
      </c>
      <c r="AD252" s="22">
        <v>4156</v>
      </c>
      <c r="AE252" s="22">
        <v>702152</v>
      </c>
      <c r="AF252" s="22">
        <v>160060</v>
      </c>
      <c r="AG252" s="22">
        <v>201729</v>
      </c>
      <c r="AH252" s="22">
        <v>0</v>
      </c>
      <c r="AI252" s="22">
        <v>82814</v>
      </c>
      <c r="AJ252" s="22">
        <v>35478</v>
      </c>
      <c r="AK252" s="22">
        <v>0</v>
      </c>
      <c r="AL252" s="22">
        <v>0</v>
      </c>
      <c r="AM252" s="22">
        <v>14918</v>
      </c>
      <c r="AN252" s="22">
        <v>0</v>
      </c>
      <c r="AO252" s="22">
        <v>0</v>
      </c>
      <c r="AP252" s="22">
        <v>0</v>
      </c>
      <c r="AQ252" s="22">
        <v>0</v>
      </c>
      <c r="AR252" s="22">
        <v>124987</v>
      </c>
      <c r="AS252" s="22">
        <v>0</v>
      </c>
      <c r="AT252" s="22">
        <v>0</v>
      </c>
      <c r="AU252" s="22">
        <v>347</v>
      </c>
      <c r="AV252" s="22">
        <v>620333</v>
      </c>
      <c r="AW252" s="22">
        <v>81819</v>
      </c>
    </row>
    <row r="253" spans="1:49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185731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104598</v>
      </c>
      <c r="M253" s="22">
        <v>20223</v>
      </c>
      <c r="N253" s="22">
        <v>0</v>
      </c>
      <c r="O253" s="22">
        <v>0</v>
      </c>
      <c r="P253" s="22">
        <v>11315</v>
      </c>
      <c r="Q253" s="22">
        <v>2863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24398</v>
      </c>
      <c r="Z253" s="22">
        <v>4200</v>
      </c>
      <c r="AA253" s="22">
        <v>0</v>
      </c>
      <c r="AB253" s="22">
        <v>0</v>
      </c>
      <c r="AC253" s="22">
        <v>0</v>
      </c>
      <c r="AD253" s="22">
        <v>143</v>
      </c>
      <c r="AE253" s="22">
        <v>353471</v>
      </c>
      <c r="AF253" s="22">
        <v>95238</v>
      </c>
      <c r="AG253" s="22">
        <v>91871</v>
      </c>
      <c r="AH253" s="22">
        <v>5227</v>
      </c>
      <c r="AI253" s="22">
        <v>91859</v>
      </c>
      <c r="AJ253" s="22">
        <v>11394</v>
      </c>
      <c r="AK253" s="22">
        <v>0</v>
      </c>
      <c r="AL253" s="22">
        <v>13731</v>
      </c>
      <c r="AM253" s="22">
        <v>1535</v>
      </c>
      <c r="AN253" s="22">
        <v>698</v>
      </c>
      <c r="AO253" s="22">
        <v>110</v>
      </c>
      <c r="AP253" s="22">
        <v>5633</v>
      </c>
      <c r="AQ253" s="22">
        <v>0</v>
      </c>
      <c r="AR253" s="22">
        <v>138405</v>
      </c>
      <c r="AS253" s="22">
        <v>0</v>
      </c>
      <c r="AT253" s="22">
        <v>0</v>
      </c>
      <c r="AU253" s="22">
        <v>0</v>
      </c>
      <c r="AV253" s="22">
        <v>455701</v>
      </c>
      <c r="AW253" s="22">
        <v>-102230</v>
      </c>
    </row>
    <row r="254" spans="1:49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294186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341664</v>
      </c>
      <c r="M254" s="22">
        <v>11533</v>
      </c>
      <c r="N254" s="22">
        <v>0</v>
      </c>
      <c r="O254" s="22">
        <v>0</v>
      </c>
      <c r="P254" s="22">
        <v>0</v>
      </c>
      <c r="Q254" s="22">
        <v>2769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48620</v>
      </c>
      <c r="Y254" s="22">
        <v>134639</v>
      </c>
      <c r="Z254" s="22">
        <v>37000</v>
      </c>
      <c r="AA254" s="22">
        <v>0</v>
      </c>
      <c r="AB254" s="22">
        <v>0</v>
      </c>
      <c r="AC254" s="22">
        <v>0</v>
      </c>
      <c r="AD254" s="22">
        <v>5500</v>
      </c>
      <c r="AE254" s="22">
        <v>875911</v>
      </c>
      <c r="AF254" s="22">
        <v>285386</v>
      </c>
      <c r="AG254" s="22">
        <v>92074</v>
      </c>
      <c r="AH254" s="22">
        <v>0</v>
      </c>
      <c r="AI254" s="22">
        <v>266506</v>
      </c>
      <c r="AJ254" s="22">
        <v>5629</v>
      </c>
      <c r="AK254" s="22">
        <v>0</v>
      </c>
      <c r="AL254" s="22">
        <v>0</v>
      </c>
      <c r="AM254" s="22">
        <v>0</v>
      </c>
      <c r="AN254" s="22">
        <v>2515</v>
      </c>
      <c r="AO254" s="22">
        <v>0</v>
      </c>
      <c r="AP254" s="22">
        <v>13741</v>
      </c>
      <c r="AQ254" s="22">
        <v>0</v>
      </c>
      <c r="AR254" s="22">
        <v>156607</v>
      </c>
      <c r="AS254" s="22">
        <v>0</v>
      </c>
      <c r="AT254" s="22">
        <v>0</v>
      </c>
      <c r="AU254" s="22">
        <v>0</v>
      </c>
      <c r="AV254" s="22">
        <v>822458</v>
      </c>
      <c r="AW254" s="22">
        <v>53453</v>
      </c>
    </row>
    <row r="255" spans="1:49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425214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1526402</v>
      </c>
      <c r="M255" s="22">
        <v>16683</v>
      </c>
      <c r="N255" s="22">
        <v>0</v>
      </c>
      <c r="O255" s="22">
        <v>0</v>
      </c>
      <c r="P255" s="22">
        <v>0</v>
      </c>
      <c r="Q255" s="22">
        <v>42963</v>
      </c>
      <c r="R255" s="22">
        <v>0</v>
      </c>
      <c r="S255" s="22">
        <v>0</v>
      </c>
      <c r="T255" s="22">
        <v>74507</v>
      </c>
      <c r="U255" s="22">
        <v>0</v>
      </c>
      <c r="V255" s="22">
        <v>0</v>
      </c>
      <c r="W255" s="22">
        <v>0</v>
      </c>
      <c r="X255" s="22">
        <v>29928</v>
      </c>
      <c r="Y255" s="22">
        <v>9502</v>
      </c>
      <c r="Z255" s="22">
        <v>550000</v>
      </c>
      <c r="AA255" s="22">
        <v>0</v>
      </c>
      <c r="AB255" s="22">
        <v>0</v>
      </c>
      <c r="AC255" s="22">
        <v>0</v>
      </c>
      <c r="AD255" s="22">
        <v>63607</v>
      </c>
      <c r="AE255" s="22">
        <v>2738806</v>
      </c>
      <c r="AF255" s="22">
        <v>659054</v>
      </c>
      <c r="AG255" s="22">
        <v>586286</v>
      </c>
      <c r="AH255" s="22">
        <v>0</v>
      </c>
      <c r="AI255" s="22">
        <v>319156</v>
      </c>
      <c r="AJ255" s="22">
        <v>0</v>
      </c>
      <c r="AK255" s="22">
        <v>0</v>
      </c>
      <c r="AL255" s="22">
        <v>135389</v>
      </c>
      <c r="AM255" s="22">
        <v>124000</v>
      </c>
      <c r="AN255" s="22">
        <v>0</v>
      </c>
      <c r="AO255" s="22">
        <v>0</v>
      </c>
      <c r="AP255" s="22">
        <v>30360</v>
      </c>
      <c r="AQ255" s="22">
        <v>0</v>
      </c>
      <c r="AR255" s="22">
        <v>616578</v>
      </c>
      <c r="AS255" s="22">
        <v>0</v>
      </c>
      <c r="AT255" s="22">
        <v>0</v>
      </c>
      <c r="AU255" s="22">
        <v>175814</v>
      </c>
      <c r="AV255" s="22">
        <v>2646637</v>
      </c>
      <c r="AW255" s="22">
        <v>92169</v>
      </c>
    </row>
    <row r="256" spans="1:49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138151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106530</v>
      </c>
      <c r="M256" s="22">
        <v>8004</v>
      </c>
      <c r="N256" s="22">
        <v>628</v>
      </c>
      <c r="O256" s="22">
        <v>280</v>
      </c>
      <c r="P256" s="22">
        <v>27371</v>
      </c>
      <c r="Q256" s="22">
        <v>7653</v>
      </c>
      <c r="R256" s="22">
        <v>6360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247716</v>
      </c>
      <c r="Z256" s="22">
        <v>0</v>
      </c>
      <c r="AA256" s="22">
        <v>27972</v>
      </c>
      <c r="AB256" s="22">
        <v>0</v>
      </c>
      <c r="AC256" s="22">
        <v>0</v>
      </c>
      <c r="AD256" s="22">
        <v>38880</v>
      </c>
      <c r="AE256" s="22">
        <v>609545</v>
      </c>
      <c r="AF256" s="22">
        <v>169994</v>
      </c>
      <c r="AG256" s="22">
        <v>167942</v>
      </c>
      <c r="AH256" s="22">
        <v>8622</v>
      </c>
      <c r="AI256" s="22">
        <v>76884</v>
      </c>
      <c r="AJ256" s="22">
        <v>0</v>
      </c>
      <c r="AK256" s="22">
        <v>16274</v>
      </c>
      <c r="AL256" s="22">
        <v>19160</v>
      </c>
      <c r="AM256" s="22">
        <v>0</v>
      </c>
      <c r="AN256" s="22">
        <v>0</v>
      </c>
      <c r="AO256" s="22">
        <v>0</v>
      </c>
      <c r="AP256" s="22">
        <v>0</v>
      </c>
      <c r="AQ256" s="22">
        <v>0</v>
      </c>
      <c r="AR256" s="22">
        <v>209243</v>
      </c>
      <c r="AS256" s="22">
        <v>0</v>
      </c>
      <c r="AT256" s="22">
        <v>0</v>
      </c>
      <c r="AU256" s="22">
        <v>0</v>
      </c>
      <c r="AV256" s="22">
        <v>668119</v>
      </c>
      <c r="AW256" s="22">
        <v>-58574</v>
      </c>
    </row>
    <row r="257" spans="1:49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356184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576903</v>
      </c>
      <c r="M257" s="22">
        <v>46561</v>
      </c>
      <c r="N257" s="22">
        <v>3580</v>
      </c>
      <c r="O257" s="22">
        <v>0</v>
      </c>
      <c r="P257" s="22">
        <v>49834</v>
      </c>
      <c r="Q257" s="22">
        <v>40458</v>
      </c>
      <c r="R257" s="22">
        <v>0</v>
      </c>
      <c r="S257" s="22">
        <v>0</v>
      </c>
      <c r="T257" s="22">
        <v>0</v>
      </c>
      <c r="U257" s="22">
        <v>3191041</v>
      </c>
      <c r="V257" s="22">
        <v>2100</v>
      </c>
      <c r="W257" s="22">
        <v>0</v>
      </c>
      <c r="X257" s="22">
        <v>31119</v>
      </c>
      <c r="Y257" s="22">
        <v>179210</v>
      </c>
      <c r="Z257" s="22">
        <v>0</v>
      </c>
      <c r="AA257" s="22">
        <v>519209</v>
      </c>
      <c r="AB257" s="22">
        <v>0</v>
      </c>
      <c r="AC257" s="22">
        <v>0</v>
      </c>
      <c r="AD257" s="22">
        <v>33414</v>
      </c>
      <c r="AE257" s="22">
        <v>5029613</v>
      </c>
      <c r="AF257" s="22">
        <v>280349</v>
      </c>
      <c r="AG257" s="22">
        <v>732380</v>
      </c>
      <c r="AH257" s="22">
        <v>0</v>
      </c>
      <c r="AI257" s="22">
        <v>296598</v>
      </c>
      <c r="AJ257" s="22">
        <v>0</v>
      </c>
      <c r="AK257" s="22">
        <v>0</v>
      </c>
      <c r="AL257" s="22">
        <v>25441</v>
      </c>
      <c r="AM257" s="22">
        <v>12764164</v>
      </c>
      <c r="AN257" s="22">
        <v>3041</v>
      </c>
      <c r="AO257" s="22">
        <v>0</v>
      </c>
      <c r="AP257" s="22">
        <v>16750</v>
      </c>
      <c r="AQ257" s="22">
        <v>0</v>
      </c>
      <c r="AR257" s="22">
        <v>817111</v>
      </c>
      <c r="AS257" s="22">
        <v>0</v>
      </c>
      <c r="AT257" s="22">
        <v>0</v>
      </c>
      <c r="AU257" s="22">
        <v>6547</v>
      </c>
      <c r="AV257" s="22">
        <v>14942381</v>
      </c>
      <c r="AW257" s="22">
        <v>-9912768</v>
      </c>
    </row>
    <row r="258" spans="1:49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156208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89917</v>
      </c>
      <c r="M258" s="22">
        <v>3362</v>
      </c>
      <c r="N258" s="22">
        <v>1550</v>
      </c>
      <c r="O258" s="22">
        <v>189</v>
      </c>
      <c r="P258" s="22">
        <v>1209</v>
      </c>
      <c r="Q258" s="22">
        <v>23683</v>
      </c>
      <c r="R258" s="22">
        <v>2400</v>
      </c>
      <c r="S258" s="22">
        <v>0</v>
      </c>
      <c r="T258" s="22">
        <v>0</v>
      </c>
      <c r="U258" s="22">
        <v>0</v>
      </c>
      <c r="V258" s="22">
        <v>0</v>
      </c>
      <c r="W258" s="22">
        <v>3301</v>
      </c>
      <c r="X258" s="22">
        <v>0</v>
      </c>
      <c r="Y258" s="22">
        <v>33257</v>
      </c>
      <c r="Z258" s="22">
        <v>12822</v>
      </c>
      <c r="AA258" s="22">
        <v>0</v>
      </c>
      <c r="AB258" s="22">
        <v>0</v>
      </c>
      <c r="AC258" s="22">
        <v>0</v>
      </c>
      <c r="AD258" s="22">
        <v>2555</v>
      </c>
      <c r="AE258" s="22">
        <v>330453</v>
      </c>
      <c r="AF258" s="22">
        <v>54644</v>
      </c>
      <c r="AG258" s="22">
        <v>123036</v>
      </c>
      <c r="AH258" s="22">
        <v>0</v>
      </c>
      <c r="AI258" s="22">
        <v>71064</v>
      </c>
      <c r="AJ258" s="22">
        <v>1363</v>
      </c>
      <c r="AK258" s="22">
        <v>4904</v>
      </c>
      <c r="AL258" s="22">
        <v>7931</v>
      </c>
      <c r="AM258" s="22">
        <v>0</v>
      </c>
      <c r="AN258" s="22">
        <v>183</v>
      </c>
      <c r="AO258" s="22">
        <v>0</v>
      </c>
      <c r="AP258" s="22">
        <v>0</v>
      </c>
      <c r="AQ258" s="22">
        <v>0</v>
      </c>
      <c r="AR258" s="22">
        <v>113910</v>
      </c>
      <c r="AS258" s="22">
        <v>0</v>
      </c>
      <c r="AT258" s="22">
        <v>0</v>
      </c>
      <c r="AU258" s="22">
        <v>450</v>
      </c>
      <c r="AV258" s="22">
        <v>377485</v>
      </c>
      <c r="AW258" s="22">
        <v>-47032</v>
      </c>
    </row>
    <row r="259" spans="1:49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288465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233333</v>
      </c>
      <c r="M259" s="22">
        <v>9402</v>
      </c>
      <c r="N259" s="22">
        <v>7155</v>
      </c>
      <c r="O259" s="22">
        <v>1042</v>
      </c>
      <c r="P259" s="22">
        <v>53958</v>
      </c>
      <c r="Q259" s="22">
        <v>6727</v>
      </c>
      <c r="R259" s="22">
        <v>2540</v>
      </c>
      <c r="S259" s="22">
        <v>0</v>
      </c>
      <c r="T259" s="22">
        <v>0</v>
      </c>
      <c r="U259" s="22">
        <v>0</v>
      </c>
      <c r="V259" s="22">
        <v>0</v>
      </c>
      <c r="W259" s="22">
        <v>3938</v>
      </c>
      <c r="X259" s="22">
        <v>0</v>
      </c>
      <c r="Y259" s="22">
        <v>98141</v>
      </c>
      <c r="Z259" s="22">
        <v>237419</v>
      </c>
      <c r="AA259" s="22">
        <v>0</v>
      </c>
      <c r="AB259" s="22">
        <v>0</v>
      </c>
      <c r="AC259" s="22">
        <v>0</v>
      </c>
      <c r="AD259" s="22">
        <v>0</v>
      </c>
      <c r="AE259" s="22">
        <v>942120</v>
      </c>
      <c r="AF259" s="22">
        <v>299652</v>
      </c>
      <c r="AG259" s="22">
        <v>100035</v>
      </c>
      <c r="AH259" s="22">
        <v>91855</v>
      </c>
      <c r="AI259" s="22">
        <v>168770</v>
      </c>
      <c r="AJ259" s="22">
        <v>0</v>
      </c>
      <c r="AK259" s="22">
        <v>12588</v>
      </c>
      <c r="AL259" s="22">
        <v>47605</v>
      </c>
      <c r="AM259" s="22">
        <v>7500</v>
      </c>
      <c r="AN259" s="22">
        <v>661</v>
      </c>
      <c r="AO259" s="22">
        <v>0</v>
      </c>
      <c r="AP259" s="22">
        <v>2308</v>
      </c>
      <c r="AQ259" s="22">
        <v>0</v>
      </c>
      <c r="AR259" s="22">
        <v>199144</v>
      </c>
      <c r="AS259" s="22">
        <v>0</v>
      </c>
      <c r="AT259" s="22">
        <v>0</v>
      </c>
      <c r="AU259" s="22">
        <v>0</v>
      </c>
      <c r="AV259" s="22">
        <v>930118</v>
      </c>
      <c r="AW259" s="22">
        <v>12002</v>
      </c>
    </row>
    <row r="260" spans="1:49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937468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779933</v>
      </c>
      <c r="M260" s="22">
        <v>59224</v>
      </c>
      <c r="N260" s="22">
        <v>0</v>
      </c>
      <c r="O260" s="22">
        <v>36880</v>
      </c>
      <c r="P260" s="22">
        <v>0</v>
      </c>
      <c r="Q260" s="22">
        <v>97109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2100</v>
      </c>
      <c r="X260" s="22">
        <v>32473</v>
      </c>
      <c r="Y260" s="22">
        <v>423039</v>
      </c>
      <c r="Z260" s="22">
        <v>500000</v>
      </c>
      <c r="AA260" s="22">
        <v>0</v>
      </c>
      <c r="AB260" s="22">
        <v>0</v>
      </c>
      <c r="AC260" s="22">
        <v>0</v>
      </c>
      <c r="AD260" s="22">
        <v>0</v>
      </c>
      <c r="AE260" s="22">
        <v>2868226</v>
      </c>
      <c r="AF260" s="22">
        <v>609401</v>
      </c>
      <c r="AG260" s="22">
        <v>677850</v>
      </c>
      <c r="AH260" s="22">
        <v>0</v>
      </c>
      <c r="AI260" s="22">
        <v>339858</v>
      </c>
      <c r="AJ260" s="22">
        <v>5712</v>
      </c>
      <c r="AK260" s="22">
        <v>0</v>
      </c>
      <c r="AL260" s="22">
        <v>46186</v>
      </c>
      <c r="AM260" s="22">
        <v>0</v>
      </c>
      <c r="AN260" s="22">
        <v>3159</v>
      </c>
      <c r="AO260" s="22">
        <v>0</v>
      </c>
      <c r="AP260" s="22">
        <v>36381</v>
      </c>
      <c r="AQ260" s="22">
        <v>0</v>
      </c>
      <c r="AR260" s="22">
        <v>506553</v>
      </c>
      <c r="AS260" s="22">
        <v>0</v>
      </c>
      <c r="AT260" s="22">
        <v>0</v>
      </c>
      <c r="AU260" s="22">
        <v>0</v>
      </c>
      <c r="AV260" s="22">
        <v>2225100</v>
      </c>
      <c r="AW260" s="22">
        <v>643126</v>
      </c>
    </row>
    <row r="261" spans="1:49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643299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70147</v>
      </c>
      <c r="M261" s="22">
        <v>14117</v>
      </c>
      <c r="N261" s="22">
        <v>970</v>
      </c>
      <c r="O261" s="22">
        <v>0</v>
      </c>
      <c r="P261" s="22">
        <v>35264</v>
      </c>
      <c r="Q261" s="22">
        <v>42079</v>
      </c>
      <c r="R261" s="22">
        <v>12728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189343</v>
      </c>
      <c r="Z261" s="22">
        <v>0</v>
      </c>
      <c r="AA261" s="22">
        <v>0</v>
      </c>
      <c r="AB261" s="22">
        <v>1076571</v>
      </c>
      <c r="AC261" s="22">
        <v>0</v>
      </c>
      <c r="AD261" s="22">
        <v>228386</v>
      </c>
      <c r="AE261" s="22">
        <v>2312904</v>
      </c>
      <c r="AF261" s="22">
        <v>579191</v>
      </c>
      <c r="AG261" s="22">
        <v>1186456</v>
      </c>
      <c r="AH261" s="22">
        <v>0</v>
      </c>
      <c r="AI261" s="22">
        <v>402967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3992</v>
      </c>
      <c r="AP261" s="22">
        <v>0</v>
      </c>
      <c r="AQ261" s="22">
        <v>0</v>
      </c>
      <c r="AR261" s="22">
        <v>308249</v>
      </c>
      <c r="AS261" s="22">
        <v>0</v>
      </c>
      <c r="AT261" s="22">
        <v>0</v>
      </c>
      <c r="AU261" s="22">
        <v>20320</v>
      </c>
      <c r="AV261" s="22">
        <v>2501175</v>
      </c>
      <c r="AW261" s="22">
        <v>-188271</v>
      </c>
    </row>
    <row r="262" spans="1:49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698580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6749</v>
      </c>
      <c r="M262" s="22">
        <v>15346</v>
      </c>
      <c r="N262" s="22">
        <v>4213</v>
      </c>
      <c r="O262" s="22">
        <v>0</v>
      </c>
      <c r="P262" s="22">
        <v>0</v>
      </c>
      <c r="Q262" s="22">
        <v>4184</v>
      </c>
      <c r="R262" s="22">
        <v>11700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28848</v>
      </c>
      <c r="Y262" s="22">
        <v>42126</v>
      </c>
      <c r="Z262" s="22">
        <v>0</v>
      </c>
      <c r="AA262" s="22">
        <v>0</v>
      </c>
      <c r="AB262" s="22">
        <v>0</v>
      </c>
      <c r="AC262" s="22">
        <v>0</v>
      </c>
      <c r="AD262" s="22">
        <v>1409</v>
      </c>
      <c r="AE262" s="22">
        <v>813155</v>
      </c>
      <c r="AF262" s="22">
        <v>372961</v>
      </c>
      <c r="AG262" s="22">
        <v>291080</v>
      </c>
      <c r="AH262" s="22">
        <v>0</v>
      </c>
      <c r="AI262" s="22">
        <v>65817</v>
      </c>
      <c r="AJ262" s="22">
        <v>0</v>
      </c>
      <c r="AK262" s="22">
        <v>0</v>
      </c>
      <c r="AL262" s="22">
        <v>3537</v>
      </c>
      <c r="AM262" s="22">
        <v>0</v>
      </c>
      <c r="AN262" s="22">
        <v>0</v>
      </c>
      <c r="AO262" s="22">
        <v>0</v>
      </c>
      <c r="AP262" s="22">
        <v>0</v>
      </c>
      <c r="AQ262" s="22">
        <v>0</v>
      </c>
      <c r="AR262" s="22">
        <v>221835</v>
      </c>
      <c r="AS262" s="22">
        <v>0</v>
      </c>
      <c r="AT262" s="22">
        <v>0</v>
      </c>
      <c r="AU262" s="22">
        <v>0</v>
      </c>
      <c r="AV262" s="22">
        <v>955230</v>
      </c>
      <c r="AW262" s="22">
        <v>-142075</v>
      </c>
    </row>
    <row r="263" spans="1:49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462904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493016</v>
      </c>
      <c r="M263" s="22">
        <v>8830</v>
      </c>
      <c r="N263" s="22">
        <v>930</v>
      </c>
      <c r="O263" s="22">
        <v>600</v>
      </c>
      <c r="P263" s="22">
        <v>3782</v>
      </c>
      <c r="Q263" s="22">
        <v>18493</v>
      </c>
      <c r="R263" s="22">
        <v>8952</v>
      </c>
      <c r="S263" s="22">
        <v>0</v>
      </c>
      <c r="T263" s="22">
        <v>0</v>
      </c>
      <c r="U263" s="22">
        <v>3191041</v>
      </c>
      <c r="V263" s="22">
        <v>0</v>
      </c>
      <c r="W263" s="22">
        <v>0</v>
      </c>
      <c r="X263" s="22">
        <v>0</v>
      </c>
      <c r="Y263" s="22">
        <v>182056</v>
      </c>
      <c r="Z263" s="22">
        <v>0</v>
      </c>
      <c r="AA263" s="22">
        <v>0</v>
      </c>
      <c r="AB263" s="22">
        <v>0</v>
      </c>
      <c r="AC263" s="22">
        <v>0</v>
      </c>
      <c r="AD263" s="22">
        <v>260843</v>
      </c>
      <c r="AE263" s="22">
        <v>4631447</v>
      </c>
      <c r="AF263" s="22">
        <v>242804</v>
      </c>
      <c r="AG263" s="22">
        <v>251259</v>
      </c>
      <c r="AH263" s="22">
        <v>0</v>
      </c>
      <c r="AI263" s="22">
        <v>699340</v>
      </c>
      <c r="AJ263" s="22">
        <v>0</v>
      </c>
      <c r="AK263" s="22">
        <v>0</v>
      </c>
      <c r="AL263" s="22">
        <v>6748</v>
      </c>
      <c r="AM263" s="22">
        <v>0</v>
      </c>
      <c r="AN263" s="22">
        <v>0</v>
      </c>
      <c r="AO263" s="22">
        <v>0</v>
      </c>
      <c r="AP263" s="22">
        <v>26730</v>
      </c>
      <c r="AQ263" s="22">
        <v>0</v>
      </c>
      <c r="AR263" s="22">
        <v>349489</v>
      </c>
      <c r="AS263" s="22">
        <v>0</v>
      </c>
      <c r="AT263" s="22">
        <v>0</v>
      </c>
      <c r="AU263" s="22">
        <v>0</v>
      </c>
      <c r="AV263" s="22">
        <v>1576370</v>
      </c>
      <c r="AW263" s="22">
        <v>3055077</v>
      </c>
    </row>
    <row r="264" spans="1:49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920184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921104</v>
      </c>
      <c r="M264" s="22">
        <v>28180</v>
      </c>
      <c r="N264" s="22">
        <v>0</v>
      </c>
      <c r="O264" s="22">
        <v>0</v>
      </c>
      <c r="P264" s="22">
        <v>85644</v>
      </c>
      <c r="Q264" s="22">
        <v>29869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398369</v>
      </c>
      <c r="X264" s="22">
        <v>229016</v>
      </c>
      <c r="Y264" s="22">
        <v>0</v>
      </c>
      <c r="Z264" s="22">
        <v>50025</v>
      </c>
      <c r="AA264" s="22">
        <v>0</v>
      </c>
      <c r="AB264" s="22">
        <v>0</v>
      </c>
      <c r="AC264" s="22">
        <v>0</v>
      </c>
      <c r="AD264" s="22">
        <v>0</v>
      </c>
      <c r="AE264" s="22">
        <v>2662391</v>
      </c>
      <c r="AF264" s="22">
        <v>901327</v>
      </c>
      <c r="AG264" s="22">
        <v>668214</v>
      </c>
      <c r="AH264" s="22">
        <v>0</v>
      </c>
      <c r="AI264" s="22">
        <v>316719</v>
      </c>
      <c r="AJ264" s="22">
        <v>0</v>
      </c>
      <c r="AK264" s="22">
        <v>0</v>
      </c>
      <c r="AL264" s="22">
        <v>51052</v>
      </c>
      <c r="AM264" s="22">
        <v>0</v>
      </c>
      <c r="AN264" s="22">
        <v>5478</v>
      </c>
      <c r="AO264" s="22">
        <v>0</v>
      </c>
      <c r="AP264" s="22">
        <v>25397</v>
      </c>
      <c r="AQ264" s="22">
        <v>0</v>
      </c>
      <c r="AR264" s="22">
        <v>766282</v>
      </c>
      <c r="AS264" s="22">
        <v>0</v>
      </c>
      <c r="AT264" s="22">
        <v>0</v>
      </c>
      <c r="AU264" s="22">
        <v>8590</v>
      </c>
      <c r="AV264" s="22">
        <v>2743059</v>
      </c>
      <c r="AW264" s="22">
        <v>-80668</v>
      </c>
    </row>
    <row r="265" spans="1:49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220523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315888</v>
      </c>
      <c r="M265" s="22">
        <v>10728</v>
      </c>
      <c r="N265" s="22">
        <v>0</v>
      </c>
      <c r="O265" s="22">
        <v>0</v>
      </c>
      <c r="P265" s="22">
        <v>23317</v>
      </c>
      <c r="Q265" s="22">
        <v>44068</v>
      </c>
      <c r="R265" s="22">
        <v>0</v>
      </c>
      <c r="S265" s="22">
        <v>0</v>
      </c>
      <c r="T265" s="22">
        <v>6550</v>
      </c>
      <c r="U265" s="22">
        <v>0</v>
      </c>
      <c r="V265" s="22">
        <v>0</v>
      </c>
      <c r="W265" s="22">
        <v>0</v>
      </c>
      <c r="X265" s="22">
        <v>0</v>
      </c>
      <c r="Y265" s="22">
        <v>107494</v>
      </c>
      <c r="Z265" s="22">
        <v>97174</v>
      </c>
      <c r="AA265" s="22">
        <v>0</v>
      </c>
      <c r="AB265" s="22">
        <v>0</v>
      </c>
      <c r="AC265" s="22">
        <v>0</v>
      </c>
      <c r="AD265" s="22">
        <v>5936</v>
      </c>
      <c r="AE265" s="22">
        <v>831678</v>
      </c>
      <c r="AF265" s="22">
        <v>202866</v>
      </c>
      <c r="AG265" s="22">
        <v>140994</v>
      </c>
      <c r="AH265" s="22">
        <v>0</v>
      </c>
      <c r="AI265" s="22">
        <v>204099</v>
      </c>
      <c r="AJ265" s="22">
        <v>287</v>
      </c>
      <c r="AK265" s="22">
        <v>37761</v>
      </c>
      <c r="AL265" s="22">
        <v>19260</v>
      </c>
      <c r="AM265" s="22">
        <v>0</v>
      </c>
      <c r="AN265" s="22">
        <v>520</v>
      </c>
      <c r="AO265" s="22">
        <v>0</v>
      </c>
      <c r="AP265" s="22">
        <v>0</v>
      </c>
      <c r="AQ265" s="22">
        <v>0</v>
      </c>
      <c r="AR265" s="22">
        <v>168511</v>
      </c>
      <c r="AS265" s="22">
        <v>0</v>
      </c>
      <c r="AT265" s="22">
        <v>0</v>
      </c>
      <c r="AU265" s="22">
        <v>0</v>
      </c>
      <c r="AV265" s="22">
        <v>774298</v>
      </c>
      <c r="AW265" s="22">
        <v>57380</v>
      </c>
    </row>
    <row r="266" spans="1:49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260513</v>
      </c>
      <c r="F266" s="22">
        <v>0</v>
      </c>
      <c r="G266" s="22">
        <v>0</v>
      </c>
      <c r="H266" s="22">
        <v>0</v>
      </c>
      <c r="I266" s="22">
        <v>0</v>
      </c>
      <c r="J266" s="22">
        <v>71928</v>
      </c>
      <c r="K266" s="22">
        <v>0</v>
      </c>
      <c r="L266" s="22">
        <v>201920</v>
      </c>
      <c r="M266" s="22">
        <v>19768</v>
      </c>
      <c r="N266" s="22">
        <v>1519</v>
      </c>
      <c r="O266" s="22">
        <v>0</v>
      </c>
      <c r="P266" s="22">
        <v>79473</v>
      </c>
      <c r="Q266" s="22">
        <v>2663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268639</v>
      </c>
      <c r="Z266" s="22">
        <v>36386</v>
      </c>
      <c r="AA266" s="22">
        <v>0</v>
      </c>
      <c r="AB266" s="22">
        <v>0</v>
      </c>
      <c r="AC266" s="22">
        <v>0</v>
      </c>
      <c r="AD266" s="22">
        <v>48121</v>
      </c>
      <c r="AE266" s="22">
        <v>990930</v>
      </c>
      <c r="AF266" s="22">
        <v>264211</v>
      </c>
      <c r="AG266" s="22">
        <v>341945</v>
      </c>
      <c r="AH266" s="22">
        <v>193312</v>
      </c>
      <c r="AI266" s="22">
        <v>156439</v>
      </c>
      <c r="AJ266" s="22">
        <v>-10089</v>
      </c>
      <c r="AK266" s="22">
        <v>17343</v>
      </c>
      <c r="AL266" s="22">
        <v>10430</v>
      </c>
      <c r="AM266" s="22">
        <v>0</v>
      </c>
      <c r="AN266" s="22">
        <v>798</v>
      </c>
      <c r="AO266" s="22">
        <v>0</v>
      </c>
      <c r="AP266" s="22">
        <v>2380</v>
      </c>
      <c r="AQ266" s="22">
        <v>0</v>
      </c>
      <c r="AR266" s="22">
        <v>174684</v>
      </c>
      <c r="AS266" s="22">
        <v>0</v>
      </c>
      <c r="AT266" s="22">
        <v>0</v>
      </c>
      <c r="AU266" s="22">
        <v>0</v>
      </c>
      <c r="AV266" s="22">
        <v>1151453</v>
      </c>
      <c r="AW266" s="22">
        <v>-160523</v>
      </c>
    </row>
    <row r="267" spans="1:49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718815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298773</v>
      </c>
      <c r="M267" s="22">
        <v>46538</v>
      </c>
      <c r="N267" s="22">
        <v>11214</v>
      </c>
      <c r="O267" s="22">
        <v>8714</v>
      </c>
      <c r="P267" s="22">
        <v>80288</v>
      </c>
      <c r="Q267" s="22">
        <v>91051</v>
      </c>
      <c r="R267" s="22">
        <v>39847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118004</v>
      </c>
      <c r="Y267" s="22">
        <v>715396</v>
      </c>
      <c r="Z267" s="22">
        <v>240584</v>
      </c>
      <c r="AA267" s="22">
        <v>0</v>
      </c>
      <c r="AB267" s="22">
        <v>0</v>
      </c>
      <c r="AC267" s="22">
        <v>0</v>
      </c>
      <c r="AD267" s="22">
        <v>4572</v>
      </c>
      <c r="AE267" s="22">
        <v>2373796</v>
      </c>
      <c r="AF267" s="22">
        <v>439241</v>
      </c>
      <c r="AG267" s="22">
        <v>255629</v>
      </c>
      <c r="AH267" s="22">
        <v>0</v>
      </c>
      <c r="AI267" s="22">
        <v>388318</v>
      </c>
      <c r="AJ267" s="22">
        <v>0</v>
      </c>
      <c r="AK267" s="22">
        <v>12642</v>
      </c>
      <c r="AL267" s="22">
        <v>108401</v>
      </c>
      <c r="AM267" s="22">
        <v>0</v>
      </c>
      <c r="AN267" s="22">
        <v>0</v>
      </c>
      <c r="AO267" s="22">
        <v>0</v>
      </c>
      <c r="AP267" s="22">
        <v>0</v>
      </c>
      <c r="AQ267" s="22">
        <v>0</v>
      </c>
      <c r="AR267" s="22">
        <v>495137</v>
      </c>
      <c r="AS267" s="22">
        <v>0</v>
      </c>
      <c r="AT267" s="22">
        <v>0</v>
      </c>
      <c r="AU267" s="22">
        <v>0</v>
      </c>
      <c r="AV267" s="22">
        <v>1699368</v>
      </c>
      <c r="AW267" s="22">
        <v>674428</v>
      </c>
    </row>
    <row r="268" spans="1:49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410678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454035</v>
      </c>
      <c r="M268" s="22">
        <v>3328</v>
      </c>
      <c r="N268" s="22">
        <v>190</v>
      </c>
      <c r="O268" s="22">
        <v>0</v>
      </c>
      <c r="P268" s="22">
        <v>0</v>
      </c>
      <c r="Q268" s="22">
        <v>14420</v>
      </c>
      <c r="R268" s="22">
        <v>56982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274282</v>
      </c>
      <c r="Z268" s="22">
        <v>57867</v>
      </c>
      <c r="AA268" s="22">
        <v>0</v>
      </c>
      <c r="AB268" s="22">
        <v>0</v>
      </c>
      <c r="AC268" s="22">
        <v>0</v>
      </c>
      <c r="AD268" s="22">
        <v>21639</v>
      </c>
      <c r="AE268" s="22">
        <v>1293421</v>
      </c>
      <c r="AF268" s="22">
        <v>271921</v>
      </c>
      <c r="AG268" s="22">
        <v>416150</v>
      </c>
      <c r="AH268" s="22">
        <v>0</v>
      </c>
      <c r="AI268" s="22">
        <v>228050</v>
      </c>
      <c r="AJ268" s="22">
        <v>0</v>
      </c>
      <c r="AK268" s="22">
        <v>0</v>
      </c>
      <c r="AL268" s="22">
        <v>7505</v>
      </c>
      <c r="AM268" s="22">
        <v>0</v>
      </c>
      <c r="AN268" s="22">
        <v>909</v>
      </c>
      <c r="AO268" s="22">
        <v>0</v>
      </c>
      <c r="AP268" s="22">
        <v>23170</v>
      </c>
      <c r="AQ268" s="22">
        <v>0</v>
      </c>
      <c r="AR268" s="22">
        <v>274153</v>
      </c>
      <c r="AS268" s="22">
        <v>0</v>
      </c>
      <c r="AT268" s="22">
        <v>0</v>
      </c>
      <c r="AU268" s="22">
        <v>14650</v>
      </c>
      <c r="AV268" s="22">
        <v>1236508</v>
      </c>
      <c r="AW268" s="22">
        <v>56913</v>
      </c>
    </row>
    <row r="269" spans="1:49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180502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166062</v>
      </c>
      <c r="M269" s="22">
        <v>7972</v>
      </c>
      <c r="N269" s="22">
        <v>2398</v>
      </c>
      <c r="O269" s="22">
        <v>0</v>
      </c>
      <c r="P269" s="22">
        <v>16290</v>
      </c>
      <c r="Q269" s="22">
        <v>14605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70283</v>
      </c>
      <c r="Z269" s="22">
        <v>14646</v>
      </c>
      <c r="AA269" s="22">
        <v>0</v>
      </c>
      <c r="AB269" s="22">
        <v>0</v>
      </c>
      <c r="AC269" s="22">
        <v>0</v>
      </c>
      <c r="AD269" s="22">
        <v>13668</v>
      </c>
      <c r="AE269" s="22">
        <v>486426</v>
      </c>
      <c r="AF269" s="22">
        <v>164057</v>
      </c>
      <c r="AG269" s="22">
        <v>73344</v>
      </c>
      <c r="AH269" s="22">
        <v>92695</v>
      </c>
      <c r="AI269" s="22">
        <v>79810</v>
      </c>
      <c r="AJ269" s="22">
        <v>523</v>
      </c>
      <c r="AK269" s="22">
        <v>18000</v>
      </c>
      <c r="AL269" s="22">
        <v>17039</v>
      </c>
      <c r="AM269" s="22">
        <v>0</v>
      </c>
      <c r="AN269" s="22">
        <v>0</v>
      </c>
      <c r="AO269" s="22">
        <v>0</v>
      </c>
      <c r="AP269" s="22">
        <v>0</v>
      </c>
      <c r="AQ269" s="22">
        <v>0</v>
      </c>
      <c r="AR269" s="22">
        <v>111442</v>
      </c>
      <c r="AS269" s="22">
        <v>0</v>
      </c>
      <c r="AT269" s="22">
        <v>0</v>
      </c>
      <c r="AU269" s="22">
        <v>0</v>
      </c>
      <c r="AV269" s="22">
        <v>556910</v>
      </c>
      <c r="AW269" s="22">
        <v>-70484</v>
      </c>
    </row>
    <row r="270" spans="1:49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134258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122721</v>
      </c>
      <c r="M270" s="22">
        <v>5610</v>
      </c>
      <c r="N270" s="22">
        <v>0</v>
      </c>
      <c r="O270" s="22">
        <v>150</v>
      </c>
      <c r="P270" s="22">
        <v>3166</v>
      </c>
      <c r="Q270" s="22">
        <v>24918</v>
      </c>
      <c r="R270" s="22">
        <v>6188</v>
      </c>
      <c r="S270" s="22">
        <v>0</v>
      </c>
      <c r="T270" s="22">
        <v>0</v>
      </c>
      <c r="U270" s="22">
        <v>0</v>
      </c>
      <c r="V270" s="22">
        <v>0</v>
      </c>
      <c r="W270" s="22">
        <v>52100</v>
      </c>
      <c r="X270" s="22">
        <v>0</v>
      </c>
      <c r="Y270" s="22">
        <v>237760</v>
      </c>
      <c r="Z270" s="22">
        <v>96203</v>
      </c>
      <c r="AA270" s="22">
        <v>0</v>
      </c>
      <c r="AB270" s="22">
        <v>0</v>
      </c>
      <c r="AC270" s="22">
        <v>0</v>
      </c>
      <c r="AD270" s="22">
        <v>3625</v>
      </c>
      <c r="AE270" s="22">
        <v>686699</v>
      </c>
      <c r="AF270" s="22">
        <v>130969</v>
      </c>
      <c r="AG270" s="22">
        <v>73501</v>
      </c>
      <c r="AH270" s="22">
        <v>0</v>
      </c>
      <c r="AI270" s="22">
        <v>136058</v>
      </c>
      <c r="AJ270" s="22">
        <v>0</v>
      </c>
      <c r="AK270" s="22">
        <v>3882</v>
      </c>
      <c r="AL270" s="22">
        <v>74734</v>
      </c>
      <c r="AM270" s="22">
        <v>4000</v>
      </c>
      <c r="AN270" s="22">
        <v>0</v>
      </c>
      <c r="AO270" s="22">
        <v>0</v>
      </c>
      <c r="AP270" s="22">
        <v>0</v>
      </c>
      <c r="AQ270" s="22">
        <v>0</v>
      </c>
      <c r="AR270" s="22">
        <v>145367</v>
      </c>
      <c r="AS270" s="22">
        <v>0</v>
      </c>
      <c r="AT270" s="22">
        <v>0</v>
      </c>
      <c r="AU270" s="22">
        <v>748</v>
      </c>
      <c r="AV270" s="22">
        <v>569259</v>
      </c>
      <c r="AW270" s="22">
        <v>117440</v>
      </c>
    </row>
    <row r="271" spans="1:49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260807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4778</v>
      </c>
      <c r="M271" s="22">
        <v>7537</v>
      </c>
      <c r="N271" s="22">
        <v>1357</v>
      </c>
      <c r="O271" s="22">
        <v>0</v>
      </c>
      <c r="P271" s="22">
        <v>0</v>
      </c>
      <c r="Q271" s="22">
        <v>16321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4722</v>
      </c>
      <c r="Y271" s="22">
        <v>14130</v>
      </c>
      <c r="Z271" s="22">
        <v>0</v>
      </c>
      <c r="AA271" s="22">
        <v>0</v>
      </c>
      <c r="AB271" s="22">
        <v>0</v>
      </c>
      <c r="AC271" s="22">
        <v>0</v>
      </c>
      <c r="AD271" s="22">
        <v>56</v>
      </c>
      <c r="AE271" s="22">
        <v>309708</v>
      </c>
      <c r="AF271" s="22">
        <v>0</v>
      </c>
      <c r="AG271" s="22">
        <v>218529</v>
      </c>
      <c r="AH271" s="22">
        <v>0</v>
      </c>
      <c r="AI271" s="22">
        <v>11636</v>
      </c>
      <c r="AJ271" s="22">
        <v>0</v>
      </c>
      <c r="AK271" s="22">
        <v>0</v>
      </c>
      <c r="AL271" s="22">
        <v>8669</v>
      </c>
      <c r="AM271" s="22">
        <v>0</v>
      </c>
      <c r="AN271" s="22">
        <v>0</v>
      </c>
      <c r="AO271" s="22">
        <v>0</v>
      </c>
      <c r="AP271" s="22">
        <v>0</v>
      </c>
      <c r="AQ271" s="22">
        <v>0</v>
      </c>
      <c r="AR271" s="22">
        <v>71075</v>
      </c>
      <c r="AS271" s="22">
        <v>0</v>
      </c>
      <c r="AT271" s="22">
        <v>0</v>
      </c>
      <c r="AU271" s="22">
        <v>0</v>
      </c>
      <c r="AV271" s="22">
        <v>309909</v>
      </c>
      <c r="AW271" s="22">
        <v>-201</v>
      </c>
    </row>
    <row r="272" spans="1:49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80530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1283</v>
      </c>
      <c r="N272" s="22">
        <v>0</v>
      </c>
      <c r="O272" s="22">
        <v>0</v>
      </c>
      <c r="P272" s="22">
        <v>0</v>
      </c>
      <c r="Q272" s="22">
        <v>650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28650</v>
      </c>
      <c r="Y272" s="22">
        <v>19184</v>
      </c>
      <c r="Z272" s="22">
        <v>0</v>
      </c>
      <c r="AA272" s="22">
        <v>0</v>
      </c>
      <c r="AB272" s="22">
        <v>0</v>
      </c>
      <c r="AC272" s="22">
        <v>0</v>
      </c>
      <c r="AD272" s="22">
        <v>755</v>
      </c>
      <c r="AE272" s="22">
        <v>131052</v>
      </c>
      <c r="AF272" s="22">
        <v>0</v>
      </c>
      <c r="AG272" s="22">
        <v>83236</v>
      </c>
      <c r="AH272" s="22">
        <v>0</v>
      </c>
      <c r="AI272" s="22">
        <v>26866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0</v>
      </c>
      <c r="AR272" s="22">
        <v>40836</v>
      </c>
      <c r="AS272" s="22">
        <v>0</v>
      </c>
      <c r="AT272" s="22">
        <v>0</v>
      </c>
      <c r="AU272" s="22">
        <v>0</v>
      </c>
      <c r="AV272" s="22">
        <v>150938</v>
      </c>
      <c r="AW272" s="22">
        <v>-19886</v>
      </c>
    </row>
    <row r="273" spans="1:49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75589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3467</v>
      </c>
      <c r="N273" s="22">
        <v>242</v>
      </c>
      <c r="O273" s="22">
        <v>0</v>
      </c>
      <c r="P273" s="22">
        <v>0</v>
      </c>
      <c r="Q273" s="22">
        <v>5142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5570</v>
      </c>
      <c r="Y273" s="22">
        <v>39015</v>
      </c>
      <c r="Z273" s="22">
        <v>0</v>
      </c>
      <c r="AA273" s="22">
        <v>0</v>
      </c>
      <c r="AB273" s="22">
        <v>0</v>
      </c>
      <c r="AC273" s="22">
        <v>0</v>
      </c>
      <c r="AD273" s="22">
        <v>754</v>
      </c>
      <c r="AE273" s="22">
        <v>129779</v>
      </c>
      <c r="AF273" s="22">
        <v>2098</v>
      </c>
      <c r="AG273" s="22">
        <v>68339</v>
      </c>
      <c r="AH273" s="22">
        <v>0</v>
      </c>
      <c r="AI273" s="22">
        <v>19875</v>
      </c>
      <c r="AJ273" s="22">
        <v>0</v>
      </c>
      <c r="AK273" s="22">
        <v>0</v>
      </c>
      <c r="AL273" s="22">
        <v>3094</v>
      </c>
      <c r="AM273" s="22">
        <v>0</v>
      </c>
      <c r="AN273" s="22">
        <v>0</v>
      </c>
      <c r="AO273" s="22">
        <v>0</v>
      </c>
      <c r="AP273" s="22">
        <v>0</v>
      </c>
      <c r="AQ273" s="22">
        <v>0</v>
      </c>
      <c r="AR273" s="22">
        <v>47605</v>
      </c>
      <c r="AS273" s="22">
        <v>0</v>
      </c>
      <c r="AT273" s="22">
        <v>0</v>
      </c>
      <c r="AU273" s="22">
        <v>0</v>
      </c>
      <c r="AV273" s="22">
        <v>141011</v>
      </c>
      <c r="AW273" s="22">
        <v>-11232</v>
      </c>
    </row>
    <row r="274" spans="1:49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348917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83217</v>
      </c>
      <c r="M274" s="22">
        <v>3076</v>
      </c>
      <c r="N274" s="22">
        <v>11658</v>
      </c>
      <c r="O274" s="22">
        <v>329</v>
      </c>
      <c r="P274" s="22">
        <v>0</v>
      </c>
      <c r="Q274" s="22">
        <v>17114</v>
      </c>
      <c r="R274" s="22">
        <v>0</v>
      </c>
      <c r="S274" s="22">
        <v>0</v>
      </c>
      <c r="T274" s="22">
        <v>10560</v>
      </c>
      <c r="U274" s="22">
        <v>0</v>
      </c>
      <c r="V274" s="22">
        <v>0</v>
      </c>
      <c r="W274" s="22">
        <v>0</v>
      </c>
      <c r="X274" s="22">
        <v>0</v>
      </c>
      <c r="Y274" s="22">
        <v>20649</v>
      </c>
      <c r="Z274" s="22">
        <v>0</v>
      </c>
      <c r="AA274" s="22">
        <v>0</v>
      </c>
      <c r="AB274" s="22">
        <v>0</v>
      </c>
      <c r="AC274" s="22">
        <v>0</v>
      </c>
      <c r="AD274" s="22">
        <v>1117</v>
      </c>
      <c r="AE274" s="22">
        <v>496637</v>
      </c>
      <c r="AF274" s="22">
        <v>129086</v>
      </c>
      <c r="AG274" s="22">
        <v>271793</v>
      </c>
      <c r="AH274" s="22">
        <v>0</v>
      </c>
      <c r="AI274" s="22">
        <v>14650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0</v>
      </c>
      <c r="AR274" s="22">
        <v>98480</v>
      </c>
      <c r="AS274" s="22">
        <v>0</v>
      </c>
      <c r="AT274" s="22">
        <v>0</v>
      </c>
      <c r="AU274" s="22">
        <v>0</v>
      </c>
      <c r="AV274" s="22">
        <v>514009</v>
      </c>
      <c r="AW274" s="22">
        <v>-17372</v>
      </c>
    </row>
    <row r="275" spans="1:49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163636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1075</v>
      </c>
      <c r="O275" s="22">
        <v>0</v>
      </c>
      <c r="P275" s="22">
        <v>0</v>
      </c>
      <c r="Q275" s="22">
        <v>5781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47203</v>
      </c>
      <c r="Y275" s="22">
        <v>14500</v>
      </c>
      <c r="Z275" s="22">
        <v>0</v>
      </c>
      <c r="AA275" s="22">
        <v>0</v>
      </c>
      <c r="AB275" s="22">
        <v>0</v>
      </c>
      <c r="AC275" s="22">
        <v>0</v>
      </c>
      <c r="AD275" s="22">
        <v>34</v>
      </c>
      <c r="AE275" s="22">
        <v>232229</v>
      </c>
      <c r="AF275" s="22">
        <v>38487</v>
      </c>
      <c r="AG275" s="22">
        <v>188334</v>
      </c>
      <c r="AH275" s="22">
        <v>0</v>
      </c>
      <c r="AI275" s="22">
        <v>357</v>
      </c>
      <c r="AJ275" s="22">
        <v>0</v>
      </c>
      <c r="AK275" s="22">
        <v>0</v>
      </c>
      <c r="AL275" s="22">
        <v>1165</v>
      </c>
      <c r="AM275" s="22">
        <v>0</v>
      </c>
      <c r="AN275" s="22">
        <v>0</v>
      </c>
      <c r="AO275" s="22">
        <v>0</v>
      </c>
      <c r="AP275" s="22">
        <v>0</v>
      </c>
      <c r="AQ275" s="22">
        <v>0</v>
      </c>
      <c r="AR275" s="22">
        <v>96012</v>
      </c>
      <c r="AS275" s="22">
        <v>0</v>
      </c>
      <c r="AT275" s="22">
        <v>0</v>
      </c>
      <c r="AU275" s="22">
        <v>0</v>
      </c>
      <c r="AV275" s="22">
        <v>324355</v>
      </c>
      <c r="AW275" s="22">
        <v>-92126</v>
      </c>
    </row>
    <row r="276" spans="1:49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75813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1946</v>
      </c>
      <c r="M276" s="22">
        <v>1771</v>
      </c>
      <c r="N276" s="22">
        <v>720</v>
      </c>
      <c r="O276" s="22">
        <v>0</v>
      </c>
      <c r="P276" s="22">
        <v>0</v>
      </c>
      <c r="Q276" s="22">
        <v>4201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6998</v>
      </c>
      <c r="Y276" s="22">
        <v>139890</v>
      </c>
      <c r="Z276" s="22">
        <v>0</v>
      </c>
      <c r="AA276" s="22">
        <v>0</v>
      </c>
      <c r="AB276" s="22">
        <v>0</v>
      </c>
      <c r="AC276" s="22">
        <v>0</v>
      </c>
      <c r="AD276" s="22">
        <v>254</v>
      </c>
      <c r="AE276" s="22">
        <v>231593</v>
      </c>
      <c r="AF276" s="22">
        <v>22010</v>
      </c>
      <c r="AG276" s="22">
        <v>42634</v>
      </c>
      <c r="AH276" s="22">
        <v>7945</v>
      </c>
      <c r="AI276" s="22">
        <v>95339</v>
      </c>
      <c r="AJ276" s="22">
        <v>0</v>
      </c>
      <c r="AK276" s="22">
        <v>0</v>
      </c>
      <c r="AL276" s="22">
        <v>0</v>
      </c>
      <c r="AM276" s="22">
        <v>0</v>
      </c>
      <c r="AN276" s="22">
        <v>63</v>
      </c>
      <c r="AO276" s="22">
        <v>0</v>
      </c>
      <c r="AP276" s="22">
        <v>0</v>
      </c>
      <c r="AQ276" s="22">
        <v>0</v>
      </c>
      <c r="AR276" s="22">
        <v>9764</v>
      </c>
      <c r="AS276" s="22">
        <v>0</v>
      </c>
      <c r="AT276" s="22">
        <v>0</v>
      </c>
      <c r="AU276" s="22">
        <v>0</v>
      </c>
      <c r="AV276" s="22">
        <v>177755</v>
      </c>
      <c r="AW276" s="22">
        <v>53838</v>
      </c>
    </row>
    <row r="277" spans="1:49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67966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47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3144</v>
      </c>
      <c r="Y277" s="22">
        <v>9496</v>
      </c>
      <c r="Z277" s="22">
        <v>0</v>
      </c>
      <c r="AA277" s="22">
        <v>0</v>
      </c>
      <c r="AB277" s="22">
        <v>0</v>
      </c>
      <c r="AC277" s="22">
        <v>0</v>
      </c>
      <c r="AD277" s="22">
        <v>1916</v>
      </c>
      <c r="AE277" s="22">
        <v>82569</v>
      </c>
      <c r="AF277" s="22">
        <v>0</v>
      </c>
      <c r="AG277" s="22">
        <v>59342</v>
      </c>
      <c r="AH277" s="22">
        <v>0</v>
      </c>
      <c r="AI277" s="22">
        <v>3643</v>
      </c>
      <c r="AJ277" s="22">
        <v>0</v>
      </c>
      <c r="AK277" s="22">
        <v>0</v>
      </c>
      <c r="AL277" s="22">
        <v>0</v>
      </c>
      <c r="AM277" s="22">
        <v>0</v>
      </c>
      <c r="AN277" s="22">
        <v>182</v>
      </c>
      <c r="AO277" s="22">
        <v>0</v>
      </c>
      <c r="AP277" s="22">
        <v>0</v>
      </c>
      <c r="AQ277" s="22">
        <v>0</v>
      </c>
      <c r="AR277" s="22">
        <v>26104</v>
      </c>
      <c r="AS277" s="22">
        <v>0</v>
      </c>
      <c r="AT277" s="22">
        <v>0</v>
      </c>
      <c r="AU277" s="22">
        <v>0</v>
      </c>
      <c r="AV277" s="22">
        <v>89271</v>
      </c>
      <c r="AW277" s="22">
        <v>-6702</v>
      </c>
    </row>
    <row r="278" spans="1:49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55920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606</v>
      </c>
      <c r="N278" s="22">
        <v>177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2727</v>
      </c>
      <c r="Y278" s="22">
        <v>0</v>
      </c>
      <c r="Z278" s="22">
        <v>714</v>
      </c>
      <c r="AA278" s="22">
        <v>0</v>
      </c>
      <c r="AB278" s="22">
        <v>0</v>
      </c>
      <c r="AC278" s="22">
        <v>6811</v>
      </c>
      <c r="AD278" s="22">
        <v>0</v>
      </c>
      <c r="AE278" s="22">
        <v>66955</v>
      </c>
      <c r="AF278" s="22">
        <v>0</v>
      </c>
      <c r="AG278" s="22">
        <v>74175</v>
      </c>
      <c r="AH278" s="22">
        <v>0</v>
      </c>
      <c r="AI278" s="22">
        <v>30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0</v>
      </c>
      <c r="AR278" s="22">
        <v>26447</v>
      </c>
      <c r="AS278" s="22">
        <v>0</v>
      </c>
      <c r="AT278" s="22">
        <v>0</v>
      </c>
      <c r="AU278" s="22">
        <v>0</v>
      </c>
      <c r="AV278" s="22">
        <v>100652</v>
      </c>
      <c r="AW278" s="22">
        <v>-33697</v>
      </c>
    </row>
    <row r="279" spans="1:49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292052</v>
      </c>
      <c r="F279" s="22">
        <v>0</v>
      </c>
      <c r="G279" s="22">
        <v>0</v>
      </c>
      <c r="H279" s="22">
        <v>0</v>
      </c>
      <c r="I279" s="22">
        <v>0</v>
      </c>
      <c r="J279" s="22">
        <v>17858</v>
      </c>
      <c r="K279" s="22">
        <v>0</v>
      </c>
      <c r="L279" s="22">
        <v>61854</v>
      </c>
      <c r="M279" s="22">
        <v>5528</v>
      </c>
      <c r="N279" s="22">
        <v>5613</v>
      </c>
      <c r="O279" s="22">
        <v>0</v>
      </c>
      <c r="P279" s="22">
        <v>0</v>
      </c>
      <c r="Q279" s="22">
        <v>17267</v>
      </c>
      <c r="R279" s="22">
        <v>100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31293</v>
      </c>
      <c r="Y279" s="22">
        <v>26540</v>
      </c>
      <c r="Z279" s="22">
        <v>0</v>
      </c>
      <c r="AA279" s="22">
        <v>0</v>
      </c>
      <c r="AB279" s="22">
        <v>0</v>
      </c>
      <c r="AC279" s="22">
        <v>0</v>
      </c>
      <c r="AD279" s="22">
        <v>23764</v>
      </c>
      <c r="AE279" s="22">
        <v>481869</v>
      </c>
      <c r="AF279" s="22">
        <v>13200</v>
      </c>
      <c r="AG279" s="22">
        <v>328840</v>
      </c>
      <c r="AH279" s="22">
        <v>0</v>
      </c>
      <c r="AI279" s="22">
        <v>9438</v>
      </c>
      <c r="AJ279" s="22">
        <v>0</v>
      </c>
      <c r="AK279" s="22">
        <v>0</v>
      </c>
      <c r="AL279" s="22">
        <v>1245</v>
      </c>
      <c r="AM279" s="22">
        <v>0</v>
      </c>
      <c r="AN279" s="22">
        <v>0</v>
      </c>
      <c r="AO279" s="22">
        <v>0</v>
      </c>
      <c r="AP279" s="22">
        <v>0</v>
      </c>
      <c r="AQ279" s="22">
        <v>0</v>
      </c>
      <c r="AR279" s="22">
        <v>307137</v>
      </c>
      <c r="AS279" s="22">
        <v>0</v>
      </c>
      <c r="AT279" s="22">
        <v>0</v>
      </c>
      <c r="AU279" s="22">
        <v>0</v>
      </c>
      <c r="AV279" s="22">
        <v>659860</v>
      </c>
      <c r="AW279" s="22">
        <v>-177991</v>
      </c>
    </row>
    <row r="280" spans="1:49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123622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6964</v>
      </c>
      <c r="M280" s="22">
        <v>3515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86513</v>
      </c>
      <c r="Y280" s="22">
        <v>22035</v>
      </c>
      <c r="Z280" s="22">
        <v>0</v>
      </c>
      <c r="AA280" s="22">
        <v>0</v>
      </c>
      <c r="AB280" s="22">
        <v>0</v>
      </c>
      <c r="AC280" s="22">
        <v>0</v>
      </c>
      <c r="AD280" s="22">
        <v>2947</v>
      </c>
      <c r="AE280" s="22">
        <v>245596</v>
      </c>
      <c r="AF280" s="22">
        <v>13973</v>
      </c>
      <c r="AG280" s="22">
        <v>205245</v>
      </c>
      <c r="AH280" s="22">
        <v>0</v>
      </c>
      <c r="AI280" s="22">
        <v>10968</v>
      </c>
      <c r="AJ280" s="22">
        <v>0</v>
      </c>
      <c r="AK280" s="22">
        <v>0</v>
      </c>
      <c r="AL280" s="22">
        <v>0</v>
      </c>
      <c r="AM280" s="22">
        <v>0</v>
      </c>
      <c r="AN280" s="22">
        <v>162</v>
      </c>
      <c r="AO280" s="22">
        <v>0</v>
      </c>
      <c r="AP280" s="22">
        <v>0</v>
      </c>
      <c r="AQ280" s="22">
        <v>0</v>
      </c>
      <c r="AR280" s="22">
        <v>48414</v>
      </c>
      <c r="AS280" s="22">
        <v>0</v>
      </c>
      <c r="AT280" s="22">
        <v>0</v>
      </c>
      <c r="AU280" s="22">
        <v>0</v>
      </c>
      <c r="AV280" s="22">
        <v>278762</v>
      </c>
      <c r="AW280" s="22">
        <v>-33166</v>
      </c>
    </row>
    <row r="281" spans="1:49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507622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18272</v>
      </c>
      <c r="M281" s="22">
        <v>7309</v>
      </c>
      <c r="N281" s="22">
        <v>3301</v>
      </c>
      <c r="O281" s="22">
        <v>2750</v>
      </c>
      <c r="P281" s="22">
        <v>41429</v>
      </c>
      <c r="Q281" s="22">
        <v>17661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16673</v>
      </c>
      <c r="Y281" s="22">
        <v>155128</v>
      </c>
      <c r="Z281" s="22">
        <v>0</v>
      </c>
      <c r="AA281" s="22">
        <v>0</v>
      </c>
      <c r="AB281" s="22">
        <v>0</v>
      </c>
      <c r="AC281" s="22">
        <v>0</v>
      </c>
      <c r="AD281" s="22">
        <v>6555</v>
      </c>
      <c r="AE281" s="22">
        <v>776700</v>
      </c>
      <c r="AF281" s="22">
        <v>87629</v>
      </c>
      <c r="AG281" s="22">
        <v>482367</v>
      </c>
      <c r="AH281" s="22">
        <v>0</v>
      </c>
      <c r="AI281" s="22">
        <v>22795</v>
      </c>
      <c r="AJ281" s="22">
        <v>0</v>
      </c>
      <c r="AK281" s="22">
        <v>0</v>
      </c>
      <c r="AL281" s="22">
        <v>2500</v>
      </c>
      <c r="AM281" s="22">
        <v>0</v>
      </c>
      <c r="AN281" s="22">
        <v>0</v>
      </c>
      <c r="AO281" s="22">
        <v>0</v>
      </c>
      <c r="AP281" s="22">
        <v>0</v>
      </c>
      <c r="AQ281" s="22">
        <v>0</v>
      </c>
      <c r="AR281" s="22">
        <v>190892</v>
      </c>
      <c r="AS281" s="22">
        <v>0</v>
      </c>
      <c r="AT281" s="22">
        <v>0</v>
      </c>
      <c r="AU281" s="22">
        <v>0</v>
      </c>
      <c r="AV281" s="22">
        <v>786183</v>
      </c>
      <c r="AW281" s="22">
        <v>-9483</v>
      </c>
    </row>
    <row r="282" spans="1:49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234613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4623</v>
      </c>
      <c r="N282" s="22">
        <v>7594</v>
      </c>
      <c r="O282" s="22">
        <v>1500</v>
      </c>
      <c r="P282" s="22">
        <v>41496</v>
      </c>
      <c r="Q282" s="22">
        <v>38360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91337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21760</v>
      </c>
      <c r="AE282" s="22">
        <v>441283</v>
      </c>
      <c r="AF282" s="22">
        <v>0</v>
      </c>
      <c r="AG282" s="22">
        <v>356274</v>
      </c>
      <c r="AH282" s="22">
        <v>0</v>
      </c>
      <c r="AI282" s="22">
        <v>11900</v>
      </c>
      <c r="AJ282" s="22">
        <v>0</v>
      </c>
      <c r="AK282" s="22">
        <v>0</v>
      </c>
      <c r="AL282" s="22">
        <v>1549</v>
      </c>
      <c r="AM282" s="22">
        <v>0</v>
      </c>
      <c r="AN282" s="22">
        <v>0</v>
      </c>
      <c r="AO282" s="22">
        <v>0</v>
      </c>
      <c r="AP282" s="22">
        <v>0</v>
      </c>
      <c r="AQ282" s="22">
        <v>0</v>
      </c>
      <c r="AR282" s="22">
        <v>136344</v>
      </c>
      <c r="AS282" s="22">
        <v>0</v>
      </c>
      <c r="AT282" s="22">
        <v>0</v>
      </c>
      <c r="AU282" s="22">
        <v>0</v>
      </c>
      <c r="AV282" s="22">
        <v>506067</v>
      </c>
      <c r="AW282" s="22">
        <v>-64784</v>
      </c>
    </row>
    <row r="283" spans="1:49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326627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21345</v>
      </c>
      <c r="M283" s="22">
        <v>4820</v>
      </c>
      <c r="N283" s="22">
        <v>6138</v>
      </c>
      <c r="O283" s="22">
        <v>0</v>
      </c>
      <c r="P283" s="22">
        <v>0</v>
      </c>
      <c r="Q283" s="22">
        <v>40736</v>
      </c>
      <c r="R283" s="22">
        <v>6500</v>
      </c>
      <c r="S283" s="22">
        <v>0</v>
      </c>
      <c r="T283" s="22">
        <v>0</v>
      </c>
      <c r="U283" s="22">
        <v>139166</v>
      </c>
      <c r="V283" s="22">
        <v>0</v>
      </c>
      <c r="W283" s="22">
        <v>0</v>
      </c>
      <c r="X283" s="22">
        <v>23494</v>
      </c>
      <c r="Y283" s="22">
        <v>48473</v>
      </c>
      <c r="Z283" s="22">
        <v>0</v>
      </c>
      <c r="AA283" s="22">
        <v>0</v>
      </c>
      <c r="AB283" s="22">
        <v>0</v>
      </c>
      <c r="AC283" s="22">
        <v>0</v>
      </c>
      <c r="AD283" s="22">
        <v>54116</v>
      </c>
      <c r="AE283" s="22">
        <v>671415</v>
      </c>
      <c r="AF283" s="22">
        <v>89647</v>
      </c>
      <c r="AG283" s="22">
        <v>183514</v>
      </c>
      <c r="AH283" s="22">
        <v>0</v>
      </c>
      <c r="AI283" s="22">
        <v>119504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0</v>
      </c>
      <c r="AR283" s="22">
        <v>122463</v>
      </c>
      <c r="AS283" s="22">
        <v>0</v>
      </c>
      <c r="AT283" s="22">
        <v>0</v>
      </c>
      <c r="AU283" s="22">
        <v>0</v>
      </c>
      <c r="AV283" s="22">
        <v>515128</v>
      </c>
      <c r="AW283" s="22">
        <v>156287</v>
      </c>
    </row>
    <row r="284" spans="1:49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145325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600</v>
      </c>
      <c r="M284" s="22">
        <v>1073</v>
      </c>
      <c r="N284" s="22">
        <v>919</v>
      </c>
      <c r="O284" s="22">
        <v>0</v>
      </c>
      <c r="P284" s="22">
        <v>0</v>
      </c>
      <c r="Q284" s="22">
        <v>18293</v>
      </c>
      <c r="R284" s="22">
        <v>0</v>
      </c>
      <c r="S284" s="22">
        <v>0</v>
      </c>
      <c r="T284" s="22">
        <v>10560</v>
      </c>
      <c r="U284" s="22">
        <v>0</v>
      </c>
      <c r="V284" s="22">
        <v>0</v>
      </c>
      <c r="W284" s="22">
        <v>0</v>
      </c>
      <c r="X284" s="22">
        <v>0</v>
      </c>
      <c r="Y284" s="22">
        <v>45615</v>
      </c>
      <c r="Z284" s="22">
        <v>0</v>
      </c>
      <c r="AA284" s="22">
        <v>0</v>
      </c>
      <c r="AB284" s="22">
        <v>0</v>
      </c>
      <c r="AC284" s="22">
        <v>0</v>
      </c>
      <c r="AD284" s="22">
        <v>803</v>
      </c>
      <c r="AE284" s="22">
        <v>223188</v>
      </c>
      <c r="AF284" s="22">
        <v>33136</v>
      </c>
      <c r="AG284" s="22">
        <v>88873</v>
      </c>
      <c r="AH284" s="22">
        <v>0</v>
      </c>
      <c r="AI284" s="22">
        <v>2967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  <c r="AQ284" s="22">
        <v>0</v>
      </c>
      <c r="AR284" s="22">
        <v>51410</v>
      </c>
      <c r="AS284" s="22">
        <v>0</v>
      </c>
      <c r="AT284" s="22">
        <v>0</v>
      </c>
      <c r="AU284" s="22">
        <v>0</v>
      </c>
      <c r="AV284" s="22">
        <v>176386</v>
      </c>
      <c r="AW284" s="22">
        <v>46802</v>
      </c>
    </row>
    <row r="285" spans="1:49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86075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601</v>
      </c>
      <c r="M285" s="22">
        <v>840</v>
      </c>
      <c r="N285" s="22">
        <v>450</v>
      </c>
      <c r="O285" s="22">
        <v>0</v>
      </c>
      <c r="P285" s="22">
        <v>0</v>
      </c>
      <c r="Q285" s="22">
        <v>3789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600970</v>
      </c>
      <c r="Z285" s="22">
        <v>0</v>
      </c>
      <c r="AA285" s="22">
        <v>0</v>
      </c>
      <c r="AB285" s="22">
        <v>0</v>
      </c>
      <c r="AC285" s="22">
        <v>0</v>
      </c>
      <c r="AD285" s="22">
        <v>936</v>
      </c>
      <c r="AE285" s="22">
        <v>693661</v>
      </c>
      <c r="AF285" s="22">
        <v>6600</v>
      </c>
      <c r="AG285" s="22">
        <v>96487</v>
      </c>
      <c r="AH285" s="22">
        <v>20706</v>
      </c>
      <c r="AI285" s="22">
        <v>9210</v>
      </c>
      <c r="AJ285" s="22">
        <v>0</v>
      </c>
      <c r="AK285" s="22">
        <v>5853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0</v>
      </c>
      <c r="AR285" s="22">
        <v>67194</v>
      </c>
      <c r="AS285" s="22">
        <v>42611</v>
      </c>
      <c r="AT285" s="22">
        <v>0</v>
      </c>
      <c r="AU285" s="22">
        <v>0</v>
      </c>
      <c r="AV285" s="22">
        <v>248661</v>
      </c>
      <c r="AW285" s="22">
        <v>445000</v>
      </c>
    </row>
    <row r="286" spans="1:49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300045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1115</v>
      </c>
      <c r="M286" s="22">
        <v>8569</v>
      </c>
      <c r="N286" s="22">
        <v>11289</v>
      </c>
      <c r="O286" s="22">
        <v>0</v>
      </c>
      <c r="P286" s="22">
        <v>0</v>
      </c>
      <c r="Q286" s="22">
        <v>6851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20721</v>
      </c>
      <c r="Y286" s="22">
        <v>81568</v>
      </c>
      <c r="Z286" s="22">
        <v>0</v>
      </c>
      <c r="AA286" s="22">
        <v>0</v>
      </c>
      <c r="AB286" s="22">
        <v>0</v>
      </c>
      <c r="AC286" s="22">
        <v>0</v>
      </c>
      <c r="AD286" s="22">
        <v>67</v>
      </c>
      <c r="AE286" s="22">
        <v>430225</v>
      </c>
      <c r="AF286" s="22">
        <v>0</v>
      </c>
      <c r="AG286" s="22">
        <v>328522</v>
      </c>
      <c r="AH286" s="22">
        <v>0</v>
      </c>
      <c r="AI286" s="22">
        <v>4323</v>
      </c>
      <c r="AJ286" s="22">
        <v>0</v>
      </c>
      <c r="AK286" s="22">
        <v>0</v>
      </c>
      <c r="AL286" s="22">
        <v>12542</v>
      </c>
      <c r="AM286" s="22">
        <v>0</v>
      </c>
      <c r="AN286" s="22">
        <v>0</v>
      </c>
      <c r="AO286" s="22">
        <v>0</v>
      </c>
      <c r="AP286" s="22">
        <v>0</v>
      </c>
      <c r="AQ286" s="22">
        <v>0</v>
      </c>
      <c r="AR286" s="22">
        <v>178108</v>
      </c>
      <c r="AS286" s="22">
        <v>0</v>
      </c>
      <c r="AT286" s="22">
        <v>0</v>
      </c>
      <c r="AU286" s="22">
        <v>0</v>
      </c>
      <c r="AV286" s="22">
        <v>523495</v>
      </c>
      <c r="AW286" s="22">
        <v>-93270</v>
      </c>
    </row>
    <row r="287" spans="1:49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92475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1633</v>
      </c>
      <c r="M287" s="22">
        <v>1551</v>
      </c>
      <c r="N287" s="22">
        <v>0</v>
      </c>
      <c r="O287" s="22">
        <v>0</v>
      </c>
      <c r="P287" s="22">
        <v>0</v>
      </c>
      <c r="Q287" s="22">
        <v>8346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13889</v>
      </c>
      <c r="Y287" s="22">
        <v>32205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150099</v>
      </c>
      <c r="AF287" s="22">
        <v>24014</v>
      </c>
      <c r="AG287" s="22">
        <v>71974</v>
      </c>
      <c r="AH287" s="22">
        <v>0</v>
      </c>
      <c r="AI287" s="22">
        <v>5564</v>
      </c>
      <c r="AJ287" s="22">
        <v>0</v>
      </c>
      <c r="AK287" s="22">
        <v>0</v>
      </c>
      <c r="AL287" s="22">
        <v>753</v>
      </c>
      <c r="AM287" s="22">
        <v>0</v>
      </c>
      <c r="AN287" s="22">
        <v>0</v>
      </c>
      <c r="AO287" s="22">
        <v>0</v>
      </c>
      <c r="AP287" s="22">
        <v>0</v>
      </c>
      <c r="AQ287" s="22">
        <v>0</v>
      </c>
      <c r="AR287" s="22">
        <v>53586</v>
      </c>
      <c r="AS287" s="22">
        <v>0</v>
      </c>
      <c r="AT287" s="22">
        <v>0</v>
      </c>
      <c r="AU287" s="22">
        <v>0</v>
      </c>
      <c r="AV287" s="22">
        <v>155891</v>
      </c>
      <c r="AW287" s="22">
        <v>-5792</v>
      </c>
    </row>
    <row r="288" spans="1:49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180255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280</v>
      </c>
      <c r="M288" s="22">
        <v>1550</v>
      </c>
      <c r="N288" s="22">
        <v>6583</v>
      </c>
      <c r="O288" s="22">
        <v>0</v>
      </c>
      <c r="P288" s="22">
        <v>4207</v>
      </c>
      <c r="Q288" s="22">
        <v>9712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69773</v>
      </c>
      <c r="Y288" s="22">
        <v>186342</v>
      </c>
      <c r="Z288" s="22">
        <v>0</v>
      </c>
      <c r="AA288" s="22">
        <v>0</v>
      </c>
      <c r="AB288" s="22">
        <v>0</v>
      </c>
      <c r="AC288" s="22">
        <v>0</v>
      </c>
      <c r="AD288" s="22">
        <v>895</v>
      </c>
      <c r="AE288" s="22">
        <v>459597</v>
      </c>
      <c r="AF288" s="22">
        <v>4165</v>
      </c>
      <c r="AG288" s="22">
        <v>219920</v>
      </c>
      <c r="AH288" s="22">
        <v>0</v>
      </c>
      <c r="AI288" s="22">
        <v>11368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0</v>
      </c>
      <c r="AR288" s="22">
        <v>47181</v>
      </c>
      <c r="AS288" s="22">
        <v>358</v>
      </c>
      <c r="AT288" s="22">
        <v>0</v>
      </c>
      <c r="AU288" s="22">
        <v>0</v>
      </c>
      <c r="AV288" s="22">
        <v>282992</v>
      </c>
      <c r="AW288" s="22">
        <v>176605</v>
      </c>
    </row>
    <row r="289" spans="1:49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419471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67405</v>
      </c>
      <c r="M289" s="22">
        <v>10312</v>
      </c>
      <c r="N289" s="22">
        <v>10883</v>
      </c>
      <c r="O289" s="22">
        <v>100</v>
      </c>
      <c r="P289" s="22">
        <v>0</v>
      </c>
      <c r="Q289" s="22">
        <v>45863</v>
      </c>
      <c r="R289" s="22">
        <v>0</v>
      </c>
      <c r="S289" s="22">
        <v>0</v>
      </c>
      <c r="T289" s="22">
        <v>10560</v>
      </c>
      <c r="U289" s="22">
        <v>0</v>
      </c>
      <c r="V289" s="22">
        <v>0</v>
      </c>
      <c r="W289" s="22">
        <v>0</v>
      </c>
      <c r="X289" s="22">
        <v>0</v>
      </c>
      <c r="Y289" s="22">
        <v>10636</v>
      </c>
      <c r="Z289" s="22">
        <v>0</v>
      </c>
      <c r="AA289" s="22">
        <v>0</v>
      </c>
      <c r="AB289" s="22">
        <v>0</v>
      </c>
      <c r="AC289" s="22">
        <v>0</v>
      </c>
      <c r="AD289" s="22">
        <v>598</v>
      </c>
      <c r="AE289" s="22">
        <v>575828</v>
      </c>
      <c r="AF289" s="22">
        <v>129308</v>
      </c>
      <c r="AG289" s="22">
        <v>308757</v>
      </c>
      <c r="AH289" s="22">
        <v>0</v>
      </c>
      <c r="AI289" s="22">
        <v>7449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0</v>
      </c>
      <c r="AR289" s="22">
        <v>93300</v>
      </c>
      <c r="AS289" s="22">
        <v>0</v>
      </c>
      <c r="AT289" s="22">
        <v>0</v>
      </c>
      <c r="AU289" s="22">
        <v>0</v>
      </c>
      <c r="AV289" s="22">
        <v>538814</v>
      </c>
      <c r="AW289" s="22">
        <v>37014</v>
      </c>
    </row>
    <row r="290" spans="1:49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89064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100</v>
      </c>
      <c r="M290" s="22">
        <v>2581</v>
      </c>
      <c r="N290" s="22">
        <v>79</v>
      </c>
      <c r="O290" s="22">
        <v>0</v>
      </c>
      <c r="P290" s="22">
        <v>0</v>
      </c>
      <c r="Q290" s="22">
        <v>10954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7893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110671</v>
      </c>
      <c r="AF290" s="22">
        <v>2374</v>
      </c>
      <c r="AG290" s="22">
        <v>106693</v>
      </c>
      <c r="AH290" s="22">
        <v>0</v>
      </c>
      <c r="AI290" s="22">
        <v>12742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Q290" s="22">
        <v>0</v>
      </c>
      <c r="AR290" s="22">
        <v>28187</v>
      </c>
      <c r="AS290" s="22">
        <v>0</v>
      </c>
      <c r="AT290" s="22">
        <v>0</v>
      </c>
      <c r="AU290" s="22">
        <v>0</v>
      </c>
      <c r="AV290" s="22">
        <v>149996</v>
      </c>
      <c r="AW290" s="22">
        <v>-39325</v>
      </c>
    </row>
    <row r="291" spans="1:49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75288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50</v>
      </c>
      <c r="M291" s="22">
        <v>518</v>
      </c>
      <c r="N291" s="22">
        <v>0</v>
      </c>
      <c r="O291" s="22">
        <v>0</v>
      </c>
      <c r="P291" s="22">
        <v>515</v>
      </c>
      <c r="Q291" s="22">
        <v>1202</v>
      </c>
      <c r="R291" s="22">
        <v>1350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4665</v>
      </c>
      <c r="Y291" s="22">
        <v>13340</v>
      </c>
      <c r="Z291" s="22">
        <v>0</v>
      </c>
      <c r="AA291" s="22">
        <v>0</v>
      </c>
      <c r="AB291" s="22">
        <v>0</v>
      </c>
      <c r="AC291" s="22">
        <v>0</v>
      </c>
      <c r="AD291" s="22">
        <v>740</v>
      </c>
      <c r="AE291" s="22">
        <v>97668</v>
      </c>
      <c r="AF291" s="22">
        <v>3600</v>
      </c>
      <c r="AG291" s="22">
        <v>68520</v>
      </c>
      <c r="AH291" s="22">
        <v>0</v>
      </c>
      <c r="AI291" s="22">
        <v>3727</v>
      </c>
      <c r="AJ291" s="22">
        <v>0</v>
      </c>
      <c r="AK291" s="22">
        <v>0</v>
      </c>
      <c r="AL291" s="22">
        <v>148</v>
      </c>
      <c r="AM291" s="22">
        <v>0</v>
      </c>
      <c r="AN291" s="22">
        <v>0</v>
      </c>
      <c r="AO291" s="22">
        <v>0</v>
      </c>
      <c r="AP291" s="22">
        <v>0</v>
      </c>
      <c r="AQ291" s="22">
        <v>0</v>
      </c>
      <c r="AR291" s="22">
        <v>28076</v>
      </c>
      <c r="AS291" s="22">
        <v>0</v>
      </c>
      <c r="AT291" s="22">
        <v>0</v>
      </c>
      <c r="AU291" s="22">
        <v>0</v>
      </c>
      <c r="AV291" s="22">
        <v>104071</v>
      </c>
      <c r="AW291" s="22">
        <v>-6403</v>
      </c>
    </row>
    <row r="292" spans="1:49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83684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1052</v>
      </c>
      <c r="N292" s="22">
        <v>100</v>
      </c>
      <c r="O292" s="22">
        <v>0</v>
      </c>
      <c r="P292" s="22">
        <v>0</v>
      </c>
      <c r="Q292" s="22">
        <v>5222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15572</v>
      </c>
      <c r="Y292" s="22">
        <v>13714</v>
      </c>
      <c r="Z292" s="22">
        <v>0</v>
      </c>
      <c r="AA292" s="22">
        <v>0</v>
      </c>
      <c r="AB292" s="22">
        <v>0</v>
      </c>
      <c r="AC292" s="22">
        <v>0</v>
      </c>
      <c r="AD292" s="22">
        <v>1749</v>
      </c>
      <c r="AE292" s="22">
        <v>121093</v>
      </c>
      <c r="AF292" s="22">
        <v>42330</v>
      </c>
      <c r="AG292" s="22">
        <v>50507</v>
      </c>
      <c r="AH292" s="22">
        <v>0</v>
      </c>
      <c r="AI292" s="22">
        <v>8352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0</v>
      </c>
      <c r="AR292" s="22">
        <v>24082</v>
      </c>
      <c r="AS292" s="22">
        <v>0</v>
      </c>
      <c r="AT292" s="22">
        <v>0</v>
      </c>
      <c r="AU292" s="22">
        <v>0</v>
      </c>
      <c r="AV292" s="22">
        <v>125271</v>
      </c>
      <c r="AW292" s="22">
        <v>-4178</v>
      </c>
    </row>
    <row r="293" spans="1:49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480359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66093</v>
      </c>
      <c r="M293" s="22">
        <v>3801</v>
      </c>
      <c r="N293" s="22">
        <v>6169</v>
      </c>
      <c r="O293" s="22">
        <v>0</v>
      </c>
      <c r="P293" s="22">
        <v>0</v>
      </c>
      <c r="Q293" s="22">
        <v>8902</v>
      </c>
      <c r="R293" s="22">
        <v>12004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8942</v>
      </c>
      <c r="Y293" s="22">
        <v>183220</v>
      </c>
      <c r="Z293" s="22">
        <v>0</v>
      </c>
      <c r="AA293" s="22">
        <v>0</v>
      </c>
      <c r="AB293" s="22">
        <v>0</v>
      </c>
      <c r="AC293" s="22">
        <v>0</v>
      </c>
      <c r="AD293" s="22">
        <v>295</v>
      </c>
      <c r="AE293" s="22">
        <v>769785</v>
      </c>
      <c r="AF293" s="22">
        <v>12451</v>
      </c>
      <c r="AG293" s="22">
        <v>1148595</v>
      </c>
      <c r="AH293" s="22">
        <v>0</v>
      </c>
      <c r="AI293" s="22">
        <v>60452</v>
      </c>
      <c r="AJ293" s="22">
        <v>483056</v>
      </c>
      <c r="AK293" s="22">
        <v>0</v>
      </c>
      <c r="AL293" s="22">
        <v>12737</v>
      </c>
      <c r="AM293" s="22">
        <v>0</v>
      </c>
      <c r="AN293" s="22">
        <v>138936</v>
      </c>
      <c r="AO293" s="22">
        <v>0</v>
      </c>
      <c r="AP293" s="22">
        <v>0</v>
      </c>
      <c r="AQ293" s="22">
        <v>0</v>
      </c>
      <c r="AR293" s="22">
        <v>143591</v>
      </c>
      <c r="AS293" s="22">
        <v>0</v>
      </c>
      <c r="AT293" s="22">
        <v>0</v>
      </c>
      <c r="AU293" s="22">
        <v>0</v>
      </c>
      <c r="AV293" s="22">
        <v>1999818</v>
      </c>
      <c r="AW293" s="22">
        <v>-1230033</v>
      </c>
    </row>
    <row r="294" spans="1:49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120159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3809</v>
      </c>
      <c r="N294" s="22">
        <v>2209</v>
      </c>
      <c r="O294" s="22">
        <v>0</v>
      </c>
      <c r="P294" s="22">
        <v>9799</v>
      </c>
      <c r="Q294" s="22">
        <v>5425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74400</v>
      </c>
      <c r="Y294" s="22">
        <v>94369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310170</v>
      </c>
      <c r="AF294" s="22">
        <v>33049</v>
      </c>
      <c r="AG294" s="22">
        <v>184609</v>
      </c>
      <c r="AH294" s="22">
        <v>0</v>
      </c>
      <c r="AI294" s="22">
        <v>1286</v>
      </c>
      <c r="AJ294" s="22">
        <v>0</v>
      </c>
      <c r="AK294" s="22">
        <v>0</v>
      </c>
      <c r="AL294" s="22">
        <v>200</v>
      </c>
      <c r="AM294" s="22">
        <v>0</v>
      </c>
      <c r="AN294" s="22">
        <v>0</v>
      </c>
      <c r="AO294" s="22">
        <v>0</v>
      </c>
      <c r="AP294" s="22">
        <v>0</v>
      </c>
      <c r="AQ294" s="22">
        <v>0</v>
      </c>
      <c r="AR294" s="22">
        <v>64893</v>
      </c>
      <c r="AS294" s="22">
        <v>0</v>
      </c>
      <c r="AT294" s="22">
        <v>0</v>
      </c>
      <c r="AU294" s="22">
        <v>0</v>
      </c>
      <c r="AV294" s="22">
        <v>284037</v>
      </c>
      <c r="AW294" s="22">
        <v>26133</v>
      </c>
    </row>
    <row r="295" spans="1:49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223588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4276</v>
      </c>
      <c r="N295" s="22">
        <v>1040</v>
      </c>
      <c r="O295" s="22">
        <v>0</v>
      </c>
      <c r="P295" s="22">
        <v>0</v>
      </c>
      <c r="Q295" s="22">
        <v>8659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72631</v>
      </c>
      <c r="Y295" s="22">
        <v>155677</v>
      </c>
      <c r="Z295" s="22">
        <v>0</v>
      </c>
      <c r="AA295" s="22">
        <v>0</v>
      </c>
      <c r="AB295" s="22">
        <v>0</v>
      </c>
      <c r="AC295" s="22">
        <v>0</v>
      </c>
      <c r="AD295" s="22">
        <v>846</v>
      </c>
      <c r="AE295" s="22">
        <v>466717</v>
      </c>
      <c r="AF295" s="22">
        <v>10100</v>
      </c>
      <c r="AG295" s="22">
        <v>261833</v>
      </c>
      <c r="AH295" s="22">
        <v>0</v>
      </c>
      <c r="AI295" s="22">
        <v>27110</v>
      </c>
      <c r="AJ295" s="22">
        <v>0</v>
      </c>
      <c r="AK295" s="22">
        <v>0</v>
      </c>
      <c r="AL295" s="22">
        <v>3682</v>
      </c>
      <c r="AM295" s="22">
        <v>0</v>
      </c>
      <c r="AN295" s="22">
        <v>0</v>
      </c>
      <c r="AO295" s="22">
        <v>0</v>
      </c>
      <c r="AP295" s="22">
        <v>0</v>
      </c>
      <c r="AQ295" s="22">
        <v>0</v>
      </c>
      <c r="AR295" s="22">
        <v>22192</v>
      </c>
      <c r="AS295" s="22">
        <v>0</v>
      </c>
      <c r="AT295" s="22">
        <v>0</v>
      </c>
      <c r="AU295" s="22">
        <v>0</v>
      </c>
      <c r="AV295" s="22">
        <v>324917</v>
      </c>
      <c r="AW295" s="22">
        <v>141800</v>
      </c>
    </row>
    <row r="296" spans="1:49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463440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92228</v>
      </c>
      <c r="M296" s="22">
        <v>23049</v>
      </c>
      <c r="N296" s="22">
        <v>2660</v>
      </c>
      <c r="O296" s="22">
        <v>300</v>
      </c>
      <c r="P296" s="22">
        <v>11047</v>
      </c>
      <c r="Q296" s="22">
        <v>48931</v>
      </c>
      <c r="R296" s="22">
        <v>0</v>
      </c>
      <c r="S296" s="22">
        <v>0</v>
      </c>
      <c r="T296" s="22">
        <v>10492</v>
      </c>
      <c r="U296" s="22">
        <v>0</v>
      </c>
      <c r="V296" s="22">
        <v>0</v>
      </c>
      <c r="W296" s="22">
        <v>0</v>
      </c>
      <c r="X296" s="22">
        <v>0</v>
      </c>
      <c r="Y296" s="22">
        <v>21419</v>
      </c>
      <c r="Z296" s="22">
        <v>0</v>
      </c>
      <c r="AA296" s="22">
        <v>0</v>
      </c>
      <c r="AB296" s="22">
        <v>0</v>
      </c>
      <c r="AC296" s="22">
        <v>0</v>
      </c>
      <c r="AD296" s="22">
        <v>880</v>
      </c>
      <c r="AE296" s="22">
        <v>674446</v>
      </c>
      <c r="AF296" s="22">
        <v>168721</v>
      </c>
      <c r="AG296" s="22">
        <v>391597</v>
      </c>
      <c r="AH296" s="22">
        <v>0</v>
      </c>
      <c r="AI296" s="22">
        <v>14476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0</v>
      </c>
      <c r="AR296" s="22">
        <v>121894</v>
      </c>
      <c r="AS296" s="22">
        <v>0</v>
      </c>
      <c r="AT296" s="22">
        <v>0</v>
      </c>
      <c r="AU296" s="22">
        <v>0</v>
      </c>
      <c r="AV296" s="22">
        <v>696688</v>
      </c>
      <c r="AW296" s="22">
        <v>-22242</v>
      </c>
    </row>
    <row r="297" spans="1:49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189851</v>
      </c>
      <c r="F297" s="22">
        <v>0</v>
      </c>
      <c r="G297" s="22">
        <v>0</v>
      </c>
      <c r="H297" s="22">
        <v>0</v>
      </c>
      <c r="I297" s="22">
        <v>0</v>
      </c>
      <c r="J297" s="22">
        <v>45825</v>
      </c>
      <c r="K297" s="22">
        <v>0</v>
      </c>
      <c r="L297" s="22">
        <v>3698</v>
      </c>
      <c r="M297" s="22">
        <v>2446</v>
      </c>
      <c r="N297" s="22">
        <v>1145</v>
      </c>
      <c r="O297" s="22">
        <v>0</v>
      </c>
      <c r="P297" s="22">
        <v>0</v>
      </c>
      <c r="Q297" s="22">
        <v>20662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13083</v>
      </c>
      <c r="Y297" s="22">
        <v>17290</v>
      </c>
      <c r="Z297" s="22">
        <v>0</v>
      </c>
      <c r="AA297" s="22">
        <v>0</v>
      </c>
      <c r="AB297" s="22">
        <v>0</v>
      </c>
      <c r="AC297" s="22">
        <v>0</v>
      </c>
      <c r="AD297" s="22">
        <v>10815</v>
      </c>
      <c r="AE297" s="22">
        <v>304815</v>
      </c>
      <c r="AF297" s="22">
        <v>8600</v>
      </c>
      <c r="AG297" s="22">
        <v>178531</v>
      </c>
      <c r="AH297" s="22">
        <v>0</v>
      </c>
      <c r="AI297" s="22">
        <v>5724</v>
      </c>
      <c r="AJ297" s="22">
        <v>0</v>
      </c>
      <c r="AK297" s="22">
        <v>0</v>
      </c>
      <c r="AL297" s="22">
        <v>386</v>
      </c>
      <c r="AM297" s="22">
        <v>0</v>
      </c>
      <c r="AN297" s="22">
        <v>0</v>
      </c>
      <c r="AO297" s="22">
        <v>0</v>
      </c>
      <c r="AP297" s="22">
        <v>0</v>
      </c>
      <c r="AQ297" s="22">
        <v>0</v>
      </c>
      <c r="AR297" s="22">
        <v>101332</v>
      </c>
      <c r="AS297" s="22">
        <v>0</v>
      </c>
      <c r="AT297" s="22">
        <v>0</v>
      </c>
      <c r="AU297" s="22">
        <v>0</v>
      </c>
      <c r="AV297" s="22">
        <v>294573</v>
      </c>
      <c r="AW297" s="22">
        <v>10242</v>
      </c>
    </row>
    <row r="298" spans="1:49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292418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90903</v>
      </c>
      <c r="M298" s="22">
        <v>3484</v>
      </c>
      <c r="N298" s="22">
        <v>3252</v>
      </c>
      <c r="O298" s="22">
        <v>0</v>
      </c>
      <c r="P298" s="22">
        <v>0</v>
      </c>
      <c r="Q298" s="22">
        <v>9359</v>
      </c>
      <c r="R298" s="22">
        <v>8305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13095</v>
      </c>
      <c r="Y298" s="22">
        <v>64173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484989</v>
      </c>
      <c r="AF298" s="22">
        <v>238699</v>
      </c>
      <c r="AG298" s="22">
        <v>0</v>
      </c>
      <c r="AH298" s="22">
        <v>1368</v>
      </c>
      <c r="AI298" s="22">
        <v>150249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0</v>
      </c>
      <c r="AR298" s="22">
        <v>86779</v>
      </c>
      <c r="AS298" s="22">
        <v>0</v>
      </c>
      <c r="AT298" s="22">
        <v>0</v>
      </c>
      <c r="AU298" s="22">
        <v>0</v>
      </c>
      <c r="AV298" s="22">
        <v>477095</v>
      </c>
      <c r="AW298" s="22">
        <v>7894</v>
      </c>
    </row>
    <row r="299" spans="1:49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308647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3185</v>
      </c>
      <c r="N299" s="22">
        <v>1025</v>
      </c>
      <c r="O299" s="22">
        <v>0</v>
      </c>
      <c r="P299" s="22">
        <v>0</v>
      </c>
      <c r="Q299" s="22">
        <v>0</v>
      </c>
      <c r="R299" s="22">
        <v>1474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8544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7721</v>
      </c>
      <c r="AE299" s="22">
        <v>330596</v>
      </c>
      <c r="AF299" s="22">
        <v>32324</v>
      </c>
      <c r="AG299" s="22">
        <v>69147</v>
      </c>
      <c r="AH299" s="22">
        <v>0</v>
      </c>
      <c r="AI299" s="22">
        <v>37524</v>
      </c>
      <c r="AJ299" s="22">
        <v>0</v>
      </c>
      <c r="AK299" s="22">
        <v>0</v>
      </c>
      <c r="AL299" s="22">
        <v>153683</v>
      </c>
      <c r="AM299" s="22">
        <v>0</v>
      </c>
      <c r="AN299" s="22">
        <v>143</v>
      </c>
      <c r="AO299" s="22">
        <v>0</v>
      </c>
      <c r="AP299" s="22">
        <v>0</v>
      </c>
      <c r="AQ299" s="22">
        <v>0</v>
      </c>
      <c r="AR299" s="22">
        <v>163094</v>
      </c>
      <c r="AS299" s="22">
        <v>0</v>
      </c>
      <c r="AT299" s="22">
        <v>0</v>
      </c>
      <c r="AU299" s="22">
        <v>0</v>
      </c>
      <c r="AV299" s="22">
        <v>455915</v>
      </c>
      <c r="AW299" s="22">
        <v>-125319</v>
      </c>
    </row>
    <row r="300" spans="1:49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31165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3167</v>
      </c>
      <c r="Q300" s="22">
        <v>2594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191381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228307</v>
      </c>
      <c r="AF300" s="22">
        <v>8000</v>
      </c>
      <c r="AG300" s="22">
        <v>19711</v>
      </c>
      <c r="AH300" s="22">
        <v>67838</v>
      </c>
      <c r="AI300" s="22">
        <v>265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Q300" s="22">
        <v>0</v>
      </c>
      <c r="AR300" s="22">
        <v>38200</v>
      </c>
      <c r="AS300" s="22">
        <v>0</v>
      </c>
      <c r="AT300" s="22">
        <v>0</v>
      </c>
      <c r="AU300" s="22">
        <v>0</v>
      </c>
      <c r="AV300" s="22">
        <v>134014</v>
      </c>
      <c r="AW300" s="22">
        <v>94293</v>
      </c>
    </row>
    <row r="301" spans="1:49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295561</v>
      </c>
      <c r="F301" s="22">
        <v>0</v>
      </c>
      <c r="G301" s="22">
        <v>0</v>
      </c>
      <c r="H301" s="22">
        <v>0</v>
      </c>
      <c r="I301" s="22">
        <v>0</v>
      </c>
      <c r="J301" s="22">
        <v>21522</v>
      </c>
      <c r="K301" s="22">
        <v>0</v>
      </c>
      <c r="L301" s="22">
        <v>60618</v>
      </c>
      <c r="M301" s="22">
        <v>6744</v>
      </c>
      <c r="N301" s="22">
        <v>4781</v>
      </c>
      <c r="O301" s="22">
        <v>0</v>
      </c>
      <c r="P301" s="22">
        <v>0</v>
      </c>
      <c r="Q301" s="22">
        <v>38442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8876</v>
      </c>
      <c r="Y301" s="22">
        <v>17577</v>
      </c>
      <c r="Z301" s="22">
        <v>0</v>
      </c>
      <c r="AA301" s="22">
        <v>0</v>
      </c>
      <c r="AB301" s="22">
        <v>0</v>
      </c>
      <c r="AC301" s="22">
        <v>0</v>
      </c>
      <c r="AD301" s="22">
        <v>3457</v>
      </c>
      <c r="AE301" s="22">
        <v>457578</v>
      </c>
      <c r="AF301" s="22">
        <v>0</v>
      </c>
      <c r="AG301" s="22">
        <v>280445</v>
      </c>
      <c r="AH301" s="22">
        <v>0</v>
      </c>
      <c r="AI301" s="22">
        <v>1566</v>
      </c>
      <c r="AJ301" s="22">
        <v>0</v>
      </c>
      <c r="AK301" s="22">
        <v>0</v>
      </c>
      <c r="AL301" s="22">
        <v>2000</v>
      </c>
      <c r="AM301" s="22">
        <v>0</v>
      </c>
      <c r="AN301" s="22">
        <v>0</v>
      </c>
      <c r="AO301" s="22">
        <v>0</v>
      </c>
      <c r="AP301" s="22">
        <v>0</v>
      </c>
      <c r="AQ301" s="22">
        <v>0</v>
      </c>
      <c r="AR301" s="22">
        <v>117462</v>
      </c>
      <c r="AS301" s="22">
        <v>0</v>
      </c>
      <c r="AT301" s="22">
        <v>0</v>
      </c>
      <c r="AU301" s="22">
        <v>0</v>
      </c>
      <c r="AV301" s="22">
        <v>401473</v>
      </c>
      <c r="AW301" s="22">
        <v>56105</v>
      </c>
    </row>
    <row r="302" spans="1:49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252351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217687</v>
      </c>
      <c r="M302" s="22">
        <v>2745</v>
      </c>
      <c r="N302" s="22">
        <v>13081</v>
      </c>
      <c r="O302" s="22">
        <v>0</v>
      </c>
      <c r="P302" s="22">
        <v>0</v>
      </c>
      <c r="Q302" s="22">
        <v>381</v>
      </c>
      <c r="R302" s="22">
        <v>2980</v>
      </c>
      <c r="S302" s="22">
        <v>0</v>
      </c>
      <c r="T302" s="22">
        <v>0</v>
      </c>
      <c r="U302" s="22">
        <v>0</v>
      </c>
      <c r="V302" s="22">
        <v>0</v>
      </c>
      <c r="W302" s="22">
        <v>11300</v>
      </c>
      <c r="X302" s="22">
        <v>0</v>
      </c>
      <c r="Y302" s="22">
        <v>57464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557989</v>
      </c>
      <c r="AF302" s="22">
        <v>177097</v>
      </c>
      <c r="AG302" s="22">
        <v>134384</v>
      </c>
      <c r="AH302" s="22">
        <v>0</v>
      </c>
      <c r="AI302" s="22">
        <v>117509</v>
      </c>
      <c r="AJ302" s="22">
        <v>0</v>
      </c>
      <c r="AK302" s="22">
        <v>0</v>
      </c>
      <c r="AL302" s="22">
        <v>0</v>
      </c>
      <c r="AM302" s="22">
        <v>0</v>
      </c>
      <c r="AN302" s="22">
        <v>7540</v>
      </c>
      <c r="AO302" s="22">
        <v>2197</v>
      </c>
      <c r="AP302" s="22">
        <v>0</v>
      </c>
      <c r="AQ302" s="22">
        <v>0</v>
      </c>
      <c r="AR302" s="22">
        <v>76335</v>
      </c>
      <c r="AS302" s="22">
        <v>0</v>
      </c>
      <c r="AT302" s="22">
        <v>0</v>
      </c>
      <c r="AU302" s="22">
        <v>0</v>
      </c>
      <c r="AV302" s="22">
        <v>515062</v>
      </c>
      <c r="AW302" s="22">
        <v>42927</v>
      </c>
    </row>
    <row r="303" spans="1:49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363683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5063</v>
      </c>
      <c r="M303" s="22">
        <v>2085</v>
      </c>
      <c r="N303" s="22">
        <v>0</v>
      </c>
      <c r="O303" s="22">
        <v>0</v>
      </c>
      <c r="P303" s="22">
        <v>0</v>
      </c>
      <c r="Q303" s="22">
        <v>14958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13058</v>
      </c>
      <c r="Y303" s="22">
        <v>14600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413447</v>
      </c>
      <c r="AF303" s="22">
        <v>90950</v>
      </c>
      <c r="AG303" s="22">
        <v>762937</v>
      </c>
      <c r="AH303" s="22">
        <v>0</v>
      </c>
      <c r="AI303" s="22">
        <v>50205</v>
      </c>
      <c r="AJ303" s="22">
        <v>0</v>
      </c>
      <c r="AK303" s="22">
        <v>0</v>
      </c>
      <c r="AL303" s="22">
        <v>6700</v>
      </c>
      <c r="AM303" s="22">
        <v>0</v>
      </c>
      <c r="AN303" s="22">
        <v>0</v>
      </c>
      <c r="AO303" s="22">
        <v>0</v>
      </c>
      <c r="AP303" s="22">
        <v>0</v>
      </c>
      <c r="AQ303" s="22">
        <v>0</v>
      </c>
      <c r="AR303" s="22">
        <v>64883</v>
      </c>
      <c r="AS303" s="22">
        <v>0</v>
      </c>
      <c r="AT303" s="22">
        <v>0</v>
      </c>
      <c r="AU303" s="22">
        <v>0</v>
      </c>
      <c r="AV303" s="22">
        <v>975675</v>
      </c>
      <c r="AW303" s="22">
        <v>-562228</v>
      </c>
    </row>
    <row r="304" spans="1:49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393802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5589</v>
      </c>
      <c r="M304" s="22">
        <v>6953</v>
      </c>
      <c r="N304" s="22">
        <v>0</v>
      </c>
      <c r="O304" s="22">
        <v>0</v>
      </c>
      <c r="P304" s="22">
        <v>0</v>
      </c>
      <c r="Q304" s="22">
        <v>35510</v>
      </c>
      <c r="R304" s="22">
        <v>7790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104611</v>
      </c>
      <c r="Z304" s="22">
        <v>1664</v>
      </c>
      <c r="AA304" s="22">
        <v>0</v>
      </c>
      <c r="AB304" s="22">
        <v>0</v>
      </c>
      <c r="AC304" s="22">
        <v>0</v>
      </c>
      <c r="AD304" s="22">
        <v>0</v>
      </c>
      <c r="AE304" s="22">
        <v>555919</v>
      </c>
      <c r="AF304" s="22">
        <v>249367</v>
      </c>
      <c r="AG304" s="22">
        <v>160961</v>
      </c>
      <c r="AH304" s="22">
        <v>0</v>
      </c>
      <c r="AI304" s="22">
        <v>154339</v>
      </c>
      <c r="AJ304" s="22">
        <v>0</v>
      </c>
      <c r="AK304" s="22">
        <v>0</v>
      </c>
      <c r="AL304" s="22">
        <v>0</v>
      </c>
      <c r="AM304" s="22">
        <v>1263</v>
      </c>
      <c r="AN304" s="22">
        <v>399</v>
      </c>
      <c r="AO304" s="22">
        <v>0</v>
      </c>
      <c r="AP304" s="22">
        <v>0</v>
      </c>
      <c r="AQ304" s="22">
        <v>0</v>
      </c>
      <c r="AR304" s="22">
        <v>118136</v>
      </c>
      <c r="AS304" s="22">
        <v>0</v>
      </c>
      <c r="AT304" s="22">
        <v>0</v>
      </c>
      <c r="AU304" s="22">
        <v>0</v>
      </c>
      <c r="AV304" s="22">
        <v>684465</v>
      </c>
      <c r="AW304" s="22">
        <v>-128546</v>
      </c>
    </row>
    <row r="305" spans="1:49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691446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11768</v>
      </c>
      <c r="M305" s="22">
        <v>17650</v>
      </c>
      <c r="N305" s="22">
        <v>2575</v>
      </c>
      <c r="O305" s="22">
        <v>0</v>
      </c>
      <c r="P305" s="22">
        <v>49610</v>
      </c>
      <c r="Q305" s="22">
        <v>0</v>
      </c>
      <c r="R305" s="22">
        <v>7050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10505</v>
      </c>
      <c r="Y305" s="22">
        <v>39730</v>
      </c>
      <c r="Z305" s="22">
        <v>131046</v>
      </c>
      <c r="AA305" s="22">
        <v>4870</v>
      </c>
      <c r="AB305" s="22">
        <v>0</v>
      </c>
      <c r="AC305" s="22">
        <v>0</v>
      </c>
      <c r="AD305" s="22">
        <v>3327</v>
      </c>
      <c r="AE305" s="22">
        <v>969577</v>
      </c>
      <c r="AF305" s="22">
        <v>314385</v>
      </c>
      <c r="AG305" s="22">
        <v>278801</v>
      </c>
      <c r="AH305" s="22">
        <v>0</v>
      </c>
      <c r="AI305" s="22">
        <v>45902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20588</v>
      </c>
      <c r="AQ305" s="22">
        <v>0</v>
      </c>
      <c r="AR305" s="22">
        <v>153836</v>
      </c>
      <c r="AS305" s="22">
        <v>0</v>
      </c>
      <c r="AT305" s="22">
        <v>0</v>
      </c>
      <c r="AU305" s="22">
        <v>0</v>
      </c>
      <c r="AV305" s="22">
        <v>813512</v>
      </c>
      <c r="AW305" s="22">
        <v>156065</v>
      </c>
    </row>
    <row r="306" spans="1:49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208426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260</v>
      </c>
      <c r="M306" s="22">
        <v>834</v>
      </c>
      <c r="N306" s="22">
        <v>2331</v>
      </c>
      <c r="O306" s="22">
        <v>0</v>
      </c>
      <c r="P306" s="22">
        <v>13027</v>
      </c>
      <c r="Q306" s="22">
        <v>10952</v>
      </c>
      <c r="R306" s="22">
        <v>1812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13416</v>
      </c>
      <c r="Y306" s="22">
        <v>9668</v>
      </c>
      <c r="Z306" s="22">
        <v>0</v>
      </c>
      <c r="AA306" s="22">
        <v>0</v>
      </c>
      <c r="AB306" s="22">
        <v>0</v>
      </c>
      <c r="AC306" s="22">
        <v>0</v>
      </c>
      <c r="AD306" s="22">
        <v>1749</v>
      </c>
      <c r="AE306" s="22">
        <v>262475</v>
      </c>
      <c r="AF306" s="22">
        <v>3547</v>
      </c>
      <c r="AG306" s="22">
        <v>213596</v>
      </c>
      <c r="AH306" s="22">
        <v>0</v>
      </c>
      <c r="AI306" s="22">
        <v>8538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0</v>
      </c>
      <c r="AR306" s="22">
        <v>55234</v>
      </c>
      <c r="AS306" s="22">
        <v>0</v>
      </c>
      <c r="AT306" s="22">
        <v>0</v>
      </c>
      <c r="AU306" s="22">
        <v>0</v>
      </c>
      <c r="AV306" s="22">
        <v>280915</v>
      </c>
      <c r="AW306" s="22">
        <v>-18440</v>
      </c>
    </row>
    <row r="307" spans="1:49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387062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11300</v>
      </c>
      <c r="M307" s="22">
        <v>20961</v>
      </c>
      <c r="N307" s="22">
        <v>3936</v>
      </c>
      <c r="O307" s="22">
        <v>0</v>
      </c>
      <c r="P307" s="22">
        <v>5170</v>
      </c>
      <c r="Q307" s="22">
        <v>14439</v>
      </c>
      <c r="R307" s="22">
        <v>0</v>
      </c>
      <c r="S307" s="22">
        <v>0</v>
      </c>
      <c r="T307" s="22">
        <v>707</v>
      </c>
      <c r="U307" s="22">
        <v>0</v>
      </c>
      <c r="V307" s="22">
        <v>0</v>
      </c>
      <c r="W307" s="22">
        <v>0</v>
      </c>
      <c r="X307" s="22">
        <v>27650</v>
      </c>
      <c r="Y307" s="22">
        <v>81869</v>
      </c>
      <c r="Z307" s="22">
        <v>0</v>
      </c>
      <c r="AA307" s="22">
        <v>0</v>
      </c>
      <c r="AB307" s="22">
        <v>0</v>
      </c>
      <c r="AC307" s="22">
        <v>0</v>
      </c>
      <c r="AD307" s="22">
        <v>293</v>
      </c>
      <c r="AE307" s="22">
        <v>553387</v>
      </c>
      <c r="AF307" s="22">
        <v>89367</v>
      </c>
      <c r="AG307" s="22">
        <v>277715</v>
      </c>
      <c r="AH307" s="22">
        <v>0</v>
      </c>
      <c r="AI307" s="22">
        <v>90160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Q307" s="22">
        <v>0</v>
      </c>
      <c r="AR307" s="22">
        <v>94594</v>
      </c>
      <c r="AS307" s="22">
        <v>0</v>
      </c>
      <c r="AT307" s="22">
        <v>0</v>
      </c>
      <c r="AU307" s="22">
        <v>0</v>
      </c>
      <c r="AV307" s="22">
        <v>551836</v>
      </c>
      <c r="AW307" s="22">
        <v>1551</v>
      </c>
    </row>
    <row r="308" spans="1:49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60127</v>
      </c>
      <c r="F308" s="22">
        <v>0</v>
      </c>
      <c r="G308" s="22">
        <v>0</v>
      </c>
      <c r="H308" s="22">
        <v>18920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4937</v>
      </c>
      <c r="O308" s="22">
        <v>0</v>
      </c>
      <c r="P308" s="22">
        <v>0</v>
      </c>
      <c r="Q308" s="22">
        <v>3368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5846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93198</v>
      </c>
      <c r="AF308" s="22">
        <v>3600</v>
      </c>
      <c r="AG308" s="22">
        <v>90210</v>
      </c>
      <c r="AH308" s="22">
        <v>0</v>
      </c>
      <c r="AI308" s="22">
        <v>1320</v>
      </c>
      <c r="AJ308" s="22">
        <v>0</v>
      </c>
      <c r="AK308" s="22">
        <v>0</v>
      </c>
      <c r="AL308" s="22">
        <v>0</v>
      </c>
      <c r="AM308" s="22">
        <v>0</v>
      </c>
      <c r="AN308" s="22">
        <v>67</v>
      </c>
      <c r="AO308" s="22">
        <v>0</v>
      </c>
      <c r="AP308" s="22">
        <v>0</v>
      </c>
      <c r="AQ308" s="22">
        <v>0</v>
      </c>
      <c r="AR308" s="22">
        <v>17357</v>
      </c>
      <c r="AS308" s="22">
        <v>0</v>
      </c>
      <c r="AT308" s="22">
        <v>0</v>
      </c>
      <c r="AU308" s="22">
        <v>1698</v>
      </c>
      <c r="AV308" s="22">
        <v>114252</v>
      </c>
      <c r="AW308" s="22">
        <v>-21054</v>
      </c>
    </row>
    <row r="309" spans="1:49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193165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9652</v>
      </c>
      <c r="M309" s="22">
        <v>2906</v>
      </c>
      <c r="N309" s="22">
        <v>2215</v>
      </c>
      <c r="O309" s="22">
        <v>0</v>
      </c>
      <c r="P309" s="22">
        <v>0</v>
      </c>
      <c r="Q309" s="22">
        <v>4952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9945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88</v>
      </c>
      <c r="AE309" s="22">
        <v>222923</v>
      </c>
      <c r="AF309" s="22">
        <v>63365</v>
      </c>
      <c r="AG309" s="22">
        <v>171857</v>
      </c>
      <c r="AH309" s="22">
        <v>0</v>
      </c>
      <c r="AI309" s="22">
        <v>11558</v>
      </c>
      <c r="AJ309" s="22">
        <v>0</v>
      </c>
      <c r="AK309" s="22">
        <v>0</v>
      </c>
      <c r="AL309" s="22">
        <v>291</v>
      </c>
      <c r="AM309" s="22">
        <v>0</v>
      </c>
      <c r="AN309" s="22">
        <v>0</v>
      </c>
      <c r="AO309" s="22">
        <v>0</v>
      </c>
      <c r="AP309" s="22">
        <v>0</v>
      </c>
      <c r="AQ309" s="22">
        <v>0</v>
      </c>
      <c r="AR309" s="22">
        <v>43588</v>
      </c>
      <c r="AS309" s="22">
        <v>0</v>
      </c>
      <c r="AT309" s="22">
        <v>0</v>
      </c>
      <c r="AU309" s="22">
        <v>0</v>
      </c>
      <c r="AV309" s="22">
        <v>290659</v>
      </c>
      <c r="AW309" s="22">
        <v>-67736</v>
      </c>
    </row>
    <row r="310" spans="1:49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339099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61060</v>
      </c>
      <c r="M310" s="22">
        <v>10350</v>
      </c>
      <c r="N310" s="22">
        <v>11486</v>
      </c>
      <c r="O310" s="22">
        <v>163</v>
      </c>
      <c r="P310" s="22">
        <v>0</v>
      </c>
      <c r="Q310" s="22">
        <v>19544</v>
      </c>
      <c r="R310" s="22">
        <v>0</v>
      </c>
      <c r="S310" s="22">
        <v>0</v>
      </c>
      <c r="T310" s="22">
        <v>10560</v>
      </c>
      <c r="U310" s="22">
        <v>0</v>
      </c>
      <c r="V310" s="22">
        <v>0</v>
      </c>
      <c r="W310" s="22">
        <v>0</v>
      </c>
      <c r="X310" s="22">
        <v>0</v>
      </c>
      <c r="Y310" s="22">
        <v>161641</v>
      </c>
      <c r="Z310" s="22">
        <v>0</v>
      </c>
      <c r="AA310" s="22">
        <v>0</v>
      </c>
      <c r="AB310" s="22">
        <v>0</v>
      </c>
      <c r="AC310" s="22">
        <v>0</v>
      </c>
      <c r="AD310" s="22">
        <v>757</v>
      </c>
      <c r="AE310" s="22">
        <v>614660</v>
      </c>
      <c r="AF310" s="22">
        <v>102160</v>
      </c>
      <c r="AG310" s="22">
        <v>235071</v>
      </c>
      <c r="AH310" s="22">
        <v>0</v>
      </c>
      <c r="AI310" s="22">
        <v>10946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15138</v>
      </c>
      <c r="AQ310" s="22">
        <v>0</v>
      </c>
      <c r="AR310" s="22">
        <v>107773</v>
      </c>
      <c r="AS310" s="22">
        <v>0</v>
      </c>
      <c r="AT310" s="22">
        <v>0</v>
      </c>
      <c r="AU310" s="22">
        <v>0</v>
      </c>
      <c r="AV310" s="22">
        <v>471088</v>
      </c>
      <c r="AW310" s="22">
        <v>143572</v>
      </c>
    </row>
    <row r="311" spans="1:49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211282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1969</v>
      </c>
      <c r="N311" s="22">
        <v>6560</v>
      </c>
      <c r="O311" s="22">
        <v>0</v>
      </c>
      <c r="P311" s="22">
        <v>0</v>
      </c>
      <c r="Q311" s="22">
        <v>5526</v>
      </c>
      <c r="R311" s="22">
        <v>15502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17838</v>
      </c>
      <c r="Y311" s="22">
        <v>185354</v>
      </c>
      <c r="Z311" s="22">
        <v>0</v>
      </c>
      <c r="AA311" s="22">
        <v>1850</v>
      </c>
      <c r="AB311" s="22">
        <v>0</v>
      </c>
      <c r="AC311" s="22">
        <v>0</v>
      </c>
      <c r="AD311" s="22">
        <v>2871</v>
      </c>
      <c r="AE311" s="22">
        <v>448752</v>
      </c>
      <c r="AF311" s="22">
        <v>8813</v>
      </c>
      <c r="AG311" s="22">
        <v>203206</v>
      </c>
      <c r="AH311" s="22">
        <v>0</v>
      </c>
      <c r="AI311" s="22">
        <v>14939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  <c r="AQ311" s="22">
        <v>0</v>
      </c>
      <c r="AR311" s="22">
        <v>94413</v>
      </c>
      <c r="AS311" s="22">
        <v>0</v>
      </c>
      <c r="AT311" s="22">
        <v>0</v>
      </c>
      <c r="AU311" s="22">
        <v>0</v>
      </c>
      <c r="AV311" s="22">
        <v>321371</v>
      </c>
      <c r="AW311" s="22">
        <v>127381</v>
      </c>
    </row>
    <row r="312" spans="1:49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255144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1476</v>
      </c>
      <c r="M312" s="22">
        <v>10113</v>
      </c>
      <c r="N312" s="22">
        <v>3128</v>
      </c>
      <c r="O312" s="22">
        <v>0</v>
      </c>
      <c r="P312" s="22">
        <v>0</v>
      </c>
      <c r="Q312" s="22">
        <v>4115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45781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319757</v>
      </c>
      <c r="AF312" s="22">
        <v>53892</v>
      </c>
      <c r="AG312" s="22">
        <v>176604</v>
      </c>
      <c r="AH312" s="22">
        <v>0</v>
      </c>
      <c r="AI312" s="22">
        <v>43931</v>
      </c>
      <c r="AJ312" s="22">
        <v>0</v>
      </c>
      <c r="AK312" s="22">
        <v>11200</v>
      </c>
      <c r="AL312" s="22">
        <v>0</v>
      </c>
      <c r="AM312" s="22">
        <v>0</v>
      </c>
      <c r="AN312" s="22">
        <v>317</v>
      </c>
      <c r="AO312" s="22">
        <v>0</v>
      </c>
      <c r="AP312" s="22">
        <v>0</v>
      </c>
      <c r="AQ312" s="22">
        <v>0</v>
      </c>
      <c r="AR312" s="22">
        <v>44637</v>
      </c>
      <c r="AS312" s="22">
        <v>0</v>
      </c>
      <c r="AT312" s="22">
        <v>0</v>
      </c>
      <c r="AU312" s="22">
        <v>0</v>
      </c>
      <c r="AV312" s="22">
        <v>330581</v>
      </c>
      <c r="AW312" s="22">
        <v>-10824</v>
      </c>
    </row>
    <row r="313" spans="1:49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103140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600</v>
      </c>
      <c r="M313" s="22">
        <v>392</v>
      </c>
      <c r="N313" s="22">
        <v>1144</v>
      </c>
      <c r="O313" s="22">
        <v>0</v>
      </c>
      <c r="P313" s="22">
        <v>2079</v>
      </c>
      <c r="Q313" s="22">
        <v>1918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5134</v>
      </c>
      <c r="Y313" s="22">
        <v>9850</v>
      </c>
      <c r="Z313" s="22">
        <v>0</v>
      </c>
      <c r="AA313" s="22">
        <v>0</v>
      </c>
      <c r="AB313" s="22">
        <v>0</v>
      </c>
      <c r="AC313" s="22">
        <v>0</v>
      </c>
      <c r="AD313" s="22">
        <v>197</v>
      </c>
      <c r="AE313" s="22">
        <v>124454</v>
      </c>
      <c r="AF313" s="22">
        <v>7200</v>
      </c>
      <c r="AG313" s="22">
        <v>96406</v>
      </c>
      <c r="AH313" s="22">
        <v>0</v>
      </c>
      <c r="AI313" s="22">
        <v>710</v>
      </c>
      <c r="AJ313" s="22">
        <v>0</v>
      </c>
      <c r="AK313" s="22">
        <v>0</v>
      </c>
      <c r="AL313" s="22">
        <v>460</v>
      </c>
      <c r="AM313" s="22">
        <v>0</v>
      </c>
      <c r="AN313" s="22">
        <v>0</v>
      </c>
      <c r="AO313" s="22">
        <v>0</v>
      </c>
      <c r="AP313" s="22">
        <v>0</v>
      </c>
      <c r="AQ313" s="22">
        <v>0</v>
      </c>
      <c r="AR313" s="22">
        <v>65415</v>
      </c>
      <c r="AS313" s="22">
        <v>0</v>
      </c>
      <c r="AT313" s="22">
        <v>0</v>
      </c>
      <c r="AU313" s="22">
        <v>0</v>
      </c>
      <c r="AV313" s="22">
        <v>170191</v>
      </c>
      <c r="AW313" s="22">
        <v>-45737</v>
      </c>
    </row>
    <row r="314" spans="1:49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500765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87200</v>
      </c>
      <c r="M314" s="22">
        <v>95550</v>
      </c>
      <c r="N314" s="22">
        <v>0</v>
      </c>
      <c r="O314" s="22">
        <v>0</v>
      </c>
      <c r="P314" s="22">
        <v>19791</v>
      </c>
      <c r="Q314" s="22">
        <v>14509</v>
      </c>
      <c r="R314" s="22">
        <v>3600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88185</v>
      </c>
      <c r="Y314" s="22">
        <v>49626</v>
      </c>
      <c r="Z314" s="22">
        <v>0</v>
      </c>
      <c r="AA314" s="22">
        <v>0</v>
      </c>
      <c r="AB314" s="22">
        <v>0</v>
      </c>
      <c r="AC314" s="22">
        <v>0</v>
      </c>
      <c r="AD314" s="22">
        <v>3566</v>
      </c>
      <c r="AE314" s="22">
        <v>862792</v>
      </c>
      <c r="AF314" s="22">
        <v>60429</v>
      </c>
      <c r="AG314" s="22">
        <v>240125</v>
      </c>
      <c r="AH314" s="22">
        <v>0</v>
      </c>
      <c r="AI314" s="22">
        <v>37119</v>
      </c>
      <c r="AJ314" s="22">
        <v>0</v>
      </c>
      <c r="AK314" s="22">
        <v>0</v>
      </c>
      <c r="AL314" s="22">
        <v>312239</v>
      </c>
      <c r="AM314" s="22">
        <v>0</v>
      </c>
      <c r="AN314" s="22">
        <v>582</v>
      </c>
      <c r="AO314" s="22">
        <v>0</v>
      </c>
      <c r="AP314" s="22">
        <v>0</v>
      </c>
      <c r="AQ314" s="22">
        <v>0</v>
      </c>
      <c r="AR314" s="22">
        <v>61548</v>
      </c>
      <c r="AS314" s="22">
        <v>0</v>
      </c>
      <c r="AT314" s="22">
        <v>0</v>
      </c>
      <c r="AU314" s="22">
        <v>3994</v>
      </c>
      <c r="AV314" s="22">
        <v>716036</v>
      </c>
      <c r="AW314" s="22">
        <v>146756</v>
      </c>
    </row>
    <row r="315" spans="1:49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393644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3722</v>
      </c>
      <c r="M315" s="22">
        <v>9337</v>
      </c>
      <c r="N315" s="22">
        <v>0</v>
      </c>
      <c r="O315" s="22">
        <v>0</v>
      </c>
      <c r="P315" s="22">
        <v>0</v>
      </c>
      <c r="Q315" s="22">
        <v>7191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13991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2631</v>
      </c>
      <c r="AE315" s="22">
        <v>430516</v>
      </c>
      <c r="AF315" s="22">
        <v>22182</v>
      </c>
      <c r="AG315" s="22">
        <v>356232</v>
      </c>
      <c r="AH315" s="22">
        <v>0</v>
      </c>
      <c r="AI315" s="22">
        <v>37441</v>
      </c>
      <c r="AJ315" s="22">
        <v>0</v>
      </c>
      <c r="AK315" s="22">
        <v>0</v>
      </c>
      <c r="AL315" s="22">
        <v>3607</v>
      </c>
      <c r="AM315" s="22">
        <v>0</v>
      </c>
      <c r="AN315" s="22">
        <v>0</v>
      </c>
      <c r="AO315" s="22">
        <v>0</v>
      </c>
      <c r="AP315" s="22">
        <v>0</v>
      </c>
      <c r="AQ315" s="22">
        <v>0</v>
      </c>
      <c r="AR315" s="22">
        <v>58462</v>
      </c>
      <c r="AS315" s="22">
        <v>0</v>
      </c>
      <c r="AT315" s="22">
        <v>0</v>
      </c>
      <c r="AU315" s="22">
        <v>0</v>
      </c>
      <c r="AV315" s="22">
        <v>477924</v>
      </c>
      <c r="AW315" s="22">
        <v>-47408</v>
      </c>
    </row>
    <row r="316" spans="1:49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110038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1170</v>
      </c>
      <c r="M316" s="22">
        <v>474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19475</v>
      </c>
      <c r="Y316" s="22">
        <v>242300</v>
      </c>
      <c r="Z316" s="22">
        <v>0</v>
      </c>
      <c r="AA316" s="22">
        <v>0</v>
      </c>
      <c r="AB316" s="22">
        <v>0</v>
      </c>
      <c r="AC316" s="22">
        <v>0</v>
      </c>
      <c r="AD316" s="22">
        <v>720</v>
      </c>
      <c r="AE316" s="22">
        <v>374177</v>
      </c>
      <c r="AF316" s="22">
        <v>2550</v>
      </c>
      <c r="AG316" s="22">
        <v>97763</v>
      </c>
      <c r="AH316" s="22">
        <v>0</v>
      </c>
      <c r="AI316" s="22">
        <v>19839</v>
      </c>
      <c r="AJ316" s="22">
        <v>0</v>
      </c>
      <c r="AK316" s="22">
        <v>0</v>
      </c>
      <c r="AL316" s="22">
        <v>483</v>
      </c>
      <c r="AM316" s="22">
        <v>0</v>
      </c>
      <c r="AN316" s="22">
        <v>61</v>
      </c>
      <c r="AO316" s="22">
        <v>0</v>
      </c>
      <c r="AP316" s="22">
        <v>0</v>
      </c>
      <c r="AQ316" s="22">
        <v>0</v>
      </c>
      <c r="AR316" s="22">
        <v>49660</v>
      </c>
      <c r="AS316" s="22">
        <v>0</v>
      </c>
      <c r="AT316" s="22">
        <v>0</v>
      </c>
      <c r="AU316" s="22">
        <v>0</v>
      </c>
      <c r="AV316" s="22">
        <v>170356</v>
      </c>
      <c r="AW316" s="22">
        <v>203821</v>
      </c>
    </row>
    <row r="317" spans="1:49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81569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3505</v>
      </c>
      <c r="M317" s="22">
        <v>1430</v>
      </c>
      <c r="N317" s="22">
        <v>615</v>
      </c>
      <c r="O317" s="22">
        <v>0</v>
      </c>
      <c r="P317" s="22">
        <v>0</v>
      </c>
      <c r="Q317" s="22">
        <v>9799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4603</v>
      </c>
      <c r="Y317" s="22">
        <v>181029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282550</v>
      </c>
      <c r="AF317" s="22">
        <v>23266</v>
      </c>
      <c r="AG317" s="22">
        <v>60298</v>
      </c>
      <c r="AH317" s="22">
        <v>0</v>
      </c>
      <c r="AI317" s="22">
        <v>4238</v>
      </c>
      <c r="AJ317" s="22">
        <v>0</v>
      </c>
      <c r="AK317" s="22">
        <v>0</v>
      </c>
      <c r="AL317" s="22">
        <v>2195</v>
      </c>
      <c r="AM317" s="22">
        <v>0</v>
      </c>
      <c r="AN317" s="22">
        <v>0</v>
      </c>
      <c r="AO317" s="22">
        <v>0</v>
      </c>
      <c r="AP317" s="22">
        <v>0</v>
      </c>
      <c r="AQ317" s="22">
        <v>0</v>
      </c>
      <c r="AR317" s="22">
        <v>60492</v>
      </c>
      <c r="AS317" s="22">
        <v>0</v>
      </c>
      <c r="AT317" s="22">
        <v>0</v>
      </c>
      <c r="AU317" s="22">
        <v>0</v>
      </c>
      <c r="AV317" s="22">
        <v>150489</v>
      </c>
      <c r="AW317" s="22">
        <v>132061</v>
      </c>
    </row>
    <row r="318" spans="1:49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323641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2354</v>
      </c>
      <c r="M318" s="22">
        <v>6153</v>
      </c>
      <c r="N318" s="22">
        <v>2320</v>
      </c>
      <c r="O318" s="22">
        <v>0</v>
      </c>
      <c r="P318" s="22">
        <v>0</v>
      </c>
      <c r="Q318" s="22">
        <v>10169</v>
      </c>
      <c r="R318" s="22">
        <v>0</v>
      </c>
      <c r="S318" s="22">
        <v>0</v>
      </c>
      <c r="T318" s="22">
        <v>5781</v>
      </c>
      <c r="U318" s="22">
        <v>0</v>
      </c>
      <c r="V318" s="22">
        <v>0</v>
      </c>
      <c r="W318" s="22">
        <v>0</v>
      </c>
      <c r="X318" s="22">
        <v>48701</v>
      </c>
      <c r="Y318" s="22">
        <v>56036</v>
      </c>
      <c r="Z318" s="22">
        <v>0</v>
      </c>
      <c r="AA318" s="22">
        <v>0</v>
      </c>
      <c r="AB318" s="22">
        <v>0</v>
      </c>
      <c r="AC318" s="22">
        <v>0</v>
      </c>
      <c r="AD318" s="22">
        <v>1270</v>
      </c>
      <c r="AE318" s="22">
        <v>456425</v>
      </c>
      <c r="AF318" s="22">
        <v>8936</v>
      </c>
      <c r="AG318" s="22">
        <v>334507</v>
      </c>
      <c r="AH318" s="22">
        <v>0</v>
      </c>
      <c r="AI318" s="22">
        <v>32198</v>
      </c>
      <c r="AJ318" s="22">
        <v>0</v>
      </c>
      <c r="AK318" s="22">
        <v>0</v>
      </c>
      <c r="AL318" s="22">
        <v>657</v>
      </c>
      <c r="AM318" s="22">
        <v>0</v>
      </c>
      <c r="AN318" s="22">
        <v>0</v>
      </c>
      <c r="AO318" s="22">
        <v>0</v>
      </c>
      <c r="AP318" s="22">
        <v>0</v>
      </c>
      <c r="AQ318" s="22">
        <v>0</v>
      </c>
      <c r="AR318" s="22">
        <v>65921</v>
      </c>
      <c r="AS318" s="22">
        <v>0</v>
      </c>
      <c r="AT318" s="22">
        <v>0</v>
      </c>
      <c r="AU318" s="22">
        <v>0</v>
      </c>
      <c r="AV318" s="22">
        <v>442219</v>
      </c>
      <c r="AW318" s="22">
        <v>14206</v>
      </c>
    </row>
    <row r="319" spans="1:49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190330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10207</v>
      </c>
      <c r="M319" s="22">
        <v>6230</v>
      </c>
      <c r="N319" s="22">
        <v>0</v>
      </c>
      <c r="O319" s="22">
        <v>0</v>
      </c>
      <c r="P319" s="22">
        <v>6737</v>
      </c>
      <c r="Q319" s="22">
        <v>13028</v>
      </c>
      <c r="R319" s="22">
        <v>0</v>
      </c>
      <c r="S319" s="22">
        <v>0</v>
      </c>
      <c r="T319" s="22">
        <v>86585</v>
      </c>
      <c r="U319" s="22">
        <v>0</v>
      </c>
      <c r="V319" s="22">
        <v>0</v>
      </c>
      <c r="W319" s="22">
        <v>0</v>
      </c>
      <c r="X319" s="22">
        <v>8310</v>
      </c>
      <c r="Y319" s="22">
        <v>59622</v>
      </c>
      <c r="Z319" s="22">
        <v>0</v>
      </c>
      <c r="AA319" s="22">
        <v>0</v>
      </c>
      <c r="AB319" s="22">
        <v>0</v>
      </c>
      <c r="AC319" s="22">
        <v>0</v>
      </c>
      <c r="AD319" s="22">
        <v>3434</v>
      </c>
      <c r="AE319" s="22">
        <v>384483</v>
      </c>
      <c r="AF319" s="22">
        <v>21532</v>
      </c>
      <c r="AG319" s="22">
        <v>148867</v>
      </c>
      <c r="AH319" s="22">
        <v>0</v>
      </c>
      <c r="AI319" s="22">
        <v>9454</v>
      </c>
      <c r="AJ319" s="22">
        <v>0</v>
      </c>
      <c r="AK319" s="22">
        <v>0</v>
      </c>
      <c r="AL319" s="22">
        <v>1673</v>
      </c>
      <c r="AM319" s="22">
        <v>0</v>
      </c>
      <c r="AN319" s="22">
        <v>0</v>
      </c>
      <c r="AO319" s="22">
        <v>0</v>
      </c>
      <c r="AP319" s="22">
        <v>0</v>
      </c>
      <c r="AQ319" s="22">
        <v>0</v>
      </c>
      <c r="AR319" s="22">
        <v>76810</v>
      </c>
      <c r="AS319" s="22">
        <v>0</v>
      </c>
      <c r="AT319" s="22">
        <v>0</v>
      </c>
      <c r="AU319" s="22">
        <v>0</v>
      </c>
      <c r="AV319" s="22">
        <v>258336</v>
      </c>
      <c r="AW319" s="22">
        <v>126147</v>
      </c>
    </row>
    <row r="320" spans="1:49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407292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7169</v>
      </c>
      <c r="M320" s="22">
        <v>4524</v>
      </c>
      <c r="N320" s="22">
        <v>43040</v>
      </c>
      <c r="O320" s="22">
        <v>0</v>
      </c>
      <c r="P320" s="22">
        <v>0</v>
      </c>
      <c r="Q320" s="22">
        <v>2700</v>
      </c>
      <c r="R320" s="22">
        <v>824</v>
      </c>
      <c r="S320" s="22">
        <v>0</v>
      </c>
      <c r="T320" s="22">
        <v>0</v>
      </c>
      <c r="U320" s="22">
        <v>0</v>
      </c>
      <c r="V320" s="22">
        <v>0</v>
      </c>
      <c r="W320" s="22">
        <v>33932</v>
      </c>
      <c r="X320" s="22">
        <v>0</v>
      </c>
      <c r="Y320" s="22">
        <v>84276</v>
      </c>
      <c r="Z320" s="22">
        <v>0</v>
      </c>
      <c r="AA320" s="22">
        <v>0</v>
      </c>
      <c r="AB320" s="22">
        <v>0</v>
      </c>
      <c r="AC320" s="22">
        <v>0</v>
      </c>
      <c r="AD320" s="22">
        <v>93</v>
      </c>
      <c r="AE320" s="22">
        <v>583850</v>
      </c>
      <c r="AF320" s="22">
        <v>199006</v>
      </c>
      <c r="AG320" s="22">
        <v>253620</v>
      </c>
      <c r="AH320" s="22">
        <v>5850</v>
      </c>
      <c r="AI320" s="22">
        <v>57226</v>
      </c>
      <c r="AJ320" s="22">
        <v>0</v>
      </c>
      <c r="AK320" s="22">
        <v>40000</v>
      </c>
      <c r="AL320" s="22">
        <v>0</v>
      </c>
      <c r="AM320" s="22">
        <v>0</v>
      </c>
      <c r="AN320" s="22">
        <v>677</v>
      </c>
      <c r="AO320" s="22">
        <v>0</v>
      </c>
      <c r="AP320" s="22">
        <v>0</v>
      </c>
      <c r="AQ320" s="22">
        <v>0</v>
      </c>
      <c r="AR320" s="22">
        <v>76712</v>
      </c>
      <c r="AS320" s="22">
        <v>0</v>
      </c>
      <c r="AT320" s="22">
        <v>0</v>
      </c>
      <c r="AU320" s="22">
        <v>0</v>
      </c>
      <c r="AV320" s="22">
        <v>633091</v>
      </c>
      <c r="AW320" s="22">
        <v>-49241</v>
      </c>
    </row>
    <row r="321" spans="1:49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292954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1595</v>
      </c>
      <c r="M321" s="22">
        <v>6995</v>
      </c>
      <c r="N321" s="22">
        <v>0</v>
      </c>
      <c r="O321" s="22">
        <v>0</v>
      </c>
      <c r="P321" s="22">
        <v>3154</v>
      </c>
      <c r="Q321" s="22">
        <v>12693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448553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765944</v>
      </c>
      <c r="AF321" s="22">
        <v>265</v>
      </c>
      <c r="AG321" s="22">
        <v>306804</v>
      </c>
      <c r="AH321" s="22">
        <v>0</v>
      </c>
      <c r="AI321" s="22">
        <v>25097</v>
      </c>
      <c r="AJ321" s="22">
        <v>0</v>
      </c>
      <c r="AK321" s="22">
        <v>0</v>
      </c>
      <c r="AL321" s="22">
        <v>6592</v>
      </c>
      <c r="AM321" s="22">
        <v>0</v>
      </c>
      <c r="AN321" s="22">
        <v>194</v>
      </c>
      <c r="AO321" s="22">
        <v>0</v>
      </c>
      <c r="AP321" s="22">
        <v>0</v>
      </c>
      <c r="AQ321" s="22">
        <v>0</v>
      </c>
      <c r="AR321" s="22">
        <v>34747</v>
      </c>
      <c r="AS321" s="22">
        <v>0</v>
      </c>
      <c r="AT321" s="22">
        <v>0</v>
      </c>
      <c r="AU321" s="22">
        <v>0</v>
      </c>
      <c r="AV321" s="22">
        <v>373699</v>
      </c>
      <c r="AW321" s="22">
        <v>392245</v>
      </c>
    </row>
    <row r="322" spans="1:49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696657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12193</v>
      </c>
      <c r="N322" s="22">
        <v>125</v>
      </c>
      <c r="O322" s="22">
        <v>0</v>
      </c>
      <c r="P322" s="22">
        <v>0</v>
      </c>
      <c r="Q322" s="22">
        <v>15655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132207</v>
      </c>
      <c r="X322" s="22">
        <v>19085</v>
      </c>
      <c r="Y322" s="22">
        <v>359979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1235901</v>
      </c>
      <c r="AF322" s="22">
        <v>0</v>
      </c>
      <c r="AG322" s="22">
        <v>103363</v>
      </c>
      <c r="AH322" s="22">
        <v>65943</v>
      </c>
      <c r="AI322" s="22">
        <v>0</v>
      </c>
      <c r="AJ322" s="22">
        <v>0</v>
      </c>
      <c r="AK322" s="22">
        <v>0</v>
      </c>
      <c r="AL322" s="22">
        <v>992186</v>
      </c>
      <c r="AM322" s="22">
        <v>0</v>
      </c>
      <c r="AN322" s="22">
        <v>0</v>
      </c>
      <c r="AO322" s="22">
        <v>0</v>
      </c>
      <c r="AP322" s="22">
        <v>0</v>
      </c>
      <c r="AQ322" s="22">
        <v>0</v>
      </c>
      <c r="AR322" s="22">
        <v>0</v>
      </c>
      <c r="AS322" s="22">
        <v>0</v>
      </c>
      <c r="AT322" s="22">
        <v>0</v>
      </c>
      <c r="AU322" s="22">
        <v>0</v>
      </c>
      <c r="AV322" s="22">
        <v>1161492</v>
      </c>
      <c r="AW322" s="22">
        <v>74409</v>
      </c>
    </row>
    <row r="323" spans="1:49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2827981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15567</v>
      </c>
      <c r="N323" s="22">
        <v>280</v>
      </c>
      <c r="O323" s="22">
        <v>0</v>
      </c>
      <c r="P323" s="22">
        <v>0</v>
      </c>
      <c r="Q323" s="22">
        <v>142596</v>
      </c>
      <c r="R323" s="22">
        <v>88611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38446</v>
      </c>
      <c r="Y323" s="22">
        <v>-3154</v>
      </c>
      <c r="Z323" s="22">
        <v>0</v>
      </c>
      <c r="AA323" s="22">
        <v>0</v>
      </c>
      <c r="AB323" s="22">
        <v>0</v>
      </c>
      <c r="AC323" s="22">
        <v>0</v>
      </c>
      <c r="AD323" s="22">
        <v>23524</v>
      </c>
      <c r="AE323" s="22">
        <v>3133851</v>
      </c>
      <c r="AF323" s="22">
        <v>0</v>
      </c>
      <c r="AG323" s="22">
        <v>223750</v>
      </c>
      <c r="AH323" s="22">
        <v>794990</v>
      </c>
      <c r="AI323" s="22">
        <v>33654</v>
      </c>
      <c r="AJ323" s="22">
        <v>0</v>
      </c>
      <c r="AK323" s="22">
        <v>0</v>
      </c>
      <c r="AL323" s="22">
        <v>1772745</v>
      </c>
      <c r="AM323" s="22">
        <v>0</v>
      </c>
      <c r="AN323" s="22">
        <v>0</v>
      </c>
      <c r="AO323" s="22">
        <v>0</v>
      </c>
      <c r="AP323" s="22">
        <v>0</v>
      </c>
      <c r="AQ323" s="22">
        <v>0</v>
      </c>
      <c r="AR323" s="22">
        <v>188421</v>
      </c>
      <c r="AS323" s="22">
        <v>0</v>
      </c>
      <c r="AT323" s="22">
        <v>22620</v>
      </c>
      <c r="AU323" s="22">
        <v>0</v>
      </c>
      <c r="AV323" s="22">
        <v>3036180</v>
      </c>
      <c r="AW323" s="22">
        <v>97671</v>
      </c>
    </row>
    <row r="324" spans="1:49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36663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831</v>
      </c>
      <c r="N324" s="22">
        <v>113665</v>
      </c>
      <c r="O324" s="22">
        <v>0</v>
      </c>
      <c r="P324" s="22">
        <v>0</v>
      </c>
      <c r="Q324" s="22">
        <v>16746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10696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178601</v>
      </c>
      <c r="AF324" s="22">
        <v>0</v>
      </c>
      <c r="AG324" s="22">
        <v>17313</v>
      </c>
      <c r="AH324" s="22">
        <v>48596</v>
      </c>
      <c r="AI324" s="22">
        <v>0</v>
      </c>
      <c r="AJ324" s="22">
        <v>0</v>
      </c>
      <c r="AK324" s="22">
        <v>17034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0</v>
      </c>
      <c r="AR324" s="22">
        <v>0</v>
      </c>
      <c r="AS324" s="22">
        <v>0</v>
      </c>
      <c r="AT324" s="22">
        <v>0</v>
      </c>
      <c r="AU324" s="22">
        <v>0</v>
      </c>
      <c r="AV324" s="22">
        <v>82943</v>
      </c>
      <c r="AW324" s="22">
        <v>95658</v>
      </c>
    </row>
    <row r="325" spans="1:49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13646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1612</v>
      </c>
      <c r="N325" s="22">
        <v>0</v>
      </c>
      <c r="O325" s="22">
        <v>0</v>
      </c>
      <c r="P325" s="22">
        <v>0</v>
      </c>
      <c r="Q325" s="22">
        <v>6402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4080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25740</v>
      </c>
      <c r="AF325" s="22">
        <v>0</v>
      </c>
      <c r="AG325" s="22">
        <v>12278</v>
      </c>
      <c r="AH325" s="22">
        <v>1616</v>
      </c>
      <c r="AI325" s="22">
        <v>0</v>
      </c>
      <c r="AJ325" s="22">
        <v>15044</v>
      </c>
      <c r="AK325" s="22">
        <v>4080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  <c r="AQ325" s="22">
        <v>0</v>
      </c>
      <c r="AR325" s="22">
        <v>0</v>
      </c>
      <c r="AS325" s="22">
        <v>0</v>
      </c>
      <c r="AT325" s="22">
        <v>0</v>
      </c>
      <c r="AU325" s="22">
        <v>0</v>
      </c>
      <c r="AV325" s="22">
        <v>33018</v>
      </c>
      <c r="AW325" s="22">
        <v>-7278</v>
      </c>
    </row>
    <row r="326" spans="1:49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37417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1043</v>
      </c>
      <c r="N326" s="22">
        <v>333</v>
      </c>
      <c r="O326" s="22">
        <v>0</v>
      </c>
      <c r="P326" s="22">
        <v>0</v>
      </c>
      <c r="Q326" s="22">
        <v>1501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16479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56773</v>
      </c>
      <c r="AF326" s="22">
        <v>0</v>
      </c>
      <c r="AG326" s="22">
        <v>15256</v>
      </c>
      <c r="AH326" s="22">
        <v>21812</v>
      </c>
      <c r="AI326" s="22">
        <v>0</v>
      </c>
      <c r="AJ326" s="22">
        <v>0</v>
      </c>
      <c r="AK326" s="22">
        <v>16479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  <c r="AQ326" s="22">
        <v>0</v>
      </c>
      <c r="AR326" s="22">
        <v>0</v>
      </c>
      <c r="AS326" s="22">
        <v>0</v>
      </c>
      <c r="AT326" s="22">
        <v>0</v>
      </c>
      <c r="AU326" s="22">
        <v>0</v>
      </c>
      <c r="AV326" s="22">
        <v>53547</v>
      </c>
      <c r="AW326" s="22">
        <v>3226</v>
      </c>
    </row>
    <row r="327" spans="1:49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14110</v>
      </c>
      <c r="X327" s="22">
        <v>0</v>
      </c>
      <c r="Y327" s="22">
        <v>69420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83530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83530</v>
      </c>
      <c r="AN327" s="22">
        <v>0</v>
      </c>
      <c r="AO327" s="22">
        <v>0</v>
      </c>
      <c r="AP327" s="22">
        <v>0</v>
      </c>
      <c r="AQ327" s="22">
        <v>0</v>
      </c>
      <c r="AR327" s="22">
        <v>0</v>
      </c>
      <c r="AS327" s="22">
        <v>0</v>
      </c>
      <c r="AT327" s="22">
        <v>0</v>
      </c>
      <c r="AU327" s="22">
        <v>0</v>
      </c>
      <c r="AV327" s="22">
        <v>83530</v>
      </c>
      <c r="AW327" s="22">
        <v>0</v>
      </c>
    </row>
    <row r="328" spans="1:49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1934399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619447</v>
      </c>
      <c r="M328" s="22">
        <v>75957</v>
      </c>
      <c r="N328" s="22">
        <v>130262</v>
      </c>
      <c r="O328" s="22">
        <v>0</v>
      </c>
      <c r="P328" s="22">
        <v>0</v>
      </c>
      <c r="Q328" s="22">
        <v>54902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280425</v>
      </c>
      <c r="Z328" s="22">
        <v>0</v>
      </c>
      <c r="AA328" s="22">
        <v>0</v>
      </c>
      <c r="AB328" s="22">
        <v>0</v>
      </c>
      <c r="AC328" s="22">
        <v>0</v>
      </c>
      <c r="AD328" s="22">
        <v>109621</v>
      </c>
      <c r="AE328" s="22">
        <v>3205013</v>
      </c>
      <c r="AF328" s="22">
        <v>1213473</v>
      </c>
      <c r="AG328" s="22">
        <v>741338</v>
      </c>
      <c r="AH328" s="22">
        <v>72765</v>
      </c>
      <c r="AI328" s="22">
        <v>418902</v>
      </c>
      <c r="AJ328" s="22">
        <v>15387</v>
      </c>
      <c r="AK328" s="22">
        <v>631991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  <c r="AQ328" s="22">
        <v>0</v>
      </c>
      <c r="AR328" s="22">
        <v>180495</v>
      </c>
      <c r="AS328" s="22">
        <v>0</v>
      </c>
      <c r="AT328" s="22">
        <v>0</v>
      </c>
      <c r="AU328" s="22">
        <v>0</v>
      </c>
      <c r="AV328" s="22">
        <v>3274351</v>
      </c>
      <c r="AW328" s="22">
        <v>-69338</v>
      </c>
    </row>
    <row r="329" spans="1:49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36133893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5520954</v>
      </c>
      <c r="M329" s="22">
        <v>91985</v>
      </c>
      <c r="N329" s="22">
        <v>0</v>
      </c>
      <c r="O329" s="22">
        <v>0</v>
      </c>
      <c r="P329" s="22">
        <v>0</v>
      </c>
      <c r="Q329" s="22">
        <v>1625043</v>
      </c>
      <c r="R329" s="22">
        <v>6165533</v>
      </c>
      <c r="S329" s="22">
        <v>0</v>
      </c>
      <c r="T329" s="22">
        <v>3813</v>
      </c>
      <c r="U329" s="22">
        <v>0</v>
      </c>
      <c r="V329" s="22">
        <v>0</v>
      </c>
      <c r="W329" s="22">
        <v>1423107</v>
      </c>
      <c r="X329" s="22">
        <v>0</v>
      </c>
      <c r="Y329" s="22">
        <v>4978106</v>
      </c>
      <c r="Z329" s="22">
        <v>0</v>
      </c>
      <c r="AA329" s="22">
        <v>0</v>
      </c>
      <c r="AB329" s="22">
        <v>0</v>
      </c>
      <c r="AC329" s="22">
        <v>0</v>
      </c>
      <c r="AD329" s="22">
        <v>3207</v>
      </c>
      <c r="AE329" s="22">
        <v>55945641</v>
      </c>
      <c r="AF329" s="22">
        <v>17670454</v>
      </c>
      <c r="AG329" s="22">
        <v>7312260</v>
      </c>
      <c r="AH329" s="22">
        <v>640954</v>
      </c>
      <c r="AI329" s="22">
        <v>14934869</v>
      </c>
      <c r="AJ329" s="22">
        <v>432597</v>
      </c>
      <c r="AK329" s="22">
        <v>825000</v>
      </c>
      <c r="AL329" s="22">
        <v>1822793</v>
      </c>
      <c r="AM329" s="22">
        <v>0</v>
      </c>
      <c r="AN329" s="22">
        <v>37751</v>
      </c>
      <c r="AO329" s="22">
        <v>0</v>
      </c>
      <c r="AP329" s="22">
        <v>0</v>
      </c>
      <c r="AQ329" s="22">
        <v>0</v>
      </c>
      <c r="AR329" s="22">
        <v>7790708</v>
      </c>
      <c r="AS329" s="22">
        <v>0</v>
      </c>
      <c r="AT329" s="22">
        <v>0</v>
      </c>
      <c r="AU329" s="22">
        <v>-4977104</v>
      </c>
      <c r="AV329" s="22">
        <v>46490282</v>
      </c>
      <c r="AW329" s="22">
        <v>9455359</v>
      </c>
    </row>
    <row r="330" spans="1:49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90C16-D06F-4C82-8B7A-E45D49A134A7}">
  <dimension ref="A1:AP330"/>
  <sheetViews>
    <sheetView zoomScale="90" zoomScaleNormal="90" workbookViewId="0"/>
  </sheetViews>
  <sheetFormatPr defaultRowHeight="15" x14ac:dyDescent="0.25"/>
  <cols>
    <col min="2" max="2" width="23.7109375" customWidth="1"/>
    <col min="4" max="4" width="37.7109375" customWidth="1"/>
    <col min="5" max="42" width="15.7109375" customWidth="1"/>
  </cols>
  <sheetData>
    <row r="1" spans="1:42" ht="24" customHeight="1" x14ac:dyDescent="0.3">
      <c r="A1" s="4" t="str">
        <f>HYPERLINK("#'Index'!A1", "&lt;&lt; Index")</f>
        <v>&lt;&lt; Index</v>
      </c>
      <c r="B1" s="20" t="s">
        <v>1019</v>
      </c>
      <c r="D1" s="20" t="s">
        <v>1020</v>
      </c>
    </row>
    <row r="2" spans="1:42" ht="63.95" customHeight="1" x14ac:dyDescent="0.2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813</v>
      </c>
      <c r="F2" s="21" t="s">
        <v>814</v>
      </c>
      <c r="G2" s="21" t="s">
        <v>815</v>
      </c>
      <c r="H2" s="21" t="s">
        <v>816</v>
      </c>
      <c r="I2" s="21" t="s">
        <v>817</v>
      </c>
      <c r="J2" s="21" t="s">
        <v>818</v>
      </c>
      <c r="K2" s="21" t="s">
        <v>819</v>
      </c>
      <c r="L2" s="21" t="s">
        <v>820</v>
      </c>
      <c r="M2" s="21" t="s">
        <v>821</v>
      </c>
      <c r="N2" s="21" t="s">
        <v>1021</v>
      </c>
      <c r="O2" s="21" t="s">
        <v>823</v>
      </c>
      <c r="P2" s="21" t="s">
        <v>824</v>
      </c>
      <c r="Q2" s="21" t="s">
        <v>825</v>
      </c>
      <c r="R2" s="21" t="s">
        <v>826</v>
      </c>
      <c r="S2" s="21" t="s">
        <v>827</v>
      </c>
      <c r="T2" s="21" t="s">
        <v>828</v>
      </c>
      <c r="U2" s="21" t="s">
        <v>829</v>
      </c>
      <c r="V2" s="21" t="s">
        <v>830</v>
      </c>
      <c r="W2" s="21" t="s">
        <v>831</v>
      </c>
      <c r="X2" s="21" t="s">
        <v>832</v>
      </c>
      <c r="Y2" s="21" t="s">
        <v>833</v>
      </c>
      <c r="Z2" s="21" t="s">
        <v>1022</v>
      </c>
      <c r="AA2" s="21" t="s">
        <v>835</v>
      </c>
      <c r="AB2" s="21" t="s">
        <v>836</v>
      </c>
      <c r="AC2" s="21" t="s">
        <v>837</v>
      </c>
      <c r="AD2" s="21" t="s">
        <v>838</v>
      </c>
      <c r="AE2" s="21" t="s">
        <v>839</v>
      </c>
      <c r="AF2" s="21" t="s">
        <v>840</v>
      </c>
      <c r="AG2" s="21" t="s">
        <v>841</v>
      </c>
      <c r="AH2" s="21" t="s">
        <v>842</v>
      </c>
      <c r="AI2" s="21" t="s">
        <v>843</v>
      </c>
      <c r="AJ2" s="21" t="s">
        <v>844</v>
      </c>
      <c r="AK2" s="21" t="s">
        <v>845</v>
      </c>
      <c r="AL2" s="21" t="s">
        <v>846</v>
      </c>
      <c r="AM2" s="21" t="s">
        <v>847</v>
      </c>
      <c r="AN2" s="21" t="s">
        <v>848</v>
      </c>
      <c r="AO2" s="21" t="s">
        <v>57</v>
      </c>
      <c r="AP2" s="21" t="s">
        <v>1023</v>
      </c>
    </row>
    <row r="3" spans="1:42" x14ac:dyDescent="0.25">
      <c r="A3" s="21"/>
      <c r="B3" s="21"/>
      <c r="C3" s="21"/>
      <c r="D3" s="21" t="s">
        <v>81</v>
      </c>
      <c r="E3" s="21" t="s">
        <v>1024</v>
      </c>
      <c r="F3" s="21" t="s">
        <v>1025</v>
      </c>
      <c r="G3" s="21" t="s">
        <v>1026</v>
      </c>
      <c r="H3" s="21" t="s">
        <v>1027</v>
      </c>
      <c r="I3" s="21" t="s">
        <v>1028</v>
      </c>
      <c r="J3" s="21" t="s">
        <v>1029</v>
      </c>
      <c r="K3" s="21" t="s">
        <v>1030</v>
      </c>
      <c r="L3" s="21" t="s">
        <v>1031</v>
      </c>
      <c r="M3" s="21" t="s">
        <v>1032</v>
      </c>
      <c r="N3" s="21" t="s">
        <v>1033</v>
      </c>
      <c r="O3" s="21" t="s">
        <v>1034</v>
      </c>
      <c r="P3" s="21" t="s">
        <v>1035</v>
      </c>
      <c r="Q3" s="21" t="s">
        <v>1036</v>
      </c>
      <c r="R3" s="21" t="s">
        <v>1037</v>
      </c>
      <c r="S3" s="21" t="s">
        <v>1038</v>
      </c>
      <c r="T3" s="21" t="s">
        <v>1039</v>
      </c>
      <c r="U3" s="21" t="s">
        <v>1040</v>
      </c>
      <c r="V3" s="21" t="s">
        <v>1041</v>
      </c>
      <c r="W3" s="21" t="s">
        <v>1042</v>
      </c>
      <c r="X3" s="21" t="s">
        <v>1043</v>
      </c>
      <c r="Y3" s="21" t="s">
        <v>1044</v>
      </c>
      <c r="Z3" s="21" t="s">
        <v>1045</v>
      </c>
      <c r="AA3" s="21" t="s">
        <v>1046</v>
      </c>
      <c r="AB3" s="21" t="s">
        <v>1047</v>
      </c>
      <c r="AC3" s="21" t="s">
        <v>1048</v>
      </c>
      <c r="AD3" s="21" t="s">
        <v>1049</v>
      </c>
      <c r="AE3" s="21" t="s">
        <v>1050</v>
      </c>
      <c r="AF3" s="21" t="s">
        <v>1051</v>
      </c>
      <c r="AG3" s="21" t="s">
        <v>1052</v>
      </c>
      <c r="AH3" s="21" t="s">
        <v>1053</v>
      </c>
      <c r="AI3" s="21" t="s">
        <v>1054</v>
      </c>
      <c r="AJ3" s="21" t="s">
        <v>1055</v>
      </c>
      <c r="AK3" s="21" t="s">
        <v>1056</v>
      </c>
      <c r="AL3" s="21" t="s">
        <v>1057</v>
      </c>
      <c r="AM3" s="21" t="s">
        <v>1058</v>
      </c>
      <c r="AN3" s="21" t="s">
        <v>1059</v>
      </c>
      <c r="AO3" s="21" t="s">
        <v>1060</v>
      </c>
      <c r="AP3" s="21" t="s">
        <v>1061</v>
      </c>
    </row>
    <row r="4" spans="1:42" x14ac:dyDescent="0.25">
      <c r="A4" s="22" t="s">
        <v>116</v>
      </c>
      <c r="B4" s="22" t="s">
        <v>117</v>
      </c>
      <c r="C4" s="22" t="s">
        <v>118</v>
      </c>
      <c r="D4" s="22" t="s">
        <v>119</v>
      </c>
      <c r="E4" s="22">
        <v>0</v>
      </c>
      <c r="F4" s="22">
        <v>718786</v>
      </c>
      <c r="G4" s="22">
        <v>0</v>
      </c>
      <c r="H4" s="22">
        <v>352213</v>
      </c>
      <c r="I4" s="22">
        <v>37580</v>
      </c>
      <c r="J4" s="22">
        <v>40</v>
      </c>
      <c r="K4" s="22">
        <v>0</v>
      </c>
      <c r="L4" s="22">
        <v>0</v>
      </c>
      <c r="M4" s="22">
        <v>0</v>
      </c>
      <c r="N4" s="22">
        <v>1119</v>
      </c>
      <c r="O4" s="22">
        <v>61427</v>
      </c>
      <c r="P4" s="22">
        <v>0</v>
      </c>
      <c r="Q4" s="22">
        <v>1281834</v>
      </c>
      <c r="R4" s="22">
        <v>0</v>
      </c>
      <c r="S4" s="22">
        <v>0</v>
      </c>
      <c r="T4" s="22">
        <v>17411780</v>
      </c>
      <c r="U4" s="22">
        <v>24923881</v>
      </c>
      <c r="V4" s="22">
        <v>8517162</v>
      </c>
      <c r="W4" s="22">
        <v>0</v>
      </c>
      <c r="X4" s="22">
        <v>0</v>
      </c>
      <c r="Y4" s="22">
        <v>0</v>
      </c>
      <c r="Z4" s="22">
        <v>134441</v>
      </c>
      <c r="AA4" s="22">
        <v>0</v>
      </c>
      <c r="AB4" s="22">
        <v>1899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5941084</v>
      </c>
      <c r="AJ4" s="22">
        <v>174572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59557818</v>
      </c>
    </row>
    <row r="5" spans="1:42" x14ac:dyDescent="0.25">
      <c r="A5" s="22" t="s">
        <v>116</v>
      </c>
      <c r="B5" s="22" t="s">
        <v>117</v>
      </c>
      <c r="C5" s="22" t="s">
        <v>120</v>
      </c>
      <c r="D5" s="22" t="s">
        <v>121</v>
      </c>
      <c r="E5" s="22">
        <v>22968</v>
      </c>
      <c r="F5" s="22">
        <v>100095</v>
      </c>
      <c r="G5" s="22">
        <v>0</v>
      </c>
      <c r="H5" s="22">
        <v>0</v>
      </c>
      <c r="I5" s="22">
        <v>15121</v>
      </c>
      <c r="J5" s="22">
        <v>0</v>
      </c>
      <c r="K5" s="22">
        <v>0</v>
      </c>
      <c r="L5" s="22">
        <v>27787</v>
      </c>
      <c r="M5" s="22">
        <v>0</v>
      </c>
      <c r="N5" s="22">
        <v>0</v>
      </c>
      <c r="O5" s="22">
        <v>90272</v>
      </c>
      <c r="P5" s="22">
        <v>0</v>
      </c>
      <c r="Q5" s="22">
        <v>39213</v>
      </c>
      <c r="R5" s="22">
        <v>537402</v>
      </c>
      <c r="S5" s="22">
        <v>2937</v>
      </c>
      <c r="T5" s="22">
        <v>4502531</v>
      </c>
      <c r="U5" s="22">
        <v>3305338</v>
      </c>
      <c r="V5" s="22">
        <v>1950003</v>
      </c>
      <c r="W5" s="22">
        <v>300</v>
      </c>
      <c r="X5" s="22">
        <v>5321</v>
      </c>
      <c r="Y5" s="22">
        <v>1201383</v>
      </c>
      <c r="Z5" s="22">
        <v>12250</v>
      </c>
      <c r="AA5" s="22">
        <v>1477</v>
      </c>
      <c r="AB5" s="22">
        <v>11932</v>
      </c>
      <c r="AC5" s="22">
        <v>5563</v>
      </c>
      <c r="AD5" s="22">
        <v>467135</v>
      </c>
      <c r="AE5" s="22">
        <v>0</v>
      </c>
      <c r="AF5" s="22">
        <v>0</v>
      </c>
      <c r="AG5" s="22">
        <v>63123</v>
      </c>
      <c r="AH5" s="22">
        <v>0</v>
      </c>
      <c r="AI5" s="22">
        <v>1806964</v>
      </c>
      <c r="AJ5" s="22">
        <v>42118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14211233</v>
      </c>
    </row>
    <row r="6" spans="1:42" x14ac:dyDescent="0.25">
      <c r="A6" s="22" t="s">
        <v>116</v>
      </c>
      <c r="B6" s="22" t="s">
        <v>117</v>
      </c>
      <c r="C6" s="22" t="s">
        <v>122</v>
      </c>
      <c r="D6" s="22" t="s">
        <v>123</v>
      </c>
      <c r="E6" s="22">
        <v>0</v>
      </c>
      <c r="F6" s="22">
        <v>13650</v>
      </c>
      <c r="G6" s="22">
        <v>0</v>
      </c>
      <c r="H6" s="22">
        <v>0</v>
      </c>
      <c r="I6" s="22">
        <v>85129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3929520</v>
      </c>
      <c r="U6" s="22">
        <v>1524044</v>
      </c>
      <c r="V6" s="22">
        <v>1360808</v>
      </c>
      <c r="W6" s="22">
        <v>0</v>
      </c>
      <c r="X6" s="22">
        <v>0</v>
      </c>
      <c r="Y6" s="22">
        <v>0</v>
      </c>
      <c r="Z6" s="22">
        <v>28210</v>
      </c>
      <c r="AA6" s="22">
        <v>0</v>
      </c>
      <c r="AB6" s="22">
        <v>1433</v>
      </c>
      <c r="AC6" s="22">
        <v>39092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686492</v>
      </c>
      <c r="AJ6" s="22">
        <v>889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7669267</v>
      </c>
    </row>
    <row r="7" spans="1:42" x14ac:dyDescent="0.25">
      <c r="A7" s="22" t="s">
        <v>116</v>
      </c>
      <c r="B7" s="22" t="s">
        <v>117</v>
      </c>
      <c r="C7" s="22" t="s">
        <v>124</v>
      </c>
      <c r="D7" s="22" t="s">
        <v>125</v>
      </c>
      <c r="E7" s="22">
        <v>0</v>
      </c>
      <c r="F7" s="22">
        <v>12422000</v>
      </c>
      <c r="G7" s="22">
        <v>0</v>
      </c>
      <c r="H7" s="22">
        <v>24766000</v>
      </c>
      <c r="I7" s="22">
        <v>271000</v>
      </c>
      <c r="J7" s="22">
        <v>2595000</v>
      </c>
      <c r="K7" s="22">
        <v>0</v>
      </c>
      <c r="L7" s="22">
        <v>405000</v>
      </c>
      <c r="M7" s="22">
        <v>0</v>
      </c>
      <c r="N7" s="22">
        <v>11343000</v>
      </c>
      <c r="O7" s="22">
        <v>54339000</v>
      </c>
      <c r="P7" s="22">
        <v>0</v>
      </c>
      <c r="Q7" s="22">
        <v>116590000</v>
      </c>
      <c r="R7" s="22">
        <v>75425000</v>
      </c>
      <c r="S7" s="22">
        <v>6000</v>
      </c>
      <c r="T7" s="22">
        <v>279607000</v>
      </c>
      <c r="U7" s="22">
        <v>370070000</v>
      </c>
      <c r="V7" s="22">
        <v>141092000</v>
      </c>
      <c r="W7" s="22">
        <v>1800000</v>
      </c>
      <c r="X7" s="22">
        <v>390000</v>
      </c>
      <c r="Y7" s="22">
        <v>0</v>
      </c>
      <c r="Z7" s="22">
        <v>8973000</v>
      </c>
      <c r="AA7" s="22">
        <v>0</v>
      </c>
      <c r="AB7" s="22">
        <v>134341000</v>
      </c>
      <c r="AC7" s="22">
        <v>0</v>
      </c>
      <c r="AD7" s="22">
        <v>0</v>
      </c>
      <c r="AE7" s="22">
        <v>19732000</v>
      </c>
      <c r="AF7" s="22">
        <v>2564000</v>
      </c>
      <c r="AG7" s="22">
        <v>0</v>
      </c>
      <c r="AH7" s="22">
        <v>0</v>
      </c>
      <c r="AI7" s="22">
        <v>21292000</v>
      </c>
      <c r="AJ7" s="22">
        <v>0</v>
      </c>
      <c r="AK7" s="22">
        <v>15431000</v>
      </c>
      <c r="AL7" s="22">
        <v>953000</v>
      </c>
      <c r="AM7" s="22">
        <v>0</v>
      </c>
      <c r="AN7" s="22">
        <v>0</v>
      </c>
      <c r="AO7" s="22">
        <v>0</v>
      </c>
      <c r="AP7" s="22">
        <v>1294407000</v>
      </c>
    </row>
    <row r="8" spans="1:42" x14ac:dyDescent="0.25">
      <c r="A8" s="22" t="s">
        <v>116</v>
      </c>
      <c r="B8" s="22" t="s">
        <v>117</v>
      </c>
      <c r="C8" s="22" t="s">
        <v>126</v>
      </c>
      <c r="D8" s="22" t="s">
        <v>127</v>
      </c>
      <c r="E8" s="22">
        <v>0</v>
      </c>
      <c r="F8" s="22">
        <v>71671</v>
      </c>
      <c r="G8" s="22">
        <v>0</v>
      </c>
      <c r="H8" s="22">
        <v>751807</v>
      </c>
      <c r="I8" s="22">
        <v>21296</v>
      </c>
      <c r="J8" s="22">
        <v>0</v>
      </c>
      <c r="K8" s="22">
        <v>0</v>
      </c>
      <c r="L8" s="22">
        <v>866</v>
      </c>
      <c r="M8" s="22">
        <v>37871</v>
      </c>
      <c r="N8" s="22">
        <v>0</v>
      </c>
      <c r="O8" s="22">
        <v>41872</v>
      </c>
      <c r="P8" s="22">
        <v>84764</v>
      </c>
      <c r="Q8" s="22">
        <v>11888</v>
      </c>
      <c r="R8" s="22">
        <v>0</v>
      </c>
      <c r="S8" s="22">
        <v>0</v>
      </c>
      <c r="T8" s="22">
        <v>6456363</v>
      </c>
      <c r="U8" s="22">
        <v>3986544</v>
      </c>
      <c r="V8" s="22">
        <v>3270317</v>
      </c>
      <c r="W8" s="22">
        <v>0</v>
      </c>
      <c r="X8" s="22">
        <v>0</v>
      </c>
      <c r="Y8" s="22">
        <v>0</v>
      </c>
      <c r="Z8" s="22">
        <v>168965</v>
      </c>
      <c r="AA8" s="22">
        <v>0</v>
      </c>
      <c r="AB8" s="22">
        <v>30394</v>
      </c>
      <c r="AC8" s="22">
        <v>0</v>
      </c>
      <c r="AD8" s="22">
        <v>0</v>
      </c>
      <c r="AE8" s="22">
        <v>0</v>
      </c>
      <c r="AF8" s="22">
        <v>0</v>
      </c>
      <c r="AG8" s="22">
        <v>530000</v>
      </c>
      <c r="AH8" s="22">
        <v>0</v>
      </c>
      <c r="AI8" s="22">
        <v>1371884</v>
      </c>
      <c r="AJ8" s="22">
        <v>23776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16860278</v>
      </c>
    </row>
    <row r="9" spans="1:42" x14ac:dyDescent="0.25">
      <c r="A9" s="22" t="s">
        <v>116</v>
      </c>
      <c r="B9" s="22" t="s">
        <v>117</v>
      </c>
      <c r="C9" s="22" t="s">
        <v>128</v>
      </c>
      <c r="D9" s="22" t="s">
        <v>129</v>
      </c>
      <c r="E9" s="22">
        <v>0</v>
      </c>
      <c r="F9" s="22">
        <v>3047064</v>
      </c>
      <c r="G9" s="22">
        <v>0</v>
      </c>
      <c r="H9" s="22">
        <v>157720</v>
      </c>
      <c r="I9" s="22">
        <v>112388</v>
      </c>
      <c r="J9" s="22">
        <v>0</v>
      </c>
      <c r="K9" s="22">
        <v>0</v>
      </c>
      <c r="L9" s="22">
        <v>155085</v>
      </c>
      <c r="M9" s="22">
        <v>0</v>
      </c>
      <c r="N9" s="22">
        <v>0</v>
      </c>
      <c r="O9" s="22">
        <v>317842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1316283</v>
      </c>
      <c r="W9" s="22">
        <v>177320</v>
      </c>
      <c r="X9" s="22">
        <v>88794</v>
      </c>
      <c r="Y9" s="22">
        <v>0</v>
      </c>
      <c r="Z9" s="22">
        <v>0</v>
      </c>
      <c r="AA9" s="22">
        <v>0</v>
      </c>
      <c r="AB9" s="22">
        <v>1986208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89958</v>
      </c>
      <c r="AJ9" s="22">
        <v>17541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7466203</v>
      </c>
    </row>
    <row r="10" spans="1:42" x14ac:dyDescent="0.25">
      <c r="A10" s="22" t="s">
        <v>116</v>
      </c>
      <c r="B10" s="22" t="s">
        <v>117</v>
      </c>
      <c r="C10" s="22" t="s">
        <v>130</v>
      </c>
      <c r="D10" s="22" t="s">
        <v>131</v>
      </c>
      <c r="E10" s="22">
        <v>0</v>
      </c>
      <c r="F10" s="22">
        <v>31041</v>
      </c>
      <c r="G10" s="22">
        <v>0</v>
      </c>
      <c r="H10" s="22">
        <v>43343</v>
      </c>
      <c r="I10" s="22">
        <v>159316</v>
      </c>
      <c r="J10" s="22">
        <v>0</v>
      </c>
      <c r="K10" s="22">
        <v>0</v>
      </c>
      <c r="L10" s="22">
        <v>2035</v>
      </c>
      <c r="M10" s="22">
        <v>0</v>
      </c>
      <c r="N10" s="22">
        <v>0</v>
      </c>
      <c r="O10" s="22">
        <v>2014</v>
      </c>
      <c r="P10" s="22">
        <v>131633</v>
      </c>
      <c r="Q10" s="22">
        <v>38972</v>
      </c>
      <c r="R10" s="22">
        <v>0</v>
      </c>
      <c r="S10" s="22">
        <v>0</v>
      </c>
      <c r="T10" s="22">
        <v>3698730</v>
      </c>
      <c r="U10" s="22">
        <v>2162912</v>
      </c>
      <c r="V10" s="22">
        <v>2529134</v>
      </c>
      <c r="W10" s="22">
        <v>0</v>
      </c>
      <c r="X10" s="22">
        <v>4684</v>
      </c>
      <c r="Y10" s="22">
        <v>0</v>
      </c>
      <c r="Z10" s="22">
        <v>15418</v>
      </c>
      <c r="AA10" s="22">
        <v>0</v>
      </c>
      <c r="AB10" s="22">
        <v>500</v>
      </c>
      <c r="AC10" s="22">
        <v>30191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2063905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10913828</v>
      </c>
    </row>
    <row r="11" spans="1:42" x14ac:dyDescent="0.25">
      <c r="A11" s="22" t="s">
        <v>116</v>
      </c>
      <c r="B11" s="22" t="s">
        <v>117</v>
      </c>
      <c r="C11" s="22" t="s">
        <v>132</v>
      </c>
      <c r="D11" s="22" t="s">
        <v>133</v>
      </c>
      <c r="E11" s="22">
        <v>0</v>
      </c>
      <c r="F11" s="22">
        <v>26750000</v>
      </c>
      <c r="G11" s="22">
        <v>0</v>
      </c>
      <c r="H11" s="22">
        <v>31344000</v>
      </c>
      <c r="I11" s="22">
        <v>2765000</v>
      </c>
      <c r="J11" s="22">
        <v>0</v>
      </c>
      <c r="K11" s="22">
        <v>0</v>
      </c>
      <c r="L11" s="22">
        <v>923000</v>
      </c>
      <c r="M11" s="22">
        <v>0</v>
      </c>
      <c r="N11" s="22">
        <v>8533000</v>
      </c>
      <c r="O11" s="22">
        <v>16925000</v>
      </c>
      <c r="P11" s="22">
        <v>0</v>
      </c>
      <c r="Q11" s="22">
        <v>81923000</v>
      </c>
      <c r="R11" s="22">
        <v>0</v>
      </c>
      <c r="S11" s="22">
        <v>311000</v>
      </c>
      <c r="T11" s="22">
        <v>0</v>
      </c>
      <c r="U11" s="22">
        <v>0</v>
      </c>
      <c r="V11" s="22">
        <v>215474000</v>
      </c>
      <c r="W11" s="22">
        <v>120000</v>
      </c>
      <c r="X11" s="22">
        <v>2051000</v>
      </c>
      <c r="Y11" s="22">
        <v>0</v>
      </c>
      <c r="Z11" s="22">
        <v>3004000</v>
      </c>
      <c r="AA11" s="22">
        <v>0</v>
      </c>
      <c r="AB11" s="22">
        <v>7569000</v>
      </c>
      <c r="AC11" s="22">
        <v>0</v>
      </c>
      <c r="AD11" s="22">
        <v>39195000</v>
      </c>
      <c r="AE11" s="22">
        <v>-33000</v>
      </c>
      <c r="AF11" s="22">
        <v>837000</v>
      </c>
      <c r="AG11" s="22">
        <v>0</v>
      </c>
      <c r="AH11" s="22">
        <v>0</v>
      </c>
      <c r="AI11" s="22">
        <v>63485000</v>
      </c>
      <c r="AJ11" s="22">
        <v>953000</v>
      </c>
      <c r="AK11" s="22">
        <v>45017000</v>
      </c>
      <c r="AL11" s="22">
        <v>26000</v>
      </c>
      <c r="AM11" s="22">
        <v>0</v>
      </c>
      <c r="AN11" s="22">
        <v>0</v>
      </c>
      <c r="AO11" s="22">
        <v>0</v>
      </c>
      <c r="AP11" s="22">
        <v>547172000</v>
      </c>
    </row>
    <row r="12" spans="1:42" x14ac:dyDescent="0.25">
      <c r="A12" s="22" t="s">
        <v>116</v>
      </c>
      <c r="B12" s="22" t="s">
        <v>117</v>
      </c>
      <c r="C12" s="22" t="s">
        <v>134</v>
      </c>
      <c r="D12" s="22" t="s">
        <v>135</v>
      </c>
      <c r="E12" s="22">
        <v>0</v>
      </c>
      <c r="F12" s="22">
        <v>92000</v>
      </c>
      <c r="G12" s="22">
        <v>0</v>
      </c>
      <c r="H12" s="22">
        <v>63000</v>
      </c>
      <c r="I12" s="22">
        <v>47000</v>
      </c>
      <c r="J12" s="22">
        <v>0</v>
      </c>
      <c r="K12" s="22">
        <v>0</v>
      </c>
      <c r="L12" s="22">
        <v>1000</v>
      </c>
      <c r="M12" s="22">
        <v>0</v>
      </c>
      <c r="N12" s="22">
        <v>0</v>
      </c>
      <c r="O12" s="22">
        <v>221000</v>
      </c>
      <c r="P12" s="22">
        <v>0</v>
      </c>
      <c r="Q12" s="22">
        <v>175000</v>
      </c>
      <c r="R12" s="22">
        <v>0</v>
      </c>
      <c r="S12" s="22">
        <v>0</v>
      </c>
      <c r="T12" s="22">
        <v>8703000</v>
      </c>
      <c r="U12" s="22">
        <v>8917000</v>
      </c>
      <c r="V12" s="22">
        <v>3759000</v>
      </c>
      <c r="W12" s="22">
        <v>0</v>
      </c>
      <c r="X12" s="22">
        <v>62000</v>
      </c>
      <c r="Y12" s="22">
        <v>0</v>
      </c>
      <c r="Z12" s="22">
        <v>108000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1497000</v>
      </c>
      <c r="AJ12" s="22">
        <v>401000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24046000</v>
      </c>
    </row>
    <row r="13" spans="1:42" x14ac:dyDescent="0.25">
      <c r="A13" s="22" t="s">
        <v>116</v>
      </c>
      <c r="B13" s="22" t="s">
        <v>117</v>
      </c>
      <c r="C13" s="22" t="s">
        <v>136</v>
      </c>
      <c r="D13" s="22" t="s">
        <v>137</v>
      </c>
      <c r="E13" s="22">
        <v>14937</v>
      </c>
      <c r="F13" s="22">
        <v>384920</v>
      </c>
      <c r="G13" s="22">
        <v>0</v>
      </c>
      <c r="H13" s="22">
        <v>1221254</v>
      </c>
      <c r="I13" s="22">
        <v>685719</v>
      </c>
      <c r="J13" s="22">
        <v>0</v>
      </c>
      <c r="K13" s="22">
        <v>0</v>
      </c>
      <c r="L13" s="22">
        <v>257911</v>
      </c>
      <c r="M13" s="22">
        <v>0</v>
      </c>
      <c r="N13" s="22">
        <v>390351</v>
      </c>
      <c r="O13" s="22">
        <v>85561</v>
      </c>
      <c r="P13" s="22">
        <v>6515661</v>
      </c>
      <c r="Q13" s="22">
        <v>795826</v>
      </c>
      <c r="R13" s="22">
        <v>250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114823</v>
      </c>
      <c r="Y13" s="22">
        <v>0</v>
      </c>
      <c r="Z13" s="22">
        <v>166958</v>
      </c>
      <c r="AA13" s="22">
        <v>0</v>
      </c>
      <c r="AB13" s="22">
        <v>34238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4484011</v>
      </c>
      <c r="AJ13" s="22">
        <v>122347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15274767</v>
      </c>
    </row>
    <row r="14" spans="1:42" x14ac:dyDescent="0.25">
      <c r="A14" s="22" t="s">
        <v>116</v>
      </c>
      <c r="B14" s="22" t="s">
        <v>117</v>
      </c>
      <c r="C14" s="22" t="s">
        <v>138</v>
      </c>
      <c r="D14" s="22" t="s">
        <v>139</v>
      </c>
      <c r="E14" s="22">
        <v>0</v>
      </c>
      <c r="F14" s="22">
        <v>239130</v>
      </c>
      <c r="G14" s="22">
        <v>0</v>
      </c>
      <c r="H14" s="22">
        <v>889278</v>
      </c>
      <c r="I14" s="22">
        <v>50843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14242</v>
      </c>
      <c r="P14" s="22">
        <v>0</v>
      </c>
      <c r="Q14" s="22">
        <v>0</v>
      </c>
      <c r="R14" s="22">
        <v>20788</v>
      </c>
      <c r="S14" s="22">
        <v>0</v>
      </c>
      <c r="T14" s="22">
        <v>4750785</v>
      </c>
      <c r="U14" s="22">
        <v>4479490</v>
      </c>
      <c r="V14" s="22">
        <v>2503719</v>
      </c>
      <c r="W14" s="22">
        <v>0</v>
      </c>
      <c r="X14" s="22">
        <v>0</v>
      </c>
      <c r="Y14" s="22">
        <v>0</v>
      </c>
      <c r="Z14" s="22">
        <v>72375</v>
      </c>
      <c r="AA14" s="22">
        <v>0</v>
      </c>
      <c r="AB14" s="22">
        <v>47678</v>
      </c>
      <c r="AC14" s="22">
        <v>971896</v>
      </c>
      <c r="AD14" s="22">
        <v>0</v>
      </c>
      <c r="AE14" s="22">
        <v>0</v>
      </c>
      <c r="AF14" s="22">
        <v>0</v>
      </c>
      <c r="AG14" s="22">
        <v>0</v>
      </c>
      <c r="AH14" s="22">
        <v>1725</v>
      </c>
      <c r="AI14" s="22">
        <v>479088</v>
      </c>
      <c r="AJ14" s="22">
        <v>556447</v>
      </c>
      <c r="AK14" s="22">
        <v>0</v>
      </c>
      <c r="AL14" s="22">
        <v>2338</v>
      </c>
      <c r="AM14" s="22">
        <v>0</v>
      </c>
      <c r="AN14" s="22">
        <v>0</v>
      </c>
      <c r="AO14" s="22">
        <v>0</v>
      </c>
      <c r="AP14" s="22">
        <v>15079822</v>
      </c>
    </row>
    <row r="15" spans="1:42" x14ac:dyDescent="0.25">
      <c r="A15" s="22" t="s">
        <v>116</v>
      </c>
      <c r="B15" s="22" t="s">
        <v>117</v>
      </c>
      <c r="C15" s="22" t="s">
        <v>140</v>
      </c>
      <c r="D15" s="22" t="s">
        <v>141</v>
      </c>
      <c r="E15" s="22">
        <v>0</v>
      </c>
      <c r="F15" s="22">
        <v>313785</v>
      </c>
      <c r="G15" s="22">
        <v>0</v>
      </c>
      <c r="H15" s="22">
        <v>0</v>
      </c>
      <c r="I15" s="22">
        <v>287177</v>
      </c>
      <c r="J15" s="22">
        <v>0</v>
      </c>
      <c r="K15" s="22">
        <v>1077861</v>
      </c>
      <c r="L15" s="22">
        <v>61755</v>
      </c>
      <c r="M15" s="22">
        <v>0</v>
      </c>
      <c r="N15" s="22">
        <v>100949</v>
      </c>
      <c r="O15" s="22">
        <v>183470</v>
      </c>
      <c r="P15" s="22">
        <v>0</v>
      </c>
      <c r="Q15" s="22">
        <v>200683</v>
      </c>
      <c r="R15" s="22">
        <v>743376</v>
      </c>
      <c r="S15" s="22">
        <v>0</v>
      </c>
      <c r="T15" s="22">
        <v>9753884</v>
      </c>
      <c r="U15" s="22">
        <v>6982666</v>
      </c>
      <c r="V15" s="22">
        <v>3292615</v>
      </c>
      <c r="W15" s="22">
        <v>0</v>
      </c>
      <c r="X15" s="22">
        <v>21135</v>
      </c>
      <c r="Y15" s="22">
        <v>0</v>
      </c>
      <c r="Z15" s="22">
        <v>75651</v>
      </c>
      <c r="AA15" s="22">
        <v>0</v>
      </c>
      <c r="AB15" s="22">
        <v>2249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2355869</v>
      </c>
      <c r="AJ15" s="22">
        <v>109336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25562461</v>
      </c>
    </row>
    <row r="16" spans="1:42" x14ac:dyDescent="0.25">
      <c r="A16" s="22" t="s">
        <v>116</v>
      </c>
      <c r="B16" s="22" t="s">
        <v>117</v>
      </c>
      <c r="C16" s="22" t="s">
        <v>142</v>
      </c>
      <c r="D16" s="22" t="s">
        <v>143</v>
      </c>
      <c r="E16" s="22">
        <v>0</v>
      </c>
      <c r="F16" s="22">
        <v>326000</v>
      </c>
      <c r="G16" s="22">
        <v>0</v>
      </c>
      <c r="H16" s="22">
        <v>517000</v>
      </c>
      <c r="I16" s="22">
        <v>452000</v>
      </c>
      <c r="J16" s="22">
        <v>0</v>
      </c>
      <c r="K16" s="22">
        <v>9976000</v>
      </c>
      <c r="L16" s="22">
        <v>15000</v>
      </c>
      <c r="M16" s="22">
        <v>416000</v>
      </c>
      <c r="N16" s="22">
        <v>669000</v>
      </c>
      <c r="O16" s="22">
        <v>1648000</v>
      </c>
      <c r="P16" s="22">
        <v>591000</v>
      </c>
      <c r="Q16" s="22">
        <v>3001000</v>
      </c>
      <c r="R16" s="22">
        <v>64000</v>
      </c>
      <c r="S16" s="22">
        <v>3462000</v>
      </c>
      <c r="T16" s="22">
        <v>25476000</v>
      </c>
      <c r="U16" s="22">
        <v>20233000</v>
      </c>
      <c r="V16" s="22">
        <v>22582000</v>
      </c>
      <c r="W16" s="22">
        <v>0</v>
      </c>
      <c r="X16" s="22">
        <v>0</v>
      </c>
      <c r="Y16" s="22">
        <v>0</v>
      </c>
      <c r="Z16" s="22">
        <v>905000</v>
      </c>
      <c r="AA16" s="22">
        <v>0</v>
      </c>
      <c r="AB16" s="22">
        <v>647000</v>
      </c>
      <c r="AC16" s="22">
        <v>1303000</v>
      </c>
      <c r="AD16" s="22">
        <v>9705000</v>
      </c>
      <c r="AE16" s="22">
        <v>0</v>
      </c>
      <c r="AF16" s="22">
        <v>0</v>
      </c>
      <c r="AG16" s="22">
        <v>0</v>
      </c>
      <c r="AH16" s="22">
        <v>0</v>
      </c>
      <c r="AI16" s="22">
        <v>10480000</v>
      </c>
      <c r="AJ16" s="22">
        <v>604000</v>
      </c>
      <c r="AK16" s="22">
        <v>0</v>
      </c>
      <c r="AL16" s="22">
        <v>0</v>
      </c>
      <c r="AM16" s="22">
        <v>0</v>
      </c>
      <c r="AN16" s="22">
        <v>125777000</v>
      </c>
      <c r="AO16" s="22">
        <v>0</v>
      </c>
      <c r="AP16" s="22">
        <v>238849000</v>
      </c>
    </row>
    <row r="17" spans="1:42" x14ac:dyDescent="0.25">
      <c r="A17" s="22" t="s">
        <v>116</v>
      </c>
      <c r="B17" s="22" t="s">
        <v>117</v>
      </c>
      <c r="C17" s="22" t="s">
        <v>144</v>
      </c>
      <c r="D17" s="22" t="s">
        <v>145</v>
      </c>
      <c r="E17" s="22">
        <v>4636</v>
      </c>
      <c r="F17" s="22">
        <v>85526</v>
      </c>
      <c r="G17" s="22">
        <v>0</v>
      </c>
      <c r="H17" s="22">
        <v>125577</v>
      </c>
      <c r="I17" s="22">
        <v>161343</v>
      </c>
      <c r="J17" s="22">
        <v>0</v>
      </c>
      <c r="K17" s="22">
        <v>0</v>
      </c>
      <c r="L17" s="22">
        <v>5438</v>
      </c>
      <c r="M17" s="22">
        <v>28480</v>
      </c>
      <c r="N17" s="22">
        <v>2339</v>
      </c>
      <c r="O17" s="22">
        <v>29565</v>
      </c>
      <c r="P17" s="22">
        <v>813496</v>
      </c>
      <c r="Q17" s="22">
        <v>0</v>
      </c>
      <c r="R17" s="22">
        <v>2756919</v>
      </c>
      <c r="S17" s="22">
        <v>0</v>
      </c>
      <c r="T17" s="22">
        <v>18101871</v>
      </c>
      <c r="U17" s="22">
        <v>372332</v>
      </c>
      <c r="V17" s="22">
        <v>4557545</v>
      </c>
      <c r="W17" s="22">
        <v>0</v>
      </c>
      <c r="X17" s="22">
        <v>100835</v>
      </c>
      <c r="Y17" s="22">
        <v>0</v>
      </c>
      <c r="Z17" s="22">
        <v>143081</v>
      </c>
      <c r="AA17" s="22">
        <v>0</v>
      </c>
      <c r="AB17" s="22">
        <v>39437</v>
      </c>
      <c r="AC17" s="22">
        <v>0</v>
      </c>
      <c r="AD17" s="22">
        <v>326945</v>
      </c>
      <c r="AE17" s="22">
        <v>0</v>
      </c>
      <c r="AF17" s="22">
        <v>357451</v>
      </c>
      <c r="AG17" s="22">
        <v>0</v>
      </c>
      <c r="AH17" s="22">
        <v>0</v>
      </c>
      <c r="AI17" s="22">
        <v>4433185</v>
      </c>
      <c r="AJ17" s="22">
        <v>100322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32546323</v>
      </c>
    </row>
    <row r="18" spans="1:42" x14ac:dyDescent="0.25">
      <c r="A18" s="22" t="s">
        <v>116</v>
      </c>
      <c r="B18" s="22" t="s">
        <v>117</v>
      </c>
      <c r="C18" s="22" t="s">
        <v>146</v>
      </c>
      <c r="D18" s="22" t="s">
        <v>147</v>
      </c>
      <c r="E18" s="22">
        <v>0</v>
      </c>
      <c r="F18" s="22">
        <v>3142000</v>
      </c>
      <c r="G18" s="22">
        <v>782000</v>
      </c>
      <c r="H18" s="22">
        <v>0</v>
      </c>
      <c r="I18" s="22">
        <v>385000</v>
      </c>
      <c r="J18" s="22">
        <v>478000</v>
      </c>
      <c r="K18" s="22">
        <v>0</v>
      </c>
      <c r="L18" s="22">
        <v>0</v>
      </c>
      <c r="M18" s="22">
        <v>0</v>
      </c>
      <c r="N18" s="22">
        <v>0</v>
      </c>
      <c r="O18" s="22">
        <v>54000</v>
      </c>
      <c r="P18" s="22">
        <v>437000</v>
      </c>
      <c r="Q18" s="22">
        <v>976000</v>
      </c>
      <c r="R18" s="22">
        <v>0</v>
      </c>
      <c r="S18" s="22">
        <v>54000</v>
      </c>
      <c r="T18" s="22">
        <v>23155000</v>
      </c>
      <c r="U18" s="22">
        <v>22865000</v>
      </c>
      <c r="V18" s="22">
        <v>9843000</v>
      </c>
      <c r="W18" s="22">
        <v>0</v>
      </c>
      <c r="X18" s="22">
        <v>0</v>
      </c>
      <c r="Y18" s="22">
        <v>0</v>
      </c>
      <c r="Z18" s="22">
        <v>955000</v>
      </c>
      <c r="AA18" s="22">
        <v>0</v>
      </c>
      <c r="AB18" s="22">
        <v>32000</v>
      </c>
      <c r="AC18" s="22">
        <v>0</v>
      </c>
      <c r="AD18" s="22">
        <v>3820000</v>
      </c>
      <c r="AE18" s="22">
        <v>0</v>
      </c>
      <c r="AF18" s="22">
        <v>0</v>
      </c>
      <c r="AG18" s="22">
        <v>0</v>
      </c>
      <c r="AH18" s="22">
        <v>0</v>
      </c>
      <c r="AI18" s="22">
        <v>2830000</v>
      </c>
      <c r="AJ18" s="22">
        <v>2853000</v>
      </c>
      <c r="AK18" s="22">
        <v>1834000</v>
      </c>
      <c r="AL18" s="22">
        <v>0</v>
      </c>
      <c r="AM18" s="22">
        <v>46549000</v>
      </c>
      <c r="AN18" s="22">
        <v>292563000</v>
      </c>
      <c r="AO18" s="22">
        <v>0</v>
      </c>
      <c r="AP18" s="22">
        <v>413607000</v>
      </c>
    </row>
    <row r="19" spans="1:42" x14ac:dyDescent="0.25">
      <c r="A19" s="22" t="s">
        <v>116</v>
      </c>
      <c r="B19" s="22" t="s">
        <v>117</v>
      </c>
      <c r="C19" s="22" t="s">
        <v>148</v>
      </c>
      <c r="D19" s="22" t="s">
        <v>149</v>
      </c>
      <c r="E19" s="22">
        <v>0</v>
      </c>
      <c r="F19" s="22">
        <v>274840</v>
      </c>
      <c r="G19" s="22">
        <v>0</v>
      </c>
      <c r="H19" s="22">
        <v>0</v>
      </c>
      <c r="I19" s="22">
        <v>1524467</v>
      </c>
      <c r="J19" s="22">
        <v>0</v>
      </c>
      <c r="K19" s="22">
        <v>9591984</v>
      </c>
      <c r="L19" s="22">
        <v>78172</v>
      </c>
      <c r="M19" s="22">
        <v>868984</v>
      </c>
      <c r="N19" s="22">
        <v>0</v>
      </c>
      <c r="O19" s="22">
        <v>71716</v>
      </c>
      <c r="P19" s="22">
        <v>0</v>
      </c>
      <c r="Q19" s="22">
        <v>4538198</v>
      </c>
      <c r="R19" s="22">
        <v>50926</v>
      </c>
      <c r="S19" s="22">
        <v>0</v>
      </c>
      <c r="T19" s="22">
        <v>24882498</v>
      </c>
      <c r="U19" s="22">
        <v>25627086</v>
      </c>
      <c r="V19" s="22">
        <v>17525339</v>
      </c>
      <c r="W19" s="22">
        <v>0</v>
      </c>
      <c r="X19" s="22">
        <v>0</v>
      </c>
      <c r="Y19" s="22">
        <v>0</v>
      </c>
      <c r="Z19" s="22">
        <v>520268</v>
      </c>
      <c r="AA19" s="22">
        <v>0</v>
      </c>
      <c r="AB19" s="22">
        <v>0</v>
      </c>
      <c r="AC19" s="22">
        <v>52390</v>
      </c>
      <c r="AD19" s="22">
        <v>5219260</v>
      </c>
      <c r="AE19" s="22">
        <v>0</v>
      </c>
      <c r="AF19" s="22">
        <v>0</v>
      </c>
      <c r="AG19" s="22">
        <v>0</v>
      </c>
      <c r="AH19" s="22">
        <v>0</v>
      </c>
      <c r="AI19" s="22">
        <v>7378890</v>
      </c>
      <c r="AJ19" s="22">
        <v>119222</v>
      </c>
      <c r="AK19" s="22">
        <v>0</v>
      </c>
      <c r="AL19" s="22">
        <v>0</v>
      </c>
      <c r="AM19" s="22">
        <v>0</v>
      </c>
      <c r="AN19" s="22">
        <v>60520736</v>
      </c>
      <c r="AO19" s="22">
        <v>0</v>
      </c>
      <c r="AP19" s="22">
        <v>158844976</v>
      </c>
    </row>
    <row r="20" spans="1:42" x14ac:dyDescent="0.25">
      <c r="A20" s="22" t="s">
        <v>116</v>
      </c>
      <c r="B20" s="22" t="s">
        <v>117</v>
      </c>
      <c r="C20" s="22" t="s">
        <v>150</v>
      </c>
      <c r="D20" s="22" t="s">
        <v>151</v>
      </c>
      <c r="E20" s="22">
        <v>0</v>
      </c>
      <c r="F20" s="22">
        <v>0</v>
      </c>
      <c r="G20" s="22">
        <v>181268</v>
      </c>
      <c r="H20" s="22">
        <v>0</v>
      </c>
      <c r="I20" s="22">
        <v>84743</v>
      </c>
      <c r="J20" s="22">
        <v>0</v>
      </c>
      <c r="K20" s="22">
        <v>1128556</v>
      </c>
      <c r="L20" s="22">
        <v>14255</v>
      </c>
      <c r="M20" s="22">
        <v>0</v>
      </c>
      <c r="N20" s="22">
        <v>204285</v>
      </c>
      <c r="O20" s="22">
        <v>2048</v>
      </c>
      <c r="P20" s="22">
        <v>0</v>
      </c>
      <c r="Q20" s="22">
        <v>414607</v>
      </c>
      <c r="R20" s="22">
        <v>1872945</v>
      </c>
      <c r="S20" s="22">
        <v>0</v>
      </c>
      <c r="T20" s="22">
        <v>17738425</v>
      </c>
      <c r="U20" s="22">
        <v>48558</v>
      </c>
      <c r="V20" s="22">
        <v>4234844</v>
      </c>
      <c r="W20" s="22">
        <v>0</v>
      </c>
      <c r="X20" s="22">
        <v>1415</v>
      </c>
      <c r="Y20" s="22">
        <v>0</v>
      </c>
      <c r="Z20" s="22">
        <v>0</v>
      </c>
      <c r="AA20" s="22">
        <v>0</v>
      </c>
      <c r="AB20" s="22">
        <v>518542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115482</v>
      </c>
      <c r="AJ20" s="22">
        <v>2002493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28562464</v>
      </c>
    </row>
    <row r="21" spans="1:42" x14ac:dyDescent="0.25">
      <c r="A21" s="22" t="s">
        <v>116</v>
      </c>
      <c r="B21" s="22" t="s">
        <v>117</v>
      </c>
      <c r="C21" s="22" t="s">
        <v>152</v>
      </c>
      <c r="D21" s="22" t="s">
        <v>153</v>
      </c>
      <c r="E21" s="22">
        <v>2630</v>
      </c>
      <c r="F21" s="22">
        <v>741472</v>
      </c>
      <c r="G21" s="22">
        <v>0</v>
      </c>
      <c r="H21" s="22">
        <v>318122</v>
      </c>
      <c r="I21" s="22">
        <v>104711</v>
      </c>
      <c r="J21" s="22">
        <v>0</v>
      </c>
      <c r="K21" s="22">
        <v>1492507</v>
      </c>
      <c r="L21" s="22">
        <v>4447</v>
      </c>
      <c r="M21" s="22">
        <v>0</v>
      </c>
      <c r="N21" s="22">
        <v>288841</v>
      </c>
      <c r="O21" s="22">
        <v>808970</v>
      </c>
      <c r="P21" s="22">
        <v>0</v>
      </c>
      <c r="Q21" s="22">
        <v>3069579</v>
      </c>
      <c r="R21" s="22">
        <v>6066432</v>
      </c>
      <c r="S21" s="22">
        <v>0</v>
      </c>
      <c r="T21" s="22">
        <v>13545782</v>
      </c>
      <c r="U21" s="22">
        <v>14430445</v>
      </c>
      <c r="V21" s="22">
        <v>7924155</v>
      </c>
      <c r="W21" s="22">
        <v>0</v>
      </c>
      <c r="X21" s="22">
        <v>34362</v>
      </c>
      <c r="Y21" s="22">
        <v>0</v>
      </c>
      <c r="Z21" s="22">
        <v>141638</v>
      </c>
      <c r="AA21" s="22">
        <v>0</v>
      </c>
      <c r="AB21" s="22">
        <v>921472</v>
      </c>
      <c r="AC21" s="22">
        <v>0</v>
      </c>
      <c r="AD21" s="22">
        <v>12864</v>
      </c>
      <c r="AE21" s="22">
        <v>0</v>
      </c>
      <c r="AF21" s="22">
        <v>0</v>
      </c>
      <c r="AG21" s="22">
        <v>0</v>
      </c>
      <c r="AH21" s="22">
        <v>0</v>
      </c>
      <c r="AI21" s="22">
        <v>7347427</v>
      </c>
      <c r="AJ21" s="22">
        <v>1617888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58873744</v>
      </c>
    </row>
    <row r="22" spans="1:42" x14ac:dyDescent="0.25">
      <c r="A22" s="22" t="s">
        <v>116</v>
      </c>
      <c r="B22" s="22" t="s">
        <v>154</v>
      </c>
      <c r="C22" s="22" t="s">
        <v>155</v>
      </c>
      <c r="D22" s="22" t="s">
        <v>156</v>
      </c>
      <c r="E22" s="22">
        <v>0</v>
      </c>
      <c r="F22" s="22">
        <v>156274</v>
      </c>
      <c r="G22" s="22">
        <v>0</v>
      </c>
      <c r="H22" s="22">
        <v>0</v>
      </c>
      <c r="I22" s="22">
        <v>63134</v>
      </c>
      <c r="J22" s="22">
        <v>0</v>
      </c>
      <c r="K22" s="22">
        <v>0</v>
      </c>
      <c r="L22" s="22">
        <v>128625</v>
      </c>
      <c r="M22" s="22">
        <v>0</v>
      </c>
      <c r="N22" s="22">
        <v>0</v>
      </c>
      <c r="O22" s="22">
        <v>73775</v>
      </c>
      <c r="P22" s="22">
        <v>0</v>
      </c>
      <c r="Q22" s="22">
        <v>0</v>
      </c>
      <c r="R22" s="22">
        <v>0</v>
      </c>
      <c r="S22" s="22">
        <v>0</v>
      </c>
      <c r="T22" s="22">
        <v>1550487</v>
      </c>
      <c r="U22" s="22">
        <v>1392431</v>
      </c>
      <c r="V22" s="22">
        <v>1036127</v>
      </c>
      <c r="W22" s="22">
        <v>0</v>
      </c>
      <c r="X22" s="22">
        <v>797</v>
      </c>
      <c r="Y22" s="22">
        <v>0</v>
      </c>
      <c r="Z22" s="22">
        <v>12575</v>
      </c>
      <c r="AA22" s="22">
        <v>0</v>
      </c>
      <c r="AB22" s="22">
        <v>106619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548432</v>
      </c>
      <c r="AJ22" s="22">
        <v>106183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5175459</v>
      </c>
    </row>
    <row r="23" spans="1:42" x14ac:dyDescent="0.25">
      <c r="A23" s="22" t="s">
        <v>116</v>
      </c>
      <c r="B23" s="22" t="s">
        <v>154</v>
      </c>
      <c r="C23" s="22" t="s">
        <v>157</v>
      </c>
      <c r="D23" s="22" t="s">
        <v>158</v>
      </c>
      <c r="E23" s="22">
        <v>6185</v>
      </c>
      <c r="F23" s="22">
        <v>4620</v>
      </c>
      <c r="G23" s="22">
        <v>0</v>
      </c>
      <c r="H23" s="22">
        <v>0</v>
      </c>
      <c r="I23" s="22">
        <v>16009</v>
      </c>
      <c r="J23" s="22">
        <v>0</v>
      </c>
      <c r="K23" s="22">
        <v>0</v>
      </c>
      <c r="L23" s="22">
        <v>58687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1455237</v>
      </c>
      <c r="U23" s="22">
        <v>2934439</v>
      </c>
      <c r="V23" s="22">
        <v>1509633</v>
      </c>
      <c r="W23" s="22">
        <v>0</v>
      </c>
      <c r="X23" s="22">
        <v>0</v>
      </c>
      <c r="Y23" s="22">
        <v>711885</v>
      </c>
      <c r="Z23" s="22">
        <v>3700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533312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7233707</v>
      </c>
    </row>
    <row r="24" spans="1:42" x14ac:dyDescent="0.25">
      <c r="A24" s="22" t="s">
        <v>116</v>
      </c>
      <c r="B24" s="22" t="s">
        <v>154</v>
      </c>
      <c r="C24" s="22" t="s">
        <v>159</v>
      </c>
      <c r="D24" s="22" t="s">
        <v>160</v>
      </c>
      <c r="E24" s="22">
        <v>0</v>
      </c>
      <c r="F24" s="22">
        <v>39993</v>
      </c>
      <c r="G24" s="22">
        <v>0</v>
      </c>
      <c r="H24" s="22">
        <v>0</v>
      </c>
      <c r="I24" s="22">
        <v>162475</v>
      </c>
      <c r="J24" s="22">
        <v>0</v>
      </c>
      <c r="K24" s="22">
        <v>0</v>
      </c>
      <c r="L24" s="22">
        <v>0</v>
      </c>
      <c r="M24" s="22">
        <v>0</v>
      </c>
      <c r="N24" s="22">
        <v>36753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796889</v>
      </c>
      <c r="U24" s="22">
        <v>658647</v>
      </c>
      <c r="V24" s="22">
        <v>954746</v>
      </c>
      <c r="W24" s="22">
        <v>1909</v>
      </c>
      <c r="X24" s="22">
        <v>49460</v>
      </c>
      <c r="Y24" s="22">
        <v>0</v>
      </c>
      <c r="Z24" s="22">
        <v>19798</v>
      </c>
      <c r="AA24" s="22">
        <v>0</v>
      </c>
      <c r="AB24" s="22">
        <v>0</v>
      </c>
      <c r="AC24" s="22">
        <v>11688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400253</v>
      </c>
      <c r="AJ24" s="22">
        <v>5711</v>
      </c>
      <c r="AK24" s="22">
        <v>0</v>
      </c>
      <c r="AL24" s="22">
        <v>0</v>
      </c>
      <c r="AM24" s="22">
        <v>3771590</v>
      </c>
      <c r="AN24" s="22">
        <v>0</v>
      </c>
      <c r="AO24" s="22">
        <v>0</v>
      </c>
      <c r="AP24" s="22">
        <v>6909912</v>
      </c>
    </row>
    <row r="25" spans="1:42" x14ac:dyDescent="0.25">
      <c r="A25" s="22" t="s">
        <v>116</v>
      </c>
      <c r="B25" s="22" t="s">
        <v>154</v>
      </c>
      <c r="C25" s="22" t="s">
        <v>161</v>
      </c>
      <c r="D25" s="22" t="s">
        <v>162</v>
      </c>
      <c r="E25" s="22">
        <v>0</v>
      </c>
      <c r="F25" s="22">
        <v>46143</v>
      </c>
      <c r="G25" s="22">
        <v>0</v>
      </c>
      <c r="H25" s="22">
        <v>0</v>
      </c>
      <c r="I25" s="22">
        <v>171833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255358</v>
      </c>
      <c r="P25" s="22">
        <v>43884</v>
      </c>
      <c r="Q25" s="22">
        <v>0</v>
      </c>
      <c r="R25" s="22">
        <v>0</v>
      </c>
      <c r="S25" s="22">
        <v>0</v>
      </c>
      <c r="T25" s="22">
        <v>3701576</v>
      </c>
      <c r="U25" s="22">
        <v>1187192</v>
      </c>
      <c r="V25" s="22">
        <v>243748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35633</v>
      </c>
      <c r="AC25" s="22">
        <v>7258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40146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5732771</v>
      </c>
    </row>
    <row r="26" spans="1:42" x14ac:dyDescent="0.25">
      <c r="A26" s="22" t="s">
        <v>116</v>
      </c>
      <c r="B26" s="22" t="s">
        <v>154</v>
      </c>
      <c r="C26" s="22" t="s">
        <v>163</v>
      </c>
      <c r="D26" s="22" t="s">
        <v>164</v>
      </c>
      <c r="E26" s="22">
        <v>0</v>
      </c>
      <c r="F26" s="22">
        <v>527367</v>
      </c>
      <c r="G26" s="22">
        <v>0</v>
      </c>
      <c r="H26" s="22">
        <v>289917</v>
      </c>
      <c r="I26" s="22">
        <v>2775858</v>
      </c>
      <c r="J26" s="22">
        <v>0</v>
      </c>
      <c r="K26" s="22">
        <v>0</v>
      </c>
      <c r="L26" s="22">
        <v>11847</v>
      </c>
      <c r="M26" s="22">
        <v>0</v>
      </c>
      <c r="N26" s="22">
        <v>62528</v>
      </c>
      <c r="O26" s="22">
        <v>33576</v>
      </c>
      <c r="P26" s="22">
        <v>271655</v>
      </c>
      <c r="Q26" s="22">
        <v>3732378</v>
      </c>
      <c r="R26" s="22">
        <v>0</v>
      </c>
      <c r="S26" s="22">
        <v>0</v>
      </c>
      <c r="T26" s="22">
        <v>28136622</v>
      </c>
      <c r="U26" s="22">
        <v>22535317</v>
      </c>
      <c r="V26" s="22">
        <v>9376543</v>
      </c>
      <c r="W26" s="22">
        <v>246435</v>
      </c>
      <c r="X26" s="22">
        <v>31674</v>
      </c>
      <c r="Y26" s="22">
        <v>0</v>
      </c>
      <c r="Z26" s="22">
        <v>0</v>
      </c>
      <c r="AA26" s="22">
        <v>0</v>
      </c>
      <c r="AB26" s="22">
        <v>1088449</v>
      </c>
      <c r="AC26" s="22">
        <v>22156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10333692</v>
      </c>
      <c r="AJ26" s="22">
        <v>31671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79507685</v>
      </c>
    </row>
    <row r="27" spans="1:42" x14ac:dyDescent="0.25">
      <c r="A27" s="22" t="s">
        <v>116</v>
      </c>
      <c r="B27" s="22" t="s">
        <v>154</v>
      </c>
      <c r="C27" s="22" t="s">
        <v>165</v>
      </c>
      <c r="D27" s="22" t="s">
        <v>166</v>
      </c>
      <c r="E27" s="22">
        <v>4550</v>
      </c>
      <c r="F27" s="22">
        <v>172761</v>
      </c>
      <c r="G27" s="22">
        <v>93946</v>
      </c>
      <c r="H27" s="22">
        <v>231060</v>
      </c>
      <c r="I27" s="22">
        <v>22878</v>
      </c>
      <c r="J27" s="22">
        <v>0</v>
      </c>
      <c r="K27" s="22">
        <v>1486563</v>
      </c>
      <c r="L27" s="22">
        <v>11140</v>
      </c>
      <c r="M27" s="22">
        <v>0</v>
      </c>
      <c r="N27" s="22">
        <v>48484</v>
      </c>
      <c r="O27" s="22">
        <v>194226</v>
      </c>
      <c r="P27" s="22">
        <v>0</v>
      </c>
      <c r="Q27" s="22">
        <v>1084339</v>
      </c>
      <c r="R27" s="22">
        <v>0</v>
      </c>
      <c r="S27" s="22">
        <v>0</v>
      </c>
      <c r="T27" s="22">
        <v>19599425</v>
      </c>
      <c r="U27" s="22">
        <v>13139969</v>
      </c>
      <c r="V27" s="22">
        <v>12274544</v>
      </c>
      <c r="W27" s="22">
        <v>0</v>
      </c>
      <c r="X27" s="22">
        <v>0</v>
      </c>
      <c r="Y27" s="22">
        <v>0</v>
      </c>
      <c r="Z27" s="22">
        <v>53739</v>
      </c>
      <c r="AA27" s="22">
        <v>0</v>
      </c>
      <c r="AB27" s="22">
        <v>80744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11842937</v>
      </c>
      <c r="AJ27" s="22">
        <v>15439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60356744</v>
      </c>
    </row>
    <row r="28" spans="1:42" x14ac:dyDescent="0.25">
      <c r="A28" s="22" t="s">
        <v>116</v>
      </c>
      <c r="B28" s="22" t="s">
        <v>167</v>
      </c>
      <c r="C28" s="22" t="s">
        <v>168</v>
      </c>
      <c r="D28" s="22" t="s">
        <v>169</v>
      </c>
      <c r="E28" s="22">
        <v>0</v>
      </c>
      <c r="F28" s="22">
        <v>1626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29368</v>
      </c>
      <c r="P28" s="22">
        <v>0</v>
      </c>
      <c r="Q28" s="22">
        <v>0</v>
      </c>
      <c r="R28" s="22">
        <v>0</v>
      </c>
      <c r="S28" s="22">
        <v>0</v>
      </c>
      <c r="T28" s="22">
        <v>166046</v>
      </c>
      <c r="U28" s="22">
        <v>15684</v>
      </c>
      <c r="V28" s="22">
        <v>12000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22098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246822</v>
      </c>
    </row>
    <row r="29" spans="1:42" x14ac:dyDescent="0.25">
      <c r="A29" s="22" t="s">
        <v>116</v>
      </c>
      <c r="B29" s="22" t="s">
        <v>167</v>
      </c>
      <c r="C29" s="22" t="s">
        <v>170</v>
      </c>
      <c r="D29" s="22" t="s">
        <v>171</v>
      </c>
      <c r="E29" s="22">
        <v>0</v>
      </c>
      <c r="F29" s="22">
        <v>33936</v>
      </c>
      <c r="G29" s="22">
        <v>0</v>
      </c>
      <c r="H29" s="22">
        <v>0</v>
      </c>
      <c r="I29" s="22">
        <v>103085</v>
      </c>
      <c r="J29" s="22">
        <v>226132</v>
      </c>
      <c r="K29" s="22">
        <v>0</v>
      </c>
      <c r="L29" s="22">
        <v>0</v>
      </c>
      <c r="M29" s="22">
        <v>0</v>
      </c>
      <c r="N29" s="22">
        <v>61877</v>
      </c>
      <c r="O29" s="22">
        <v>199289</v>
      </c>
      <c r="P29" s="22">
        <v>55751</v>
      </c>
      <c r="Q29" s="22">
        <v>0</v>
      </c>
      <c r="R29" s="22">
        <v>0</v>
      </c>
      <c r="S29" s="22">
        <v>27940</v>
      </c>
      <c r="T29" s="22">
        <v>645648</v>
      </c>
      <c r="U29" s="22">
        <v>100857</v>
      </c>
      <c r="V29" s="22">
        <v>0</v>
      </c>
      <c r="W29" s="22">
        <v>0</v>
      </c>
      <c r="X29" s="22">
        <v>112171</v>
      </c>
      <c r="Y29" s="22">
        <v>0</v>
      </c>
      <c r="Z29" s="22">
        <v>2650</v>
      </c>
      <c r="AA29" s="22">
        <v>0</v>
      </c>
      <c r="AB29" s="22">
        <v>0</v>
      </c>
      <c r="AC29" s="22">
        <v>38160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579683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2187179</v>
      </c>
    </row>
    <row r="30" spans="1:42" x14ac:dyDescent="0.25">
      <c r="A30" s="22" t="s">
        <v>116</v>
      </c>
      <c r="B30" s="22" t="s">
        <v>167</v>
      </c>
      <c r="C30" s="22" t="s">
        <v>172</v>
      </c>
      <c r="D30" s="22" t="s">
        <v>173</v>
      </c>
      <c r="E30" s="22">
        <v>0</v>
      </c>
      <c r="F30" s="22">
        <v>12044</v>
      </c>
      <c r="G30" s="22">
        <v>0</v>
      </c>
      <c r="H30" s="22">
        <v>0</v>
      </c>
      <c r="I30" s="22">
        <v>91952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196060</v>
      </c>
      <c r="P30" s="22">
        <v>0</v>
      </c>
      <c r="Q30" s="22">
        <v>0</v>
      </c>
      <c r="R30" s="22">
        <v>0</v>
      </c>
      <c r="S30" s="22">
        <v>0</v>
      </c>
      <c r="T30" s="22">
        <v>261097</v>
      </c>
      <c r="U30" s="22">
        <v>98974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198653</v>
      </c>
      <c r="AD30" s="22">
        <v>278160</v>
      </c>
      <c r="AE30" s="22">
        <v>0</v>
      </c>
      <c r="AF30" s="22">
        <v>0</v>
      </c>
      <c r="AG30" s="22">
        <v>0</v>
      </c>
      <c r="AH30" s="22">
        <v>0</v>
      </c>
      <c r="AI30" s="22">
        <v>10300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1147240</v>
      </c>
    </row>
    <row r="31" spans="1:42" x14ac:dyDescent="0.25">
      <c r="A31" s="22" t="s">
        <v>116</v>
      </c>
      <c r="B31" s="22" t="s">
        <v>167</v>
      </c>
      <c r="C31" s="22" t="s">
        <v>174</v>
      </c>
      <c r="D31" s="22" t="s">
        <v>175</v>
      </c>
      <c r="E31" s="22">
        <v>0</v>
      </c>
      <c r="F31" s="22">
        <v>23472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19108</v>
      </c>
      <c r="M31" s="22">
        <v>0</v>
      </c>
      <c r="N31" s="22">
        <v>0</v>
      </c>
      <c r="O31" s="22">
        <v>156008</v>
      </c>
      <c r="P31" s="22">
        <v>0</v>
      </c>
      <c r="Q31" s="22">
        <v>0</v>
      </c>
      <c r="R31" s="22">
        <v>0</v>
      </c>
      <c r="S31" s="22">
        <v>0</v>
      </c>
      <c r="T31" s="22">
        <v>83535</v>
      </c>
      <c r="U31" s="22">
        <v>18319</v>
      </c>
      <c r="V31" s="22">
        <v>4677</v>
      </c>
      <c r="W31" s="22">
        <v>0</v>
      </c>
      <c r="X31" s="22">
        <v>250</v>
      </c>
      <c r="Y31" s="22">
        <v>0</v>
      </c>
      <c r="Z31" s="22">
        <v>0</v>
      </c>
      <c r="AA31" s="22">
        <v>0</v>
      </c>
      <c r="AB31" s="22">
        <v>124840</v>
      </c>
      <c r="AC31" s="22">
        <v>10583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223502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664294</v>
      </c>
    </row>
    <row r="32" spans="1:42" x14ac:dyDescent="0.25">
      <c r="A32" s="22" t="s">
        <v>116</v>
      </c>
      <c r="B32" s="22" t="s">
        <v>167</v>
      </c>
      <c r="C32" s="22" t="s">
        <v>176</v>
      </c>
      <c r="D32" s="22" t="s">
        <v>177</v>
      </c>
      <c r="E32" s="22">
        <v>2178</v>
      </c>
      <c r="F32" s="22">
        <v>94724</v>
      </c>
      <c r="G32" s="22">
        <v>0</v>
      </c>
      <c r="H32" s="22">
        <v>0</v>
      </c>
      <c r="I32" s="22">
        <v>226412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206839</v>
      </c>
      <c r="P32" s="22">
        <v>155204</v>
      </c>
      <c r="Q32" s="22">
        <v>0</v>
      </c>
      <c r="R32" s="22">
        <v>0</v>
      </c>
      <c r="S32" s="22">
        <v>0</v>
      </c>
      <c r="T32" s="22">
        <v>1651542</v>
      </c>
      <c r="U32" s="22">
        <v>302223</v>
      </c>
      <c r="V32" s="22">
        <v>0</v>
      </c>
      <c r="W32" s="22">
        <v>0</v>
      </c>
      <c r="X32" s="22">
        <v>35592</v>
      </c>
      <c r="Y32" s="22">
        <v>0</v>
      </c>
      <c r="Z32" s="22">
        <v>150</v>
      </c>
      <c r="AA32" s="22">
        <v>0</v>
      </c>
      <c r="AB32" s="22">
        <v>49647</v>
      </c>
      <c r="AC32" s="22">
        <v>15442</v>
      </c>
      <c r="AD32" s="22">
        <v>18765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580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2759298</v>
      </c>
    </row>
    <row r="33" spans="1:42" x14ac:dyDescent="0.25">
      <c r="A33" s="22" t="s">
        <v>116</v>
      </c>
      <c r="B33" s="22" t="s">
        <v>167</v>
      </c>
      <c r="C33" s="22" t="s">
        <v>178</v>
      </c>
      <c r="D33" s="22" t="s">
        <v>179</v>
      </c>
      <c r="E33" s="22">
        <v>0</v>
      </c>
      <c r="F33" s="22">
        <v>1940106</v>
      </c>
      <c r="G33" s="22">
        <v>0</v>
      </c>
      <c r="H33" s="22">
        <v>0</v>
      </c>
      <c r="I33" s="22">
        <v>177244</v>
      </c>
      <c r="J33" s="22">
        <v>0</v>
      </c>
      <c r="K33" s="22">
        <v>0</v>
      </c>
      <c r="L33" s="22">
        <v>7280</v>
      </c>
      <c r="M33" s="22">
        <v>0</v>
      </c>
      <c r="N33" s="22">
        <v>11070</v>
      </c>
      <c r="O33" s="22">
        <v>19398</v>
      </c>
      <c r="P33" s="22">
        <v>0</v>
      </c>
      <c r="Q33" s="22">
        <v>0</v>
      </c>
      <c r="R33" s="22">
        <v>0</v>
      </c>
      <c r="S33" s="22">
        <v>0</v>
      </c>
      <c r="T33" s="22">
        <v>649863</v>
      </c>
      <c r="U33" s="22">
        <v>342393</v>
      </c>
      <c r="V33" s="22">
        <v>122471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63273</v>
      </c>
      <c r="AC33" s="22">
        <v>1018</v>
      </c>
      <c r="AD33" s="22">
        <v>0</v>
      </c>
      <c r="AE33" s="22">
        <v>0</v>
      </c>
      <c r="AF33" s="22">
        <v>0</v>
      </c>
      <c r="AG33" s="22">
        <v>0</v>
      </c>
      <c r="AH33" s="22">
        <v>1759</v>
      </c>
      <c r="AI33" s="22">
        <v>62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3335937</v>
      </c>
    </row>
    <row r="34" spans="1:42" x14ac:dyDescent="0.25">
      <c r="A34" s="22" t="s">
        <v>116</v>
      </c>
      <c r="B34" s="22" t="s">
        <v>167</v>
      </c>
      <c r="C34" s="22" t="s">
        <v>180</v>
      </c>
      <c r="D34" s="22" t="s">
        <v>181</v>
      </c>
      <c r="E34" s="22">
        <v>0</v>
      </c>
      <c r="F34" s="22">
        <v>6221</v>
      </c>
      <c r="G34" s="22">
        <v>0</v>
      </c>
      <c r="H34" s="22">
        <v>0</v>
      </c>
      <c r="I34" s="22">
        <v>34900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61875</v>
      </c>
      <c r="P34" s="22">
        <v>0</v>
      </c>
      <c r="Q34" s="22">
        <v>0</v>
      </c>
      <c r="R34" s="22">
        <v>0</v>
      </c>
      <c r="S34" s="22">
        <v>0</v>
      </c>
      <c r="T34" s="22">
        <v>217739</v>
      </c>
      <c r="U34" s="22">
        <v>56050</v>
      </c>
      <c r="V34" s="22">
        <v>23516</v>
      </c>
      <c r="W34" s="22">
        <v>0</v>
      </c>
      <c r="X34" s="22">
        <v>0</v>
      </c>
      <c r="Y34" s="22">
        <v>0</v>
      </c>
      <c r="Z34" s="22">
        <v>0</v>
      </c>
      <c r="AA34" s="22">
        <v>400</v>
      </c>
      <c r="AB34" s="22">
        <v>2000</v>
      </c>
      <c r="AC34" s="22">
        <v>50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402751</v>
      </c>
    </row>
    <row r="35" spans="1:42" x14ac:dyDescent="0.25">
      <c r="A35" s="22" t="s">
        <v>116</v>
      </c>
      <c r="B35" s="22" t="s">
        <v>167</v>
      </c>
      <c r="C35" s="22" t="s">
        <v>182</v>
      </c>
      <c r="D35" s="22" t="s">
        <v>183</v>
      </c>
      <c r="E35" s="22">
        <v>0</v>
      </c>
      <c r="F35" s="22">
        <v>13100</v>
      </c>
      <c r="G35" s="22">
        <v>0</v>
      </c>
      <c r="H35" s="22">
        <v>0</v>
      </c>
      <c r="I35" s="22">
        <v>2965403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534</v>
      </c>
      <c r="P35" s="22">
        <v>0</v>
      </c>
      <c r="Q35" s="22">
        <v>0</v>
      </c>
      <c r="R35" s="22">
        <v>0</v>
      </c>
      <c r="S35" s="22">
        <v>0</v>
      </c>
      <c r="T35" s="22">
        <v>422088</v>
      </c>
      <c r="U35" s="22">
        <v>55162</v>
      </c>
      <c r="V35" s="22">
        <v>77645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752</v>
      </c>
      <c r="AC35" s="22">
        <v>39009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1748137</v>
      </c>
      <c r="AJ35" s="22">
        <v>109421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5431251</v>
      </c>
    </row>
    <row r="36" spans="1:42" x14ac:dyDescent="0.25">
      <c r="A36" s="22" t="s">
        <v>116</v>
      </c>
      <c r="B36" s="22" t="s">
        <v>167</v>
      </c>
      <c r="C36" s="22" t="s">
        <v>184</v>
      </c>
      <c r="D36" s="22" t="s">
        <v>185</v>
      </c>
      <c r="E36" s="22">
        <v>0</v>
      </c>
      <c r="F36" s="22">
        <v>10610</v>
      </c>
      <c r="G36" s="22">
        <v>0</v>
      </c>
      <c r="H36" s="22">
        <v>0</v>
      </c>
      <c r="I36" s="22">
        <v>76</v>
      </c>
      <c r="J36" s="22">
        <v>0</v>
      </c>
      <c r="K36" s="22">
        <v>0</v>
      </c>
      <c r="L36" s="22">
        <v>0</v>
      </c>
      <c r="M36" s="22">
        <v>0</v>
      </c>
      <c r="N36" s="22">
        <v>18338</v>
      </c>
      <c r="O36" s="22">
        <v>264584</v>
      </c>
      <c r="P36" s="22">
        <v>0</v>
      </c>
      <c r="Q36" s="22">
        <v>0</v>
      </c>
      <c r="R36" s="22">
        <v>0</v>
      </c>
      <c r="S36" s="22">
        <v>0</v>
      </c>
      <c r="T36" s="22">
        <v>84241</v>
      </c>
      <c r="U36" s="22">
        <v>94179</v>
      </c>
      <c r="V36" s="22">
        <v>13374</v>
      </c>
      <c r="W36" s="22">
        <v>0</v>
      </c>
      <c r="X36" s="22">
        <v>0</v>
      </c>
      <c r="Y36" s="22">
        <v>0</v>
      </c>
      <c r="Z36" s="22">
        <v>1620</v>
      </c>
      <c r="AA36" s="22">
        <v>0</v>
      </c>
      <c r="AB36" s="22">
        <v>0</v>
      </c>
      <c r="AC36" s="22">
        <v>1550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113203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601775</v>
      </c>
    </row>
    <row r="37" spans="1:42" x14ac:dyDescent="0.25">
      <c r="A37" s="22" t="s">
        <v>116</v>
      </c>
      <c r="B37" s="22" t="s">
        <v>167</v>
      </c>
      <c r="C37" s="22" t="s">
        <v>186</v>
      </c>
      <c r="D37" s="22" t="s">
        <v>187</v>
      </c>
      <c r="E37" s="22">
        <v>0</v>
      </c>
      <c r="F37" s="22">
        <v>234973</v>
      </c>
      <c r="G37" s="22">
        <v>0</v>
      </c>
      <c r="H37" s="22">
        <v>48742</v>
      </c>
      <c r="I37" s="22">
        <v>137624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407507</v>
      </c>
      <c r="P37" s="22">
        <v>0</v>
      </c>
      <c r="Q37" s="22">
        <v>0</v>
      </c>
      <c r="R37" s="22">
        <v>0</v>
      </c>
      <c r="S37" s="22">
        <v>0</v>
      </c>
      <c r="T37" s="22">
        <v>793503</v>
      </c>
      <c r="U37" s="22">
        <v>188208</v>
      </c>
      <c r="V37" s="22">
        <v>1632128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78245</v>
      </c>
      <c r="AC37" s="22">
        <v>781234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167577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4469741</v>
      </c>
    </row>
    <row r="38" spans="1:42" x14ac:dyDescent="0.25">
      <c r="A38" s="22" t="s">
        <v>116</v>
      </c>
      <c r="B38" s="22" t="s">
        <v>167</v>
      </c>
      <c r="C38" s="22" t="s">
        <v>188</v>
      </c>
      <c r="D38" s="22" t="s">
        <v>189</v>
      </c>
      <c r="E38" s="22">
        <v>0</v>
      </c>
      <c r="F38" s="22">
        <v>18865</v>
      </c>
      <c r="G38" s="22">
        <v>0</v>
      </c>
      <c r="H38" s="22">
        <v>0</v>
      </c>
      <c r="I38" s="22">
        <v>18107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261594</v>
      </c>
      <c r="P38" s="22">
        <v>0</v>
      </c>
      <c r="Q38" s="22">
        <v>0</v>
      </c>
      <c r="R38" s="22">
        <v>0</v>
      </c>
      <c r="S38" s="22">
        <v>0</v>
      </c>
      <c r="T38" s="22">
        <v>339216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360386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998168</v>
      </c>
    </row>
    <row r="39" spans="1:42" x14ac:dyDescent="0.25">
      <c r="A39" s="22" t="s">
        <v>116</v>
      </c>
      <c r="B39" s="22" t="s">
        <v>167</v>
      </c>
      <c r="C39" s="22" t="s">
        <v>190</v>
      </c>
      <c r="D39" s="22" t="s">
        <v>191</v>
      </c>
      <c r="E39" s="22">
        <v>0</v>
      </c>
      <c r="F39" s="22">
        <v>0</v>
      </c>
      <c r="G39" s="22">
        <v>0</v>
      </c>
      <c r="H39" s="22">
        <v>0</v>
      </c>
      <c r="I39" s="22">
        <v>800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24957</v>
      </c>
      <c r="P39" s="22">
        <v>0</v>
      </c>
      <c r="Q39" s="22">
        <v>0</v>
      </c>
      <c r="R39" s="22">
        <v>0</v>
      </c>
      <c r="S39" s="22">
        <v>0</v>
      </c>
      <c r="T39" s="22">
        <v>197490</v>
      </c>
      <c r="U39" s="22">
        <v>21338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1950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246535</v>
      </c>
    </row>
    <row r="40" spans="1:42" x14ac:dyDescent="0.25">
      <c r="A40" s="22" t="s">
        <v>116</v>
      </c>
      <c r="B40" s="22" t="s">
        <v>167</v>
      </c>
      <c r="C40" s="22" t="s">
        <v>192</v>
      </c>
      <c r="D40" s="22" t="s">
        <v>193</v>
      </c>
      <c r="E40" s="22">
        <v>0</v>
      </c>
      <c r="F40" s="22">
        <v>562006</v>
      </c>
      <c r="G40" s="22">
        <v>0</v>
      </c>
      <c r="H40" s="22">
        <v>0</v>
      </c>
      <c r="I40" s="22">
        <v>67732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451396</v>
      </c>
      <c r="P40" s="22">
        <v>0</v>
      </c>
      <c r="Q40" s="22">
        <v>0</v>
      </c>
      <c r="R40" s="22">
        <v>0</v>
      </c>
      <c r="S40" s="22">
        <v>0</v>
      </c>
      <c r="T40" s="22">
        <v>56158</v>
      </c>
      <c r="U40" s="22">
        <v>136597</v>
      </c>
      <c r="V40" s="22">
        <v>1108693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398791</v>
      </c>
      <c r="AD40" s="22">
        <v>2345844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5127217</v>
      </c>
    </row>
    <row r="41" spans="1:42" x14ac:dyDescent="0.25">
      <c r="A41" s="22" t="s">
        <v>116</v>
      </c>
      <c r="B41" s="22" t="s">
        <v>167</v>
      </c>
      <c r="C41" s="22" t="s">
        <v>194</v>
      </c>
      <c r="D41" s="22" t="s">
        <v>195</v>
      </c>
      <c r="E41" s="22">
        <v>0</v>
      </c>
      <c r="F41" s="22">
        <v>277219</v>
      </c>
      <c r="G41" s="22">
        <v>0</v>
      </c>
      <c r="H41" s="22">
        <v>12948</v>
      </c>
      <c r="I41" s="22">
        <v>192411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513506</v>
      </c>
      <c r="P41" s="22">
        <v>0</v>
      </c>
      <c r="Q41" s="22">
        <v>0</v>
      </c>
      <c r="R41" s="22">
        <v>0</v>
      </c>
      <c r="S41" s="22">
        <v>0</v>
      </c>
      <c r="T41" s="22">
        <v>1522545</v>
      </c>
      <c r="U41" s="22">
        <v>397074</v>
      </c>
      <c r="V41" s="22">
        <v>86867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247885</v>
      </c>
      <c r="AC41" s="22">
        <v>78282</v>
      </c>
      <c r="AD41" s="22">
        <v>13835</v>
      </c>
      <c r="AE41" s="22">
        <v>0</v>
      </c>
      <c r="AF41" s="22">
        <v>0</v>
      </c>
      <c r="AG41" s="22">
        <v>178109</v>
      </c>
      <c r="AH41" s="22">
        <v>0</v>
      </c>
      <c r="AI41" s="22">
        <v>96109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3616790</v>
      </c>
    </row>
    <row r="42" spans="1:42" x14ac:dyDescent="0.25">
      <c r="A42" s="22" t="s">
        <v>116</v>
      </c>
      <c r="B42" s="22" t="s">
        <v>167</v>
      </c>
      <c r="C42" s="22" t="s">
        <v>196</v>
      </c>
      <c r="D42" s="22" t="s">
        <v>197</v>
      </c>
      <c r="E42" s="22">
        <v>0</v>
      </c>
      <c r="F42" s="22">
        <v>46446</v>
      </c>
      <c r="G42" s="22">
        <v>0</v>
      </c>
      <c r="H42" s="22">
        <v>340</v>
      </c>
      <c r="I42" s="22">
        <v>0</v>
      </c>
      <c r="J42" s="22">
        <v>0</v>
      </c>
      <c r="K42" s="22">
        <v>0</v>
      </c>
      <c r="L42" s="22">
        <v>380</v>
      </c>
      <c r="M42" s="22">
        <v>0</v>
      </c>
      <c r="N42" s="22">
        <v>0</v>
      </c>
      <c r="O42" s="22">
        <v>73788</v>
      </c>
      <c r="P42" s="22">
        <v>97973</v>
      </c>
      <c r="Q42" s="22">
        <v>0</v>
      </c>
      <c r="R42" s="22">
        <v>0</v>
      </c>
      <c r="S42" s="22">
        <v>0</v>
      </c>
      <c r="T42" s="22">
        <v>159898</v>
      </c>
      <c r="U42" s="22">
        <v>30180</v>
      </c>
      <c r="V42" s="22">
        <v>22604</v>
      </c>
      <c r="W42" s="22">
        <v>0</v>
      </c>
      <c r="X42" s="22">
        <v>1500</v>
      </c>
      <c r="Y42" s="22">
        <v>0</v>
      </c>
      <c r="Z42" s="22">
        <v>6250</v>
      </c>
      <c r="AA42" s="22">
        <v>0</v>
      </c>
      <c r="AB42" s="22">
        <v>8544</v>
      </c>
      <c r="AC42" s="22">
        <v>4899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7000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459802</v>
      </c>
    </row>
    <row r="43" spans="1:42" x14ac:dyDescent="0.25">
      <c r="A43" s="22" t="s">
        <v>116</v>
      </c>
      <c r="B43" s="22" t="s">
        <v>167</v>
      </c>
      <c r="C43" s="22" t="s">
        <v>198</v>
      </c>
      <c r="D43" s="22" t="s">
        <v>199</v>
      </c>
      <c r="E43" s="22">
        <v>0</v>
      </c>
      <c r="F43" s="22">
        <v>12544</v>
      </c>
      <c r="G43" s="22">
        <v>0</v>
      </c>
      <c r="H43" s="22">
        <v>4914</v>
      </c>
      <c r="I43" s="22">
        <v>49140</v>
      </c>
      <c r="J43" s="22">
        <v>3014</v>
      </c>
      <c r="K43" s="22">
        <v>0</v>
      </c>
      <c r="L43" s="22">
        <v>797</v>
      </c>
      <c r="M43" s="22">
        <v>0</v>
      </c>
      <c r="N43" s="22">
        <v>0</v>
      </c>
      <c r="O43" s="22">
        <v>200201</v>
      </c>
      <c r="P43" s="22">
        <v>102682</v>
      </c>
      <c r="Q43" s="22">
        <v>0</v>
      </c>
      <c r="R43" s="22">
        <v>0</v>
      </c>
      <c r="S43" s="22">
        <v>0</v>
      </c>
      <c r="T43" s="22">
        <v>263940</v>
      </c>
      <c r="U43" s="22">
        <v>96978</v>
      </c>
      <c r="V43" s="22">
        <v>60828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49848</v>
      </c>
      <c r="AD43" s="22">
        <v>5300</v>
      </c>
      <c r="AE43" s="22">
        <v>0</v>
      </c>
      <c r="AF43" s="22">
        <v>0</v>
      </c>
      <c r="AG43" s="22">
        <v>0</v>
      </c>
      <c r="AH43" s="22">
        <v>0</v>
      </c>
      <c r="AI43" s="22">
        <v>15829</v>
      </c>
      <c r="AJ43" s="22">
        <v>0</v>
      </c>
      <c r="AK43" s="22">
        <v>0</v>
      </c>
      <c r="AL43" s="22">
        <v>253</v>
      </c>
      <c r="AM43" s="22">
        <v>0</v>
      </c>
      <c r="AN43" s="22">
        <v>0</v>
      </c>
      <c r="AO43" s="22">
        <v>0</v>
      </c>
      <c r="AP43" s="22">
        <v>866268</v>
      </c>
    </row>
    <row r="44" spans="1:42" x14ac:dyDescent="0.25">
      <c r="A44" s="22" t="s">
        <v>116</v>
      </c>
      <c r="B44" s="22" t="s">
        <v>167</v>
      </c>
      <c r="C44" s="22" t="s">
        <v>200</v>
      </c>
      <c r="D44" s="22" t="s">
        <v>201</v>
      </c>
      <c r="E44" s="22">
        <v>0</v>
      </c>
      <c r="F44" s="22">
        <v>294594</v>
      </c>
      <c r="G44" s="22">
        <v>0</v>
      </c>
      <c r="H44" s="22">
        <v>0</v>
      </c>
      <c r="I44" s="22">
        <v>198194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1117525</v>
      </c>
      <c r="P44" s="22">
        <v>0</v>
      </c>
      <c r="Q44" s="22">
        <v>0</v>
      </c>
      <c r="R44" s="22">
        <v>0</v>
      </c>
      <c r="S44" s="22">
        <v>0</v>
      </c>
      <c r="T44" s="22">
        <v>3363367</v>
      </c>
      <c r="U44" s="22">
        <v>348478</v>
      </c>
      <c r="V44" s="22">
        <v>142051</v>
      </c>
      <c r="W44" s="22">
        <v>0</v>
      </c>
      <c r="X44" s="22">
        <v>0</v>
      </c>
      <c r="Y44" s="22">
        <v>0</v>
      </c>
      <c r="Z44" s="22">
        <v>120517</v>
      </c>
      <c r="AA44" s="22">
        <v>0</v>
      </c>
      <c r="AB44" s="22">
        <v>76299</v>
      </c>
      <c r="AC44" s="22">
        <v>762</v>
      </c>
      <c r="AD44" s="22">
        <v>0</v>
      </c>
      <c r="AE44" s="22">
        <v>0</v>
      </c>
      <c r="AF44" s="22">
        <v>0</v>
      </c>
      <c r="AG44" s="22">
        <v>54987</v>
      </c>
      <c r="AH44" s="22">
        <v>0</v>
      </c>
      <c r="AI44" s="22">
        <v>492328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6209102</v>
      </c>
    </row>
    <row r="45" spans="1:42" x14ac:dyDescent="0.25">
      <c r="A45" s="22" t="s">
        <v>116</v>
      </c>
      <c r="B45" s="22" t="s">
        <v>167</v>
      </c>
      <c r="C45" s="22" t="s">
        <v>202</v>
      </c>
      <c r="D45" s="22" t="s">
        <v>203</v>
      </c>
      <c r="E45" s="22">
        <v>0</v>
      </c>
      <c r="F45" s="22">
        <v>20855</v>
      </c>
      <c r="G45" s="22">
        <v>0</v>
      </c>
      <c r="H45" s="22">
        <v>0</v>
      </c>
      <c r="I45" s="22">
        <v>41256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40734</v>
      </c>
      <c r="P45" s="22">
        <v>0</v>
      </c>
      <c r="Q45" s="22">
        <v>0</v>
      </c>
      <c r="R45" s="22">
        <v>0</v>
      </c>
      <c r="S45" s="22">
        <v>0</v>
      </c>
      <c r="T45" s="22">
        <v>259301</v>
      </c>
      <c r="U45" s="22">
        <v>30872</v>
      </c>
      <c r="V45" s="22">
        <v>31936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3000</v>
      </c>
      <c r="AC45" s="22">
        <v>88672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536401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1053027</v>
      </c>
    </row>
    <row r="46" spans="1:42" x14ac:dyDescent="0.25">
      <c r="A46" s="22" t="s">
        <v>116</v>
      </c>
      <c r="B46" s="22" t="s">
        <v>167</v>
      </c>
      <c r="C46" s="22" t="s">
        <v>204</v>
      </c>
      <c r="D46" s="22" t="s">
        <v>205</v>
      </c>
      <c r="E46" s="22">
        <v>0</v>
      </c>
      <c r="F46" s="22">
        <v>127810</v>
      </c>
      <c r="G46" s="22">
        <v>0</v>
      </c>
      <c r="H46" s="22">
        <v>0</v>
      </c>
      <c r="I46" s="22">
        <v>213794</v>
      </c>
      <c r="J46" s="22">
        <v>0</v>
      </c>
      <c r="K46" s="22">
        <v>0</v>
      </c>
      <c r="L46" s="22">
        <v>263569</v>
      </c>
      <c r="M46" s="22">
        <v>0</v>
      </c>
      <c r="N46" s="22">
        <v>0</v>
      </c>
      <c r="O46" s="22">
        <v>574792</v>
      </c>
      <c r="P46" s="22">
        <v>0</v>
      </c>
      <c r="Q46" s="22">
        <v>0</v>
      </c>
      <c r="R46" s="22">
        <v>0</v>
      </c>
      <c r="S46" s="22">
        <v>0</v>
      </c>
      <c r="T46" s="22">
        <v>96553</v>
      </c>
      <c r="U46" s="22">
        <v>249018</v>
      </c>
      <c r="V46" s="22">
        <v>3082804</v>
      </c>
      <c r="W46" s="22">
        <v>0</v>
      </c>
      <c r="X46" s="22">
        <v>294187</v>
      </c>
      <c r="Y46" s="22">
        <v>87667</v>
      </c>
      <c r="Z46" s="22">
        <v>9769</v>
      </c>
      <c r="AA46" s="22">
        <v>0</v>
      </c>
      <c r="AB46" s="22">
        <v>10776</v>
      </c>
      <c r="AC46" s="22">
        <v>8822</v>
      </c>
      <c r="AD46" s="22">
        <v>0</v>
      </c>
      <c r="AE46" s="22">
        <v>0</v>
      </c>
      <c r="AF46" s="22">
        <v>0</v>
      </c>
      <c r="AG46" s="22">
        <v>22411</v>
      </c>
      <c r="AH46" s="22">
        <v>0</v>
      </c>
      <c r="AI46" s="22">
        <v>399559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5441531</v>
      </c>
    </row>
    <row r="47" spans="1:42" x14ac:dyDescent="0.25">
      <c r="A47" s="22" t="s">
        <v>116</v>
      </c>
      <c r="B47" s="22" t="s">
        <v>167</v>
      </c>
      <c r="C47" s="22" t="s">
        <v>206</v>
      </c>
      <c r="D47" s="22" t="s">
        <v>207</v>
      </c>
      <c r="E47" s="22">
        <v>0</v>
      </c>
      <c r="F47" s="22">
        <v>523021</v>
      </c>
      <c r="G47" s="22">
        <v>0</v>
      </c>
      <c r="H47" s="22">
        <v>0</v>
      </c>
      <c r="I47" s="22">
        <v>142948</v>
      </c>
      <c r="J47" s="22">
        <v>0</v>
      </c>
      <c r="K47" s="22">
        <v>33549</v>
      </c>
      <c r="L47" s="22">
        <v>0</v>
      </c>
      <c r="M47" s="22">
        <v>0</v>
      </c>
      <c r="N47" s="22">
        <v>0</v>
      </c>
      <c r="O47" s="22">
        <v>1248574</v>
      </c>
      <c r="P47" s="22">
        <v>26547</v>
      </c>
      <c r="Q47" s="22">
        <v>0</v>
      </c>
      <c r="R47" s="22">
        <v>0</v>
      </c>
      <c r="S47" s="22">
        <v>0</v>
      </c>
      <c r="T47" s="22">
        <v>1595636</v>
      </c>
      <c r="U47" s="22">
        <v>0</v>
      </c>
      <c r="V47" s="22">
        <v>2014529</v>
      </c>
      <c r="W47" s="22">
        <v>0</v>
      </c>
      <c r="X47" s="22">
        <v>47387</v>
      </c>
      <c r="Y47" s="22">
        <v>0</v>
      </c>
      <c r="Z47" s="22">
        <v>3700</v>
      </c>
      <c r="AA47" s="22">
        <v>83448</v>
      </c>
      <c r="AB47" s="22">
        <v>0</v>
      </c>
      <c r="AC47" s="22">
        <v>135043</v>
      </c>
      <c r="AD47" s="22">
        <v>4800</v>
      </c>
      <c r="AE47" s="22">
        <v>0</v>
      </c>
      <c r="AF47" s="22">
        <v>0</v>
      </c>
      <c r="AG47" s="22">
        <v>0</v>
      </c>
      <c r="AH47" s="22">
        <v>0</v>
      </c>
      <c r="AI47" s="22">
        <v>1311833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7171015</v>
      </c>
    </row>
    <row r="48" spans="1:42" x14ac:dyDescent="0.25">
      <c r="A48" s="22" t="s">
        <v>116</v>
      </c>
      <c r="B48" s="22" t="s">
        <v>167</v>
      </c>
      <c r="C48" s="22" t="s">
        <v>208</v>
      </c>
      <c r="D48" s="22" t="s">
        <v>209</v>
      </c>
      <c r="E48" s="22">
        <v>0</v>
      </c>
      <c r="F48" s="22">
        <v>22279</v>
      </c>
      <c r="G48" s="22">
        <v>0</v>
      </c>
      <c r="H48" s="22">
        <v>0</v>
      </c>
      <c r="I48" s="22">
        <v>71890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364682</v>
      </c>
      <c r="P48" s="22">
        <v>0</v>
      </c>
      <c r="Q48" s="22">
        <v>0</v>
      </c>
      <c r="R48" s="22">
        <v>0</v>
      </c>
      <c r="S48" s="22">
        <v>0</v>
      </c>
      <c r="T48" s="22">
        <v>1292428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8800</v>
      </c>
      <c r="AA48" s="22">
        <v>0</v>
      </c>
      <c r="AB48" s="22">
        <v>0</v>
      </c>
      <c r="AC48" s="22">
        <v>132944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92245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7235</v>
      </c>
      <c r="AP48" s="22">
        <v>1992503</v>
      </c>
    </row>
    <row r="49" spans="1:42" x14ac:dyDescent="0.25">
      <c r="A49" s="22" t="s">
        <v>116</v>
      </c>
      <c r="B49" s="22" t="s">
        <v>167</v>
      </c>
      <c r="C49" s="22" t="s">
        <v>210</v>
      </c>
      <c r="D49" s="22" t="s">
        <v>211</v>
      </c>
      <c r="E49" s="22">
        <v>6125</v>
      </c>
      <c r="F49" s="22">
        <v>405066</v>
      </c>
      <c r="G49" s="22">
        <v>0</v>
      </c>
      <c r="H49" s="22">
        <v>0</v>
      </c>
      <c r="I49" s="22">
        <v>371418</v>
      </c>
      <c r="J49" s="22">
        <v>0</v>
      </c>
      <c r="K49" s="22">
        <v>0</v>
      </c>
      <c r="L49" s="22">
        <v>233640</v>
      </c>
      <c r="M49" s="22">
        <v>0</v>
      </c>
      <c r="N49" s="22">
        <v>0</v>
      </c>
      <c r="O49" s="22">
        <v>403284</v>
      </c>
      <c r="P49" s="22">
        <v>0</v>
      </c>
      <c r="Q49" s="22">
        <v>0</v>
      </c>
      <c r="R49" s="22">
        <v>0</v>
      </c>
      <c r="S49" s="22">
        <v>0</v>
      </c>
      <c r="T49" s="22">
        <v>99980</v>
      </c>
      <c r="U49" s="22">
        <v>295525</v>
      </c>
      <c r="V49" s="22">
        <v>987026</v>
      </c>
      <c r="W49" s="22">
        <v>0</v>
      </c>
      <c r="X49" s="22">
        <v>74408</v>
      </c>
      <c r="Y49" s="22">
        <v>0</v>
      </c>
      <c r="Z49" s="22">
        <v>1355</v>
      </c>
      <c r="AA49" s="22">
        <v>0</v>
      </c>
      <c r="AB49" s="22">
        <v>493298</v>
      </c>
      <c r="AC49" s="22">
        <v>19398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376239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3766762</v>
      </c>
    </row>
    <row r="50" spans="1:42" x14ac:dyDescent="0.25">
      <c r="A50" s="22" t="s">
        <v>116</v>
      </c>
      <c r="B50" s="22" t="s">
        <v>167</v>
      </c>
      <c r="C50" s="22" t="s">
        <v>212</v>
      </c>
      <c r="D50" s="22" t="s">
        <v>213</v>
      </c>
      <c r="E50" s="22">
        <v>0</v>
      </c>
      <c r="F50" s="22">
        <v>38976</v>
      </c>
      <c r="G50" s="22">
        <v>0</v>
      </c>
      <c r="H50" s="22">
        <v>0</v>
      </c>
      <c r="I50" s="22">
        <v>140698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1142640</v>
      </c>
      <c r="P50" s="22">
        <v>0</v>
      </c>
      <c r="Q50" s="22">
        <v>0</v>
      </c>
      <c r="R50" s="22">
        <v>0</v>
      </c>
      <c r="S50" s="22">
        <v>0</v>
      </c>
      <c r="T50" s="22">
        <v>638137</v>
      </c>
      <c r="U50" s="22">
        <v>250159</v>
      </c>
      <c r="V50" s="22">
        <v>53220</v>
      </c>
      <c r="W50" s="22">
        <v>0</v>
      </c>
      <c r="X50" s="22">
        <v>0</v>
      </c>
      <c r="Y50" s="22">
        <v>0</v>
      </c>
      <c r="Z50" s="22">
        <v>1800</v>
      </c>
      <c r="AA50" s="22">
        <v>0</v>
      </c>
      <c r="AB50" s="22">
        <v>36750</v>
      </c>
      <c r="AC50" s="22">
        <v>11753</v>
      </c>
      <c r="AD50" s="22">
        <v>3660</v>
      </c>
      <c r="AE50" s="22">
        <v>0</v>
      </c>
      <c r="AF50" s="22">
        <v>0</v>
      </c>
      <c r="AG50" s="22">
        <v>0</v>
      </c>
      <c r="AH50" s="22">
        <v>0</v>
      </c>
      <c r="AI50" s="22">
        <v>91037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2408830</v>
      </c>
    </row>
    <row r="51" spans="1:42" x14ac:dyDescent="0.25">
      <c r="A51" s="22" t="s">
        <v>116</v>
      </c>
      <c r="B51" s="22" t="s">
        <v>167</v>
      </c>
      <c r="C51" s="22" t="s">
        <v>214</v>
      </c>
      <c r="D51" s="22" t="s">
        <v>215</v>
      </c>
      <c r="E51" s="22">
        <v>0</v>
      </c>
      <c r="F51" s="22">
        <v>386699</v>
      </c>
      <c r="G51" s="22">
        <v>0</v>
      </c>
      <c r="H51" s="22">
        <v>0</v>
      </c>
      <c r="I51" s="22">
        <v>175421</v>
      </c>
      <c r="J51" s="22">
        <v>0</v>
      </c>
      <c r="K51" s="22">
        <v>0</v>
      </c>
      <c r="L51" s="22">
        <v>66088</v>
      </c>
      <c r="M51" s="22">
        <v>0</v>
      </c>
      <c r="N51" s="22">
        <v>0</v>
      </c>
      <c r="O51" s="22">
        <v>82248</v>
      </c>
      <c r="P51" s="22">
        <v>0</v>
      </c>
      <c r="Q51" s="22">
        <v>0</v>
      </c>
      <c r="R51" s="22">
        <v>0</v>
      </c>
      <c r="S51" s="22">
        <v>0</v>
      </c>
      <c r="T51" s="22">
        <v>309833</v>
      </c>
      <c r="U51" s="22">
        <v>0</v>
      </c>
      <c r="V51" s="22">
        <v>0</v>
      </c>
      <c r="W51" s="22">
        <v>0</v>
      </c>
      <c r="X51" s="22">
        <v>126145</v>
      </c>
      <c r="Y51" s="22">
        <v>0</v>
      </c>
      <c r="Z51" s="22">
        <v>0</v>
      </c>
      <c r="AA51" s="22">
        <v>0</v>
      </c>
      <c r="AB51" s="22">
        <v>2250</v>
      </c>
      <c r="AC51" s="22">
        <v>1080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40357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1190121</v>
      </c>
    </row>
    <row r="52" spans="1:42" x14ac:dyDescent="0.25">
      <c r="A52" s="22" t="s">
        <v>116</v>
      </c>
      <c r="B52" s="22" t="s">
        <v>167</v>
      </c>
      <c r="C52" s="22" t="s">
        <v>216</v>
      </c>
      <c r="D52" s="22" t="s">
        <v>217</v>
      </c>
      <c r="E52" s="22">
        <v>0</v>
      </c>
      <c r="F52" s="22">
        <v>50338</v>
      </c>
      <c r="G52" s="22">
        <v>0</v>
      </c>
      <c r="H52" s="22">
        <v>0</v>
      </c>
      <c r="I52" s="22">
        <v>308446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353612</v>
      </c>
      <c r="P52" s="22">
        <v>0</v>
      </c>
      <c r="Q52" s="22">
        <v>17607</v>
      </c>
      <c r="R52" s="22">
        <v>0</v>
      </c>
      <c r="S52" s="22">
        <v>0</v>
      </c>
      <c r="T52" s="22">
        <v>3464070</v>
      </c>
      <c r="U52" s="22">
        <v>2602869</v>
      </c>
      <c r="V52" s="22">
        <v>117064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167388</v>
      </c>
      <c r="AC52" s="22">
        <v>15767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325748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7422909</v>
      </c>
    </row>
    <row r="53" spans="1:42" x14ac:dyDescent="0.25">
      <c r="A53" s="22" t="s">
        <v>116</v>
      </c>
      <c r="B53" s="22" t="s">
        <v>167</v>
      </c>
      <c r="C53" s="22" t="s">
        <v>218</v>
      </c>
      <c r="D53" s="22" t="s">
        <v>219</v>
      </c>
      <c r="E53" s="22">
        <v>0</v>
      </c>
      <c r="F53" s="22">
        <v>5503</v>
      </c>
      <c r="G53" s="22">
        <v>43620</v>
      </c>
      <c r="H53" s="22">
        <v>0</v>
      </c>
      <c r="I53" s="22">
        <v>38245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562055</v>
      </c>
      <c r="P53" s="22">
        <v>0</v>
      </c>
      <c r="Q53" s="22">
        <v>0</v>
      </c>
      <c r="R53" s="22">
        <v>0</v>
      </c>
      <c r="S53" s="22">
        <v>0</v>
      </c>
      <c r="T53" s="22">
        <v>913733</v>
      </c>
      <c r="U53" s="22">
        <v>286226</v>
      </c>
      <c r="V53" s="22">
        <v>4161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12502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20597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1886642</v>
      </c>
    </row>
    <row r="54" spans="1:42" x14ac:dyDescent="0.25">
      <c r="A54" s="22" t="s">
        <v>116</v>
      </c>
      <c r="B54" s="22" t="s">
        <v>167</v>
      </c>
      <c r="C54" s="22" t="s">
        <v>220</v>
      </c>
      <c r="D54" s="22" t="s">
        <v>221</v>
      </c>
      <c r="E54" s="22">
        <v>0</v>
      </c>
      <c r="F54" s="22">
        <v>0</v>
      </c>
      <c r="G54" s="22">
        <v>50818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643296</v>
      </c>
      <c r="P54" s="22">
        <v>0</v>
      </c>
      <c r="Q54" s="22">
        <v>0</v>
      </c>
      <c r="R54" s="22">
        <v>0</v>
      </c>
      <c r="S54" s="22">
        <v>0</v>
      </c>
      <c r="T54" s="22">
        <v>3589878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43871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4327863</v>
      </c>
    </row>
    <row r="55" spans="1:42" x14ac:dyDescent="0.25">
      <c r="A55" s="22" t="s">
        <v>116</v>
      </c>
      <c r="B55" s="22" t="s">
        <v>167</v>
      </c>
      <c r="C55" s="22" t="s">
        <v>222</v>
      </c>
      <c r="D55" s="22" t="s">
        <v>223</v>
      </c>
      <c r="E55" s="22">
        <v>0</v>
      </c>
      <c r="F55" s="22">
        <v>11242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68204</v>
      </c>
      <c r="P55" s="22">
        <v>0</v>
      </c>
      <c r="Q55" s="22">
        <v>0</v>
      </c>
      <c r="R55" s="22">
        <v>0</v>
      </c>
      <c r="S55" s="22">
        <v>0</v>
      </c>
      <c r="T55" s="22">
        <v>177754</v>
      </c>
      <c r="U55" s="22">
        <v>12169</v>
      </c>
      <c r="V55" s="22">
        <v>83551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1764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354684</v>
      </c>
    </row>
    <row r="56" spans="1:42" x14ac:dyDescent="0.25">
      <c r="A56" s="22" t="s">
        <v>116</v>
      </c>
      <c r="B56" s="22" t="s">
        <v>167</v>
      </c>
      <c r="C56" s="22" t="s">
        <v>224</v>
      </c>
      <c r="D56" s="22" t="s">
        <v>225</v>
      </c>
      <c r="E56" s="22">
        <v>0</v>
      </c>
      <c r="F56" s="22">
        <v>0</v>
      </c>
      <c r="G56" s="22">
        <v>39026</v>
      </c>
      <c r="H56" s="22">
        <v>1775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247294</v>
      </c>
      <c r="P56" s="22">
        <v>25921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104246</v>
      </c>
      <c r="AC56" s="22">
        <v>25822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444084</v>
      </c>
    </row>
    <row r="57" spans="1:42" x14ac:dyDescent="0.25">
      <c r="A57" s="22" t="s">
        <v>116</v>
      </c>
      <c r="B57" s="22" t="s">
        <v>167</v>
      </c>
      <c r="C57" s="22" t="s">
        <v>226</v>
      </c>
      <c r="D57" s="22" t="s">
        <v>227</v>
      </c>
      <c r="E57" s="22">
        <v>0</v>
      </c>
      <c r="F57" s="22">
        <v>-17475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378793</v>
      </c>
      <c r="P57" s="22">
        <v>0</v>
      </c>
      <c r="Q57" s="22">
        <v>12574</v>
      </c>
      <c r="R57" s="22">
        <v>0</v>
      </c>
      <c r="S57" s="22">
        <v>0</v>
      </c>
      <c r="T57" s="22">
        <v>1639911</v>
      </c>
      <c r="U57" s="22">
        <v>194272</v>
      </c>
      <c r="V57" s="22">
        <v>22260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196707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4912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2431954</v>
      </c>
    </row>
    <row r="58" spans="1:42" x14ac:dyDescent="0.25">
      <c r="A58" s="22" t="s">
        <v>116</v>
      </c>
      <c r="B58" s="22" t="s">
        <v>167</v>
      </c>
      <c r="C58" s="22" t="s">
        <v>228</v>
      </c>
      <c r="D58" s="22" t="s">
        <v>229</v>
      </c>
      <c r="E58" s="22">
        <v>0</v>
      </c>
      <c r="F58" s="22">
        <v>13582</v>
      </c>
      <c r="G58" s="22">
        <v>0</v>
      </c>
      <c r="H58" s="22">
        <v>0</v>
      </c>
      <c r="I58" s="22">
        <v>1000</v>
      </c>
      <c r="J58" s="22">
        <v>0</v>
      </c>
      <c r="K58" s="22">
        <v>11811</v>
      </c>
      <c r="L58" s="22">
        <v>0</v>
      </c>
      <c r="M58" s="22">
        <v>0</v>
      </c>
      <c r="N58" s="22">
        <v>0</v>
      </c>
      <c r="O58" s="22">
        <v>357252</v>
      </c>
      <c r="P58" s="22">
        <v>194724</v>
      </c>
      <c r="Q58" s="22">
        <v>0</v>
      </c>
      <c r="R58" s="22">
        <v>0</v>
      </c>
      <c r="S58" s="22">
        <v>0</v>
      </c>
      <c r="T58" s="22">
        <v>1040262</v>
      </c>
      <c r="U58" s="22">
        <v>23601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8287</v>
      </c>
      <c r="AC58" s="22">
        <v>3015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1653534</v>
      </c>
    </row>
    <row r="59" spans="1:42" x14ac:dyDescent="0.25">
      <c r="A59" s="22" t="s">
        <v>116</v>
      </c>
      <c r="B59" s="22" t="s">
        <v>167</v>
      </c>
      <c r="C59" s="22" t="s">
        <v>230</v>
      </c>
      <c r="D59" s="22" t="s">
        <v>231</v>
      </c>
      <c r="E59" s="22">
        <v>0</v>
      </c>
      <c r="F59" s="22">
        <v>421824</v>
      </c>
      <c r="G59" s="22">
        <v>0</v>
      </c>
      <c r="H59" s="22">
        <v>0</v>
      </c>
      <c r="I59" s="22">
        <v>83682</v>
      </c>
      <c r="J59" s="22">
        <v>0</v>
      </c>
      <c r="K59" s="22">
        <v>0</v>
      </c>
      <c r="L59" s="22">
        <v>200</v>
      </c>
      <c r="M59" s="22">
        <v>0</v>
      </c>
      <c r="N59" s="22">
        <v>0</v>
      </c>
      <c r="O59" s="22">
        <v>65431</v>
      </c>
      <c r="P59" s="22">
        <v>0</v>
      </c>
      <c r="Q59" s="22">
        <v>0</v>
      </c>
      <c r="R59" s="22">
        <v>0</v>
      </c>
      <c r="S59" s="22">
        <v>0</v>
      </c>
      <c r="T59" s="22">
        <v>829587</v>
      </c>
      <c r="U59" s="22">
        <v>44469</v>
      </c>
      <c r="V59" s="22">
        <v>2643736</v>
      </c>
      <c r="W59" s="22">
        <v>0</v>
      </c>
      <c r="X59" s="22">
        <v>23</v>
      </c>
      <c r="Y59" s="22">
        <v>22947</v>
      </c>
      <c r="Z59" s="22">
        <v>0</v>
      </c>
      <c r="AA59" s="22">
        <v>0</v>
      </c>
      <c r="AB59" s="22">
        <v>17098</v>
      </c>
      <c r="AC59" s="22">
        <v>31669</v>
      </c>
      <c r="AD59" s="22">
        <v>0</v>
      </c>
      <c r="AE59" s="22">
        <v>0</v>
      </c>
      <c r="AF59" s="22">
        <v>288697</v>
      </c>
      <c r="AG59" s="22">
        <v>0</v>
      </c>
      <c r="AH59" s="22">
        <v>0</v>
      </c>
      <c r="AI59" s="22">
        <v>1420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4450760</v>
      </c>
    </row>
    <row r="60" spans="1:42" x14ac:dyDescent="0.25">
      <c r="A60" s="22" t="s">
        <v>116</v>
      </c>
      <c r="B60" s="22" t="s">
        <v>167</v>
      </c>
      <c r="C60" s="22" t="s">
        <v>232</v>
      </c>
      <c r="D60" s="22" t="s">
        <v>233</v>
      </c>
      <c r="E60" s="22">
        <v>0</v>
      </c>
      <c r="F60" s="22">
        <v>8784</v>
      </c>
      <c r="G60" s="22">
        <v>0</v>
      </c>
      <c r="H60" s="22">
        <v>0</v>
      </c>
      <c r="I60" s="22">
        <v>116671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345842</v>
      </c>
      <c r="P60" s="22">
        <v>0</v>
      </c>
      <c r="Q60" s="22">
        <v>0</v>
      </c>
      <c r="R60" s="22">
        <v>0</v>
      </c>
      <c r="S60" s="22">
        <v>0</v>
      </c>
      <c r="T60" s="22">
        <v>2143837</v>
      </c>
      <c r="U60" s="22">
        <v>0</v>
      </c>
      <c r="V60" s="22">
        <v>0</v>
      </c>
      <c r="W60" s="22">
        <v>0</v>
      </c>
      <c r="X60" s="22">
        <v>0</v>
      </c>
      <c r="Y60" s="22">
        <v>348325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90174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3053633</v>
      </c>
    </row>
    <row r="61" spans="1:42" x14ac:dyDescent="0.25">
      <c r="A61" s="22" t="s">
        <v>116</v>
      </c>
      <c r="B61" s="22" t="s">
        <v>167</v>
      </c>
      <c r="C61" s="22" t="s">
        <v>234</v>
      </c>
      <c r="D61" s="22" t="s">
        <v>235</v>
      </c>
      <c r="E61" s="22">
        <v>0</v>
      </c>
      <c r="F61" s="22">
        <v>118794</v>
      </c>
      <c r="G61" s="22">
        <v>0</v>
      </c>
      <c r="H61" s="22">
        <v>35145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28623</v>
      </c>
      <c r="P61" s="22">
        <v>0</v>
      </c>
      <c r="Q61" s="22">
        <v>0</v>
      </c>
      <c r="R61" s="22">
        <v>0</v>
      </c>
      <c r="S61" s="22">
        <v>0</v>
      </c>
      <c r="T61" s="22">
        <v>148645</v>
      </c>
      <c r="U61" s="22">
        <v>2638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8986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40222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383053</v>
      </c>
    </row>
    <row r="62" spans="1:42" x14ac:dyDescent="0.25">
      <c r="A62" s="22" t="s">
        <v>116</v>
      </c>
      <c r="B62" s="22" t="s">
        <v>167</v>
      </c>
      <c r="C62" s="22" t="s">
        <v>236</v>
      </c>
      <c r="D62" s="22" t="s">
        <v>237</v>
      </c>
      <c r="E62" s="22">
        <v>0</v>
      </c>
      <c r="F62" s="22">
        <v>277934</v>
      </c>
      <c r="G62" s="22">
        <v>0</v>
      </c>
      <c r="H62" s="22">
        <v>0</v>
      </c>
      <c r="I62" s="22">
        <v>407030</v>
      </c>
      <c r="J62" s="22">
        <v>847651</v>
      </c>
      <c r="K62" s="22">
        <v>571391</v>
      </c>
      <c r="L62" s="22">
        <v>22337</v>
      </c>
      <c r="M62" s="22">
        <v>0</v>
      </c>
      <c r="N62" s="22">
        <v>19576</v>
      </c>
      <c r="O62" s="22">
        <v>25209</v>
      </c>
      <c r="P62" s="22">
        <v>0</v>
      </c>
      <c r="Q62" s="22">
        <v>0</v>
      </c>
      <c r="R62" s="22">
        <v>0</v>
      </c>
      <c r="S62" s="22">
        <v>331803</v>
      </c>
      <c r="T62" s="22">
        <v>3039614</v>
      </c>
      <c r="U62" s="22">
        <v>2264785</v>
      </c>
      <c r="V62" s="22">
        <v>798426</v>
      </c>
      <c r="W62" s="22">
        <v>5000</v>
      </c>
      <c r="X62" s="22">
        <v>0</v>
      </c>
      <c r="Y62" s="22">
        <v>0</v>
      </c>
      <c r="Z62" s="22">
        <v>9210</v>
      </c>
      <c r="AA62" s="22">
        <v>0</v>
      </c>
      <c r="AB62" s="22">
        <v>167859</v>
      </c>
      <c r="AC62" s="22">
        <v>14738</v>
      </c>
      <c r="AD62" s="22">
        <v>20113</v>
      </c>
      <c r="AE62" s="22">
        <v>0</v>
      </c>
      <c r="AF62" s="22">
        <v>0</v>
      </c>
      <c r="AG62" s="22">
        <v>0</v>
      </c>
      <c r="AH62" s="22">
        <v>0</v>
      </c>
      <c r="AI62" s="22">
        <v>1753134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10575810</v>
      </c>
    </row>
    <row r="63" spans="1:42" x14ac:dyDescent="0.25">
      <c r="A63" s="22" t="s">
        <v>116</v>
      </c>
      <c r="B63" s="22" t="s">
        <v>167</v>
      </c>
      <c r="C63" s="22" t="s">
        <v>238</v>
      </c>
      <c r="D63" s="22" t="s">
        <v>239</v>
      </c>
      <c r="E63" s="22">
        <v>0</v>
      </c>
      <c r="F63" s="22">
        <v>5744</v>
      </c>
      <c r="G63" s="22">
        <v>0</v>
      </c>
      <c r="H63" s="22">
        <v>0</v>
      </c>
      <c r="I63" s="22">
        <v>16610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6193</v>
      </c>
      <c r="P63" s="22">
        <v>0</v>
      </c>
      <c r="Q63" s="22">
        <v>0</v>
      </c>
      <c r="R63" s="22">
        <v>0</v>
      </c>
      <c r="S63" s="22">
        <v>0</v>
      </c>
      <c r="T63" s="22">
        <v>50653</v>
      </c>
      <c r="U63" s="22">
        <v>0</v>
      </c>
      <c r="V63" s="22">
        <v>2723</v>
      </c>
      <c r="W63" s="22">
        <v>0</v>
      </c>
      <c r="X63" s="22">
        <v>0</v>
      </c>
      <c r="Y63" s="22">
        <v>0</v>
      </c>
      <c r="Z63" s="22">
        <v>3800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85723</v>
      </c>
    </row>
    <row r="64" spans="1:42" x14ac:dyDescent="0.25">
      <c r="A64" s="22" t="s">
        <v>116</v>
      </c>
      <c r="B64" s="22" t="s">
        <v>167</v>
      </c>
      <c r="C64" s="22" t="s">
        <v>240</v>
      </c>
      <c r="D64" s="22" t="s">
        <v>241</v>
      </c>
      <c r="E64" s="22">
        <v>0</v>
      </c>
      <c r="F64" s="22">
        <v>7670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13792</v>
      </c>
      <c r="M64" s="22">
        <v>0</v>
      </c>
      <c r="N64" s="22">
        <v>0</v>
      </c>
      <c r="O64" s="22">
        <v>64384</v>
      </c>
      <c r="P64" s="22">
        <v>0</v>
      </c>
      <c r="Q64" s="22">
        <v>0</v>
      </c>
      <c r="R64" s="22">
        <v>0</v>
      </c>
      <c r="S64" s="22">
        <v>0</v>
      </c>
      <c r="T64" s="22">
        <v>197798</v>
      </c>
      <c r="U64" s="22">
        <v>13028</v>
      </c>
      <c r="V64" s="22">
        <v>15050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93580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405302</v>
      </c>
    </row>
    <row r="65" spans="1:42" x14ac:dyDescent="0.25">
      <c r="A65" s="22" t="s">
        <v>116</v>
      </c>
      <c r="B65" s="22" t="s">
        <v>167</v>
      </c>
      <c r="C65" s="22" t="s">
        <v>242</v>
      </c>
      <c r="D65" s="22" t="s">
        <v>243</v>
      </c>
      <c r="E65" s="22">
        <v>0</v>
      </c>
      <c r="F65" s="22">
        <v>13820</v>
      </c>
      <c r="G65" s="22">
        <v>0</v>
      </c>
      <c r="H65" s="22">
        <v>0</v>
      </c>
      <c r="I65" s="22">
        <v>362751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98934</v>
      </c>
      <c r="P65" s="22">
        <v>0</v>
      </c>
      <c r="Q65" s="22">
        <v>0</v>
      </c>
      <c r="R65" s="22">
        <v>0</v>
      </c>
      <c r="S65" s="22">
        <v>0</v>
      </c>
      <c r="T65" s="22">
        <v>23363</v>
      </c>
      <c r="U65" s="22">
        <v>2220</v>
      </c>
      <c r="V65" s="22">
        <v>108892</v>
      </c>
      <c r="W65" s="22">
        <v>308571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3790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922341</v>
      </c>
    </row>
    <row r="66" spans="1:42" x14ac:dyDescent="0.25">
      <c r="A66" s="22" t="s">
        <v>116</v>
      </c>
      <c r="B66" s="22" t="s">
        <v>167</v>
      </c>
      <c r="C66" s="22" t="s">
        <v>244</v>
      </c>
      <c r="D66" s="22" t="s">
        <v>245</v>
      </c>
      <c r="E66" s="22">
        <v>0</v>
      </c>
      <c r="F66" s="22">
        <v>9202</v>
      </c>
      <c r="G66" s="22">
        <v>0</v>
      </c>
      <c r="H66" s="22">
        <v>0</v>
      </c>
      <c r="I66" s="22">
        <v>20275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52237</v>
      </c>
      <c r="P66" s="22">
        <v>55553</v>
      </c>
      <c r="Q66" s="22">
        <v>0</v>
      </c>
      <c r="R66" s="22">
        <v>0</v>
      </c>
      <c r="S66" s="22">
        <v>0</v>
      </c>
      <c r="T66" s="22">
        <v>60515</v>
      </c>
      <c r="U66" s="22">
        <v>34823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40248</v>
      </c>
      <c r="AC66" s="22">
        <v>12393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164436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449682</v>
      </c>
    </row>
    <row r="67" spans="1:42" x14ac:dyDescent="0.25">
      <c r="A67" s="22" t="s">
        <v>116</v>
      </c>
      <c r="B67" s="22" t="s">
        <v>167</v>
      </c>
      <c r="C67" s="22" t="s">
        <v>246</v>
      </c>
      <c r="D67" s="22" t="s">
        <v>247</v>
      </c>
      <c r="E67" s="22">
        <v>0</v>
      </c>
      <c r="F67" s="22">
        <v>1100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117374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543</v>
      </c>
      <c r="AC67" s="22">
        <v>50687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169704</v>
      </c>
    </row>
    <row r="68" spans="1:42" x14ac:dyDescent="0.25">
      <c r="A68" s="22" t="s">
        <v>116</v>
      </c>
      <c r="B68" s="22" t="s">
        <v>167</v>
      </c>
      <c r="C68" s="22" t="s">
        <v>248</v>
      </c>
      <c r="D68" s="22" t="s">
        <v>249</v>
      </c>
      <c r="E68" s="22">
        <v>1864</v>
      </c>
      <c r="F68" s="22">
        <v>398209</v>
      </c>
      <c r="G68" s="22">
        <v>0</v>
      </c>
      <c r="H68" s="22">
        <v>0</v>
      </c>
      <c r="I68" s="22">
        <v>418626</v>
      </c>
      <c r="J68" s="22">
        <v>2100</v>
      </c>
      <c r="K68" s="22">
        <v>0</v>
      </c>
      <c r="L68" s="22">
        <v>28413</v>
      </c>
      <c r="M68" s="22">
        <v>0</v>
      </c>
      <c r="N68" s="22">
        <v>0</v>
      </c>
      <c r="O68" s="22">
        <v>602852</v>
      </c>
      <c r="P68" s="22">
        <v>0</v>
      </c>
      <c r="Q68" s="22">
        <v>8269</v>
      </c>
      <c r="R68" s="22">
        <v>0</v>
      </c>
      <c r="S68" s="22">
        <v>0</v>
      </c>
      <c r="T68" s="22">
        <v>1873223</v>
      </c>
      <c r="U68" s="22">
        <v>1970207</v>
      </c>
      <c r="V68" s="22">
        <v>1535057</v>
      </c>
      <c r="W68" s="22">
        <v>0</v>
      </c>
      <c r="X68" s="22">
        <v>205554</v>
      </c>
      <c r="Y68" s="22">
        <v>0</v>
      </c>
      <c r="Z68" s="22">
        <v>0</v>
      </c>
      <c r="AA68" s="22">
        <v>0</v>
      </c>
      <c r="AB68" s="22">
        <v>234802</v>
      </c>
      <c r="AC68" s="22">
        <v>2483</v>
      </c>
      <c r="AD68" s="22">
        <v>9038641</v>
      </c>
      <c r="AE68" s="22">
        <v>0</v>
      </c>
      <c r="AF68" s="22">
        <v>0</v>
      </c>
      <c r="AG68" s="22">
        <v>391469</v>
      </c>
      <c r="AH68" s="22">
        <v>0</v>
      </c>
      <c r="AI68" s="22">
        <v>162603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16874372</v>
      </c>
    </row>
    <row r="69" spans="1:42" x14ac:dyDescent="0.25">
      <c r="A69" s="22" t="s">
        <v>116</v>
      </c>
      <c r="B69" s="22" t="s">
        <v>167</v>
      </c>
      <c r="C69" s="22" t="s">
        <v>250</v>
      </c>
      <c r="D69" s="22" t="s">
        <v>251</v>
      </c>
      <c r="E69" s="22">
        <v>0</v>
      </c>
      <c r="F69" s="22">
        <v>284684</v>
      </c>
      <c r="G69" s="22">
        <v>0</v>
      </c>
      <c r="H69" s="22">
        <v>0</v>
      </c>
      <c r="I69" s="22">
        <v>583994</v>
      </c>
      <c r="J69" s="22">
        <v>0</v>
      </c>
      <c r="K69" s="22">
        <v>0</v>
      </c>
      <c r="L69" s="22">
        <v>155522</v>
      </c>
      <c r="M69" s="22">
        <v>0</v>
      </c>
      <c r="N69" s="22">
        <v>1790</v>
      </c>
      <c r="O69" s="22">
        <v>1479635</v>
      </c>
      <c r="P69" s="22">
        <v>0</v>
      </c>
      <c r="Q69" s="22">
        <v>0</v>
      </c>
      <c r="R69" s="22">
        <v>0</v>
      </c>
      <c r="S69" s="22">
        <v>0</v>
      </c>
      <c r="T69" s="22">
        <v>3570919</v>
      </c>
      <c r="U69" s="22">
        <v>4725419</v>
      </c>
      <c r="V69" s="22">
        <v>966975</v>
      </c>
      <c r="W69" s="22">
        <v>0</v>
      </c>
      <c r="X69" s="22">
        <v>0</v>
      </c>
      <c r="Y69" s="22">
        <v>0</v>
      </c>
      <c r="Z69" s="22">
        <v>1664577</v>
      </c>
      <c r="AA69" s="22">
        <v>0</v>
      </c>
      <c r="AB69" s="22">
        <v>1481053</v>
      </c>
      <c r="AC69" s="22">
        <v>68708</v>
      </c>
      <c r="AD69" s="22">
        <v>0</v>
      </c>
      <c r="AE69" s="22">
        <v>0</v>
      </c>
      <c r="AF69" s="22">
        <v>0</v>
      </c>
      <c r="AG69" s="22">
        <v>10137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14993413</v>
      </c>
    </row>
    <row r="70" spans="1:42" x14ac:dyDescent="0.25">
      <c r="A70" s="22" t="s">
        <v>116</v>
      </c>
      <c r="B70" s="22" t="s">
        <v>167</v>
      </c>
      <c r="C70" s="22" t="s">
        <v>252</v>
      </c>
      <c r="D70" s="22" t="s">
        <v>253</v>
      </c>
      <c r="E70" s="22">
        <v>0</v>
      </c>
      <c r="F70" s="22">
        <v>191904</v>
      </c>
      <c r="G70" s="22">
        <v>0</v>
      </c>
      <c r="H70" s="22">
        <v>0</v>
      </c>
      <c r="I70" s="22">
        <v>35346</v>
      </c>
      <c r="J70" s="22">
        <v>0</v>
      </c>
      <c r="K70" s="22">
        <v>0</v>
      </c>
      <c r="L70" s="22">
        <v>0</v>
      </c>
      <c r="M70" s="22">
        <v>0</v>
      </c>
      <c r="N70" s="22">
        <v>10345</v>
      </c>
      <c r="O70" s="22">
        <v>798095</v>
      </c>
      <c r="P70" s="22">
        <v>0</v>
      </c>
      <c r="Q70" s="22">
        <v>0</v>
      </c>
      <c r="R70" s="22">
        <v>0</v>
      </c>
      <c r="S70" s="22">
        <v>0</v>
      </c>
      <c r="T70" s="22">
        <v>302765</v>
      </c>
      <c r="U70" s="22">
        <v>11974</v>
      </c>
      <c r="V70" s="22">
        <v>9570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2029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5452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1367480</v>
      </c>
    </row>
    <row r="71" spans="1:42" x14ac:dyDescent="0.25">
      <c r="A71" s="22" t="s">
        <v>116</v>
      </c>
      <c r="B71" s="22" t="s">
        <v>167</v>
      </c>
      <c r="C71" s="22" t="s">
        <v>254</v>
      </c>
      <c r="D71" s="22" t="s">
        <v>255</v>
      </c>
      <c r="E71" s="22">
        <v>0</v>
      </c>
      <c r="F71" s="22">
        <v>38982</v>
      </c>
      <c r="G71" s="22">
        <v>0</v>
      </c>
      <c r="H71" s="22">
        <v>0</v>
      </c>
      <c r="I71" s="22">
        <v>12690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202677</v>
      </c>
      <c r="P71" s="22">
        <v>0</v>
      </c>
      <c r="Q71" s="22">
        <v>0</v>
      </c>
      <c r="R71" s="22">
        <v>0</v>
      </c>
      <c r="S71" s="22">
        <v>0</v>
      </c>
      <c r="T71" s="22">
        <v>169831</v>
      </c>
      <c r="U71" s="22">
        <v>12315</v>
      </c>
      <c r="V71" s="22">
        <v>60960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77511</v>
      </c>
      <c r="AC71" s="22">
        <v>226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3941420</v>
      </c>
      <c r="AN71" s="22">
        <v>0</v>
      </c>
      <c r="AO71" s="22">
        <v>0</v>
      </c>
      <c r="AP71" s="22">
        <v>4516612</v>
      </c>
    </row>
    <row r="72" spans="1:42" x14ac:dyDescent="0.25">
      <c r="A72" s="22" t="s">
        <v>116</v>
      </c>
      <c r="B72" s="22" t="s">
        <v>167</v>
      </c>
      <c r="C72" s="22" t="s">
        <v>256</v>
      </c>
      <c r="D72" s="22" t="s">
        <v>257</v>
      </c>
      <c r="E72" s="22">
        <v>0</v>
      </c>
      <c r="F72" s="22">
        <v>60713</v>
      </c>
      <c r="G72" s="22">
        <v>0</v>
      </c>
      <c r="H72" s="22">
        <v>0</v>
      </c>
      <c r="I72" s="22">
        <v>102415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195542</v>
      </c>
      <c r="P72" s="22">
        <v>6371</v>
      </c>
      <c r="Q72" s="22">
        <v>0</v>
      </c>
      <c r="R72" s="22">
        <v>0</v>
      </c>
      <c r="S72" s="22">
        <v>0</v>
      </c>
      <c r="T72" s="22">
        <v>76813</v>
      </c>
      <c r="U72" s="22">
        <v>6000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5772</v>
      </c>
      <c r="AB72" s="22">
        <v>0</v>
      </c>
      <c r="AC72" s="22">
        <v>30417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100991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585034</v>
      </c>
    </row>
    <row r="73" spans="1:42" x14ac:dyDescent="0.25">
      <c r="A73" s="22" t="s">
        <v>116</v>
      </c>
      <c r="B73" s="22" t="s">
        <v>167</v>
      </c>
      <c r="C73" s="22" t="s">
        <v>258</v>
      </c>
      <c r="D73" s="22" t="s">
        <v>259</v>
      </c>
      <c r="E73" s="22">
        <v>0</v>
      </c>
      <c r="F73" s="22">
        <v>2285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148919</v>
      </c>
      <c r="P73" s="22">
        <v>0</v>
      </c>
      <c r="Q73" s="22">
        <v>7314</v>
      </c>
      <c r="R73" s="22">
        <v>0</v>
      </c>
      <c r="S73" s="22">
        <v>0</v>
      </c>
      <c r="T73" s="22">
        <v>0</v>
      </c>
      <c r="U73" s="22">
        <v>0</v>
      </c>
      <c r="V73" s="22">
        <v>67241</v>
      </c>
      <c r="W73" s="22">
        <v>0</v>
      </c>
      <c r="X73" s="22">
        <v>0</v>
      </c>
      <c r="Y73" s="22">
        <v>0</v>
      </c>
      <c r="Z73" s="22">
        <v>1125</v>
      </c>
      <c r="AA73" s="22">
        <v>0</v>
      </c>
      <c r="AB73" s="22">
        <v>1350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228234</v>
      </c>
    </row>
    <row r="74" spans="1:42" x14ac:dyDescent="0.25">
      <c r="A74" s="22" t="s">
        <v>116</v>
      </c>
      <c r="B74" s="22" t="s">
        <v>167</v>
      </c>
      <c r="C74" s="22" t="s">
        <v>260</v>
      </c>
      <c r="D74" s="22" t="s">
        <v>261</v>
      </c>
      <c r="E74" s="22">
        <v>0</v>
      </c>
      <c r="F74" s="22">
        <v>17143</v>
      </c>
      <c r="G74" s="22">
        <v>0</v>
      </c>
      <c r="H74" s="22">
        <v>0</v>
      </c>
      <c r="I74" s="22">
        <v>49928</v>
      </c>
      <c r="J74" s="22">
        <v>0</v>
      </c>
      <c r="K74" s="22">
        <v>0</v>
      </c>
      <c r="L74" s="22">
        <v>0</v>
      </c>
      <c r="M74" s="22">
        <v>1100</v>
      </c>
      <c r="N74" s="22">
        <v>0</v>
      </c>
      <c r="O74" s="22">
        <v>1896060</v>
      </c>
      <c r="P74" s="22">
        <v>0</v>
      </c>
      <c r="Q74" s="22">
        <v>0</v>
      </c>
      <c r="R74" s="22">
        <v>0</v>
      </c>
      <c r="S74" s="22">
        <v>0</v>
      </c>
      <c r="T74" s="22">
        <v>458310</v>
      </c>
      <c r="U74" s="22">
        <v>66272</v>
      </c>
      <c r="V74" s="22">
        <v>260299</v>
      </c>
      <c r="W74" s="22">
        <v>0</v>
      </c>
      <c r="X74" s="22">
        <v>5466</v>
      </c>
      <c r="Y74" s="22">
        <v>0</v>
      </c>
      <c r="Z74" s="22">
        <v>0</v>
      </c>
      <c r="AA74" s="22">
        <v>0</v>
      </c>
      <c r="AB74" s="22">
        <v>625</v>
      </c>
      <c r="AC74" s="22">
        <v>30063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269119</v>
      </c>
      <c r="AJ74" s="22">
        <v>745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3055130</v>
      </c>
    </row>
    <row r="75" spans="1:42" x14ac:dyDescent="0.25">
      <c r="A75" s="22" t="s">
        <v>116</v>
      </c>
      <c r="B75" s="22" t="s">
        <v>167</v>
      </c>
      <c r="C75" s="22" t="s">
        <v>262</v>
      </c>
      <c r="D75" s="22" t="s">
        <v>263</v>
      </c>
      <c r="E75" s="22">
        <v>0</v>
      </c>
      <c r="F75" s="22">
        <v>73404</v>
      </c>
      <c r="G75" s="22">
        <v>0</v>
      </c>
      <c r="H75" s="22">
        <v>0</v>
      </c>
      <c r="I75" s="22">
        <v>16013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171959</v>
      </c>
      <c r="P75" s="22">
        <v>0</v>
      </c>
      <c r="Q75" s="22">
        <v>0</v>
      </c>
      <c r="R75" s="22">
        <v>0</v>
      </c>
      <c r="S75" s="22">
        <v>0</v>
      </c>
      <c r="T75" s="22">
        <v>528158</v>
      </c>
      <c r="U75" s="22">
        <v>11030</v>
      </c>
      <c r="V75" s="22">
        <v>0</v>
      </c>
      <c r="W75" s="22">
        <v>0</v>
      </c>
      <c r="X75" s="22">
        <v>0</v>
      </c>
      <c r="Y75" s="22">
        <v>0</v>
      </c>
      <c r="Z75" s="22">
        <v>9893</v>
      </c>
      <c r="AA75" s="22">
        <v>0</v>
      </c>
      <c r="AB75" s="22">
        <v>0</v>
      </c>
      <c r="AC75" s="22">
        <v>11740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171609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993806</v>
      </c>
    </row>
    <row r="76" spans="1:42" x14ac:dyDescent="0.25">
      <c r="A76" s="22" t="s">
        <v>116</v>
      </c>
      <c r="B76" s="22" t="s">
        <v>167</v>
      </c>
      <c r="C76" s="22" t="s">
        <v>264</v>
      </c>
      <c r="D76" s="22" t="s">
        <v>265</v>
      </c>
      <c r="E76" s="22">
        <v>0</v>
      </c>
      <c r="F76" s="22">
        <v>33304</v>
      </c>
      <c r="G76" s="22">
        <v>0</v>
      </c>
      <c r="H76" s="22">
        <v>0</v>
      </c>
      <c r="I76" s="22">
        <v>199474</v>
      </c>
      <c r="J76" s="22">
        <v>0</v>
      </c>
      <c r="K76" s="22">
        <v>0</v>
      </c>
      <c r="L76" s="22">
        <v>41144</v>
      </c>
      <c r="M76" s="22">
        <v>0</v>
      </c>
      <c r="N76" s="22">
        <v>0</v>
      </c>
      <c r="O76" s="22">
        <v>207970</v>
      </c>
      <c r="P76" s="22">
        <v>0</v>
      </c>
      <c r="Q76" s="22">
        <v>0</v>
      </c>
      <c r="R76" s="22">
        <v>0</v>
      </c>
      <c r="S76" s="22">
        <v>0</v>
      </c>
      <c r="T76" s="22">
        <v>445267</v>
      </c>
      <c r="U76" s="22">
        <v>127145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97505</v>
      </c>
      <c r="AD76" s="22">
        <v>326868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1478677</v>
      </c>
    </row>
    <row r="77" spans="1:42" x14ac:dyDescent="0.25">
      <c r="A77" s="22" t="s">
        <v>116</v>
      </c>
      <c r="B77" s="22" t="s">
        <v>167</v>
      </c>
      <c r="C77" s="22" t="s">
        <v>266</v>
      </c>
      <c r="D77" s="22" t="s">
        <v>267</v>
      </c>
      <c r="E77" s="22">
        <v>0</v>
      </c>
      <c r="F77" s="22">
        <v>387901</v>
      </c>
      <c r="G77" s="22">
        <v>0</v>
      </c>
      <c r="H77" s="22">
        <v>0</v>
      </c>
      <c r="I77" s="22">
        <v>252481</v>
      </c>
      <c r="J77" s="22">
        <v>0</v>
      </c>
      <c r="K77" s="22">
        <v>0</v>
      </c>
      <c r="L77" s="22">
        <v>16610</v>
      </c>
      <c r="M77" s="22">
        <v>0</v>
      </c>
      <c r="N77" s="22">
        <v>0</v>
      </c>
      <c r="O77" s="22">
        <v>519514</v>
      </c>
      <c r="P77" s="22">
        <v>0</v>
      </c>
      <c r="Q77" s="22">
        <v>5073</v>
      </c>
      <c r="R77" s="22">
        <v>92286</v>
      </c>
      <c r="S77" s="22">
        <v>0</v>
      </c>
      <c r="T77" s="22">
        <v>5927926</v>
      </c>
      <c r="U77" s="22">
        <v>5301137</v>
      </c>
      <c r="V77" s="22">
        <v>4600</v>
      </c>
      <c r="W77" s="22">
        <v>0</v>
      </c>
      <c r="X77" s="22">
        <v>26510</v>
      </c>
      <c r="Y77" s="22">
        <v>0</v>
      </c>
      <c r="Z77" s="22">
        <v>0</v>
      </c>
      <c r="AA77" s="22">
        <v>0</v>
      </c>
      <c r="AB77" s="22">
        <v>736809</v>
      </c>
      <c r="AC77" s="22">
        <v>9765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41400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13322012</v>
      </c>
    </row>
    <row r="78" spans="1:42" x14ac:dyDescent="0.25">
      <c r="A78" s="22" t="s">
        <v>116</v>
      </c>
      <c r="B78" s="22" t="s">
        <v>167</v>
      </c>
      <c r="C78" s="22" t="s">
        <v>268</v>
      </c>
      <c r="D78" s="22" t="s">
        <v>269</v>
      </c>
      <c r="E78" s="22">
        <v>0</v>
      </c>
      <c r="F78" s="22">
        <v>27166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174597</v>
      </c>
      <c r="P78" s="22">
        <v>0</v>
      </c>
      <c r="Q78" s="22">
        <v>0</v>
      </c>
      <c r="R78" s="22">
        <v>0</v>
      </c>
      <c r="S78" s="22">
        <v>0</v>
      </c>
      <c r="T78" s="22">
        <v>777612</v>
      </c>
      <c r="U78" s="22">
        <v>0</v>
      </c>
      <c r="V78" s="22">
        <v>35130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50338</v>
      </c>
      <c r="AD78" s="22">
        <v>0</v>
      </c>
      <c r="AE78" s="22">
        <v>0</v>
      </c>
      <c r="AF78" s="22">
        <v>0</v>
      </c>
      <c r="AG78" s="22">
        <v>8612</v>
      </c>
      <c r="AH78" s="22">
        <v>0</v>
      </c>
      <c r="AI78" s="22">
        <v>262281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1335736</v>
      </c>
    </row>
    <row r="79" spans="1:42" x14ac:dyDescent="0.25">
      <c r="A79" s="22" t="s">
        <v>116</v>
      </c>
      <c r="B79" s="22" t="s">
        <v>167</v>
      </c>
      <c r="C79" s="22" t="s">
        <v>270</v>
      </c>
      <c r="D79" s="22" t="s">
        <v>271</v>
      </c>
      <c r="E79" s="22">
        <v>0</v>
      </c>
      <c r="F79" s="22">
        <v>88259</v>
      </c>
      <c r="G79" s="22">
        <v>0</v>
      </c>
      <c r="H79" s="22">
        <v>0</v>
      </c>
      <c r="I79" s="22">
        <v>316355</v>
      </c>
      <c r="J79" s="22">
        <v>13459</v>
      </c>
      <c r="K79" s="22">
        <v>0</v>
      </c>
      <c r="L79" s="22">
        <v>0</v>
      </c>
      <c r="M79" s="22">
        <v>0</v>
      </c>
      <c r="N79" s="22">
        <v>0</v>
      </c>
      <c r="O79" s="22">
        <v>69025</v>
      </c>
      <c r="P79" s="22">
        <v>0</v>
      </c>
      <c r="Q79" s="22">
        <v>0</v>
      </c>
      <c r="R79" s="22">
        <v>0</v>
      </c>
      <c r="S79" s="22">
        <v>0</v>
      </c>
      <c r="T79" s="22">
        <v>685458</v>
      </c>
      <c r="U79" s="22">
        <v>141740</v>
      </c>
      <c r="V79" s="22">
        <v>1010097</v>
      </c>
      <c r="W79" s="22">
        <v>0</v>
      </c>
      <c r="X79" s="22">
        <v>44681</v>
      </c>
      <c r="Y79" s="22">
        <v>0</v>
      </c>
      <c r="Z79" s="22">
        <v>0</v>
      </c>
      <c r="AA79" s="22">
        <v>0</v>
      </c>
      <c r="AB79" s="22">
        <v>82337</v>
      </c>
      <c r="AC79" s="22">
        <v>1409</v>
      </c>
      <c r="AD79" s="22">
        <v>0</v>
      </c>
      <c r="AE79" s="22">
        <v>0</v>
      </c>
      <c r="AF79" s="22">
        <v>0</v>
      </c>
      <c r="AG79" s="22">
        <v>0</v>
      </c>
      <c r="AH79" s="22">
        <v>134056</v>
      </c>
      <c r="AI79" s="22">
        <v>0</v>
      </c>
      <c r="AJ79" s="22">
        <v>0</v>
      </c>
      <c r="AK79" s="22">
        <v>0</v>
      </c>
      <c r="AL79" s="22">
        <v>0</v>
      </c>
      <c r="AM79" s="22">
        <v>4661481</v>
      </c>
      <c r="AN79" s="22">
        <v>0</v>
      </c>
      <c r="AO79" s="22">
        <v>0</v>
      </c>
      <c r="AP79" s="22">
        <v>7248357</v>
      </c>
    </row>
    <row r="80" spans="1:42" x14ac:dyDescent="0.25">
      <c r="A80" s="22" t="s">
        <v>116</v>
      </c>
      <c r="B80" s="22" t="s">
        <v>167</v>
      </c>
      <c r="C80" s="22" t="s">
        <v>272</v>
      </c>
      <c r="D80" s="22" t="s">
        <v>273</v>
      </c>
      <c r="E80" s="22">
        <v>0</v>
      </c>
      <c r="F80" s="22">
        <v>41888</v>
      </c>
      <c r="G80" s="22">
        <v>0</v>
      </c>
      <c r="H80" s="22">
        <v>0</v>
      </c>
      <c r="I80" s="22">
        <v>107770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330395</v>
      </c>
      <c r="P80" s="22">
        <v>0</v>
      </c>
      <c r="Q80" s="22">
        <v>0</v>
      </c>
      <c r="R80" s="22">
        <v>0</v>
      </c>
      <c r="S80" s="22">
        <v>0</v>
      </c>
      <c r="T80" s="22">
        <v>300212</v>
      </c>
      <c r="U80" s="22">
        <v>0</v>
      </c>
      <c r="V80" s="22">
        <v>119072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6998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25952</v>
      </c>
      <c r="AJ80" s="22">
        <v>0</v>
      </c>
      <c r="AK80" s="22">
        <v>0</v>
      </c>
      <c r="AL80" s="22">
        <v>0</v>
      </c>
      <c r="AM80" s="22">
        <v>3573128</v>
      </c>
      <c r="AN80" s="22">
        <v>0</v>
      </c>
      <c r="AO80" s="22">
        <v>0</v>
      </c>
      <c r="AP80" s="22">
        <v>4505415</v>
      </c>
    </row>
    <row r="81" spans="1:42" x14ac:dyDescent="0.25">
      <c r="A81" s="22" t="s">
        <v>116</v>
      </c>
      <c r="B81" s="22" t="s">
        <v>167</v>
      </c>
      <c r="C81" s="22" t="s">
        <v>274</v>
      </c>
      <c r="D81" s="22" t="s">
        <v>275</v>
      </c>
      <c r="E81" s="22">
        <v>0</v>
      </c>
      <c r="F81" s="22">
        <v>36749</v>
      </c>
      <c r="G81" s="22">
        <v>0</v>
      </c>
      <c r="H81" s="22">
        <v>0</v>
      </c>
      <c r="I81" s="22">
        <v>78793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738321</v>
      </c>
      <c r="P81" s="22">
        <v>0</v>
      </c>
      <c r="Q81" s="22">
        <v>0</v>
      </c>
      <c r="R81" s="22">
        <v>0</v>
      </c>
      <c r="S81" s="22">
        <v>0</v>
      </c>
      <c r="T81" s="22">
        <v>431817</v>
      </c>
      <c r="U81" s="22">
        <v>156251</v>
      </c>
      <c r="V81" s="22">
        <v>47432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5664</v>
      </c>
      <c r="AD81" s="22">
        <v>0</v>
      </c>
      <c r="AE81" s="22">
        <v>0</v>
      </c>
      <c r="AF81" s="22">
        <v>10510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10342707</v>
      </c>
      <c r="AN81" s="22">
        <v>0</v>
      </c>
      <c r="AO81" s="22">
        <v>0</v>
      </c>
      <c r="AP81" s="22">
        <v>11848244</v>
      </c>
    </row>
    <row r="82" spans="1:42" x14ac:dyDescent="0.25">
      <c r="A82" s="22" t="s">
        <v>116</v>
      </c>
      <c r="B82" s="22" t="s">
        <v>167</v>
      </c>
      <c r="C82" s="22" t="s">
        <v>276</v>
      </c>
      <c r="D82" s="22" t="s">
        <v>277</v>
      </c>
      <c r="E82" s="22">
        <v>0</v>
      </c>
      <c r="F82" s="22">
        <v>26568</v>
      </c>
      <c r="G82" s="22">
        <v>1960</v>
      </c>
      <c r="H82" s="22">
        <v>0</v>
      </c>
      <c r="I82" s="22">
        <v>86165</v>
      </c>
      <c r="J82" s="22">
        <v>0</v>
      </c>
      <c r="K82" s="22">
        <v>6266</v>
      </c>
      <c r="L82" s="22">
        <v>19495</v>
      </c>
      <c r="M82" s="22">
        <v>0</v>
      </c>
      <c r="N82" s="22">
        <v>12675</v>
      </c>
      <c r="O82" s="22">
        <v>341498</v>
      </c>
      <c r="P82" s="22">
        <v>0</v>
      </c>
      <c r="Q82" s="22">
        <v>0</v>
      </c>
      <c r="R82" s="22">
        <v>0</v>
      </c>
      <c r="S82" s="22">
        <v>0</v>
      </c>
      <c r="T82" s="22">
        <v>2187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123738</v>
      </c>
      <c r="AC82" s="22">
        <v>17656</v>
      </c>
      <c r="AD82" s="22">
        <v>0</v>
      </c>
      <c r="AE82" s="22">
        <v>0</v>
      </c>
      <c r="AF82" s="22">
        <v>250477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888685</v>
      </c>
    </row>
    <row r="83" spans="1:42" x14ac:dyDescent="0.25">
      <c r="A83" s="22" t="s">
        <v>116</v>
      </c>
      <c r="B83" s="22" t="s">
        <v>167</v>
      </c>
      <c r="C83" s="22" t="s">
        <v>278</v>
      </c>
      <c r="D83" s="22" t="s">
        <v>279</v>
      </c>
      <c r="E83" s="22">
        <v>0</v>
      </c>
      <c r="F83" s="22">
        <v>15010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245942</v>
      </c>
      <c r="P83" s="22">
        <v>0</v>
      </c>
      <c r="Q83" s="22">
        <v>0</v>
      </c>
      <c r="R83" s="22">
        <v>0</v>
      </c>
      <c r="S83" s="22">
        <v>0</v>
      </c>
      <c r="T83" s="22">
        <v>45945</v>
      </c>
      <c r="U83" s="22">
        <v>22745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38093</v>
      </c>
      <c r="AC83" s="22">
        <v>2508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431653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801896</v>
      </c>
    </row>
    <row r="84" spans="1:42" x14ac:dyDescent="0.25">
      <c r="A84" s="22" t="s">
        <v>116</v>
      </c>
      <c r="B84" s="22" t="s">
        <v>167</v>
      </c>
      <c r="C84" s="22" t="s">
        <v>280</v>
      </c>
      <c r="D84" s="22" t="s">
        <v>281</v>
      </c>
      <c r="E84" s="22">
        <v>0</v>
      </c>
      <c r="F84" s="22">
        <v>23831</v>
      </c>
      <c r="G84" s="22">
        <v>0</v>
      </c>
      <c r="H84" s="22">
        <v>0</v>
      </c>
      <c r="I84" s="22">
        <v>238</v>
      </c>
      <c r="J84" s="22">
        <v>0</v>
      </c>
      <c r="K84" s="22">
        <v>0</v>
      </c>
      <c r="L84" s="22">
        <v>7200</v>
      </c>
      <c r="M84" s="22">
        <v>0</v>
      </c>
      <c r="N84" s="22">
        <v>0</v>
      </c>
      <c r="O84" s="22">
        <v>800392</v>
      </c>
      <c r="P84" s="22">
        <v>0</v>
      </c>
      <c r="Q84" s="22">
        <v>0</v>
      </c>
      <c r="R84" s="22">
        <v>0</v>
      </c>
      <c r="S84" s="22">
        <v>0</v>
      </c>
      <c r="T84" s="22">
        <v>77148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268996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1177805</v>
      </c>
    </row>
    <row r="85" spans="1:42" x14ac:dyDescent="0.25">
      <c r="A85" s="22" t="s">
        <v>116</v>
      </c>
      <c r="B85" s="22" t="s">
        <v>167</v>
      </c>
      <c r="C85" s="22" t="s">
        <v>282</v>
      </c>
      <c r="D85" s="22" t="s">
        <v>283</v>
      </c>
      <c r="E85" s="22">
        <v>0</v>
      </c>
      <c r="F85" s="22">
        <v>89938</v>
      </c>
      <c r="G85" s="22">
        <v>0</v>
      </c>
      <c r="H85" s="22">
        <v>0</v>
      </c>
      <c r="I85" s="22">
        <v>146732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151184</v>
      </c>
      <c r="P85" s="22">
        <v>134453</v>
      </c>
      <c r="Q85" s="22">
        <v>0</v>
      </c>
      <c r="R85" s="22">
        <v>0</v>
      </c>
      <c r="S85" s="22">
        <v>0</v>
      </c>
      <c r="T85" s="22">
        <v>576706</v>
      </c>
      <c r="U85" s="22">
        <v>111786</v>
      </c>
      <c r="V85" s="22">
        <v>176077</v>
      </c>
      <c r="W85" s="22">
        <v>0</v>
      </c>
      <c r="X85" s="22">
        <v>0</v>
      </c>
      <c r="Y85" s="22">
        <v>0</v>
      </c>
      <c r="Z85" s="22">
        <v>6350</v>
      </c>
      <c r="AA85" s="22">
        <v>0</v>
      </c>
      <c r="AB85" s="22">
        <v>6434</v>
      </c>
      <c r="AC85" s="22">
        <v>12826</v>
      </c>
      <c r="AD85" s="22">
        <v>0</v>
      </c>
      <c r="AE85" s="22">
        <v>0</v>
      </c>
      <c r="AF85" s="22">
        <v>0</v>
      </c>
      <c r="AG85" s="22">
        <v>0</v>
      </c>
      <c r="AH85" s="22">
        <v>126289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1538775</v>
      </c>
    </row>
    <row r="86" spans="1:42" x14ac:dyDescent="0.25">
      <c r="A86" s="22" t="s">
        <v>116</v>
      </c>
      <c r="B86" s="22" t="s">
        <v>167</v>
      </c>
      <c r="C86" s="22" t="s">
        <v>284</v>
      </c>
      <c r="D86" s="22" t="s">
        <v>285</v>
      </c>
      <c r="E86" s="22">
        <v>0</v>
      </c>
      <c r="F86" s="22">
        <v>157417</v>
      </c>
      <c r="G86" s="22">
        <v>0</v>
      </c>
      <c r="H86" s="22">
        <v>0</v>
      </c>
      <c r="I86" s="22">
        <v>561183</v>
      </c>
      <c r="J86" s="22">
        <v>0</v>
      </c>
      <c r="K86" s="22">
        <v>19152</v>
      </c>
      <c r="L86" s="22">
        <v>0</v>
      </c>
      <c r="M86" s="22">
        <v>0</v>
      </c>
      <c r="N86" s="22">
        <v>0</v>
      </c>
      <c r="O86" s="22">
        <v>1135396</v>
      </c>
      <c r="P86" s="22">
        <v>0</v>
      </c>
      <c r="Q86" s="22">
        <v>0</v>
      </c>
      <c r="R86" s="22">
        <v>0</v>
      </c>
      <c r="S86" s="22">
        <v>0</v>
      </c>
      <c r="T86" s="22">
        <v>649852</v>
      </c>
      <c r="U86" s="22">
        <v>720311</v>
      </c>
      <c r="V86" s="22">
        <v>274695</v>
      </c>
      <c r="W86" s="22">
        <v>0</v>
      </c>
      <c r="X86" s="22">
        <v>18632</v>
      </c>
      <c r="Y86" s="22">
        <v>0</v>
      </c>
      <c r="Z86" s="22">
        <v>0</v>
      </c>
      <c r="AA86" s="22">
        <v>0</v>
      </c>
      <c r="AB86" s="22">
        <v>0</v>
      </c>
      <c r="AC86" s="22">
        <v>153454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48799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3738891</v>
      </c>
    </row>
    <row r="87" spans="1:42" x14ac:dyDescent="0.25">
      <c r="A87" s="22" t="s">
        <v>116</v>
      </c>
      <c r="B87" s="22" t="s">
        <v>167</v>
      </c>
      <c r="C87" s="22" t="s">
        <v>286</v>
      </c>
      <c r="D87" s="22" t="s">
        <v>287</v>
      </c>
      <c r="E87" s="22">
        <v>2538</v>
      </c>
      <c r="F87" s="22">
        <v>437305</v>
      </c>
      <c r="G87" s="22">
        <v>0</v>
      </c>
      <c r="H87" s="22">
        <v>193114</v>
      </c>
      <c r="I87" s="22">
        <v>119948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265800</v>
      </c>
      <c r="P87" s="22">
        <v>0</v>
      </c>
      <c r="Q87" s="22">
        <v>0</v>
      </c>
      <c r="R87" s="22">
        <v>0</v>
      </c>
      <c r="S87" s="22">
        <v>0</v>
      </c>
      <c r="T87" s="22">
        <v>589598</v>
      </c>
      <c r="U87" s="22">
        <v>732349</v>
      </c>
      <c r="V87" s="22">
        <v>58877</v>
      </c>
      <c r="W87" s="22">
        <v>0</v>
      </c>
      <c r="X87" s="22">
        <v>0</v>
      </c>
      <c r="Y87" s="22">
        <v>0</v>
      </c>
      <c r="Z87" s="22">
        <v>2550</v>
      </c>
      <c r="AA87" s="22">
        <v>0</v>
      </c>
      <c r="AB87" s="22">
        <v>0</v>
      </c>
      <c r="AC87" s="22">
        <v>65882</v>
      </c>
      <c r="AD87" s="22">
        <v>6276227</v>
      </c>
      <c r="AE87" s="22">
        <v>0</v>
      </c>
      <c r="AF87" s="22">
        <v>0</v>
      </c>
      <c r="AG87" s="22">
        <v>0</v>
      </c>
      <c r="AH87" s="22">
        <v>0</v>
      </c>
      <c r="AI87" s="22">
        <v>7167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8751355</v>
      </c>
    </row>
    <row r="88" spans="1:42" x14ac:dyDescent="0.25">
      <c r="A88" s="22" t="s">
        <v>116</v>
      </c>
      <c r="B88" s="22" t="s">
        <v>167</v>
      </c>
      <c r="C88" s="22" t="s">
        <v>288</v>
      </c>
      <c r="D88" s="22" t="s">
        <v>289</v>
      </c>
      <c r="E88" s="22">
        <v>0</v>
      </c>
      <c r="F88" s="22">
        <v>19155</v>
      </c>
      <c r="G88" s="22">
        <v>0</v>
      </c>
      <c r="H88" s="22">
        <v>0</v>
      </c>
      <c r="I88" s="22">
        <v>329148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76572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177497</v>
      </c>
      <c r="AC88" s="22">
        <v>121254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1564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725190</v>
      </c>
    </row>
    <row r="89" spans="1:42" x14ac:dyDescent="0.25">
      <c r="A89" s="22" t="s">
        <v>116</v>
      </c>
      <c r="B89" s="22" t="s">
        <v>167</v>
      </c>
      <c r="C89" s="22" t="s">
        <v>290</v>
      </c>
      <c r="D89" s="22" t="s">
        <v>291</v>
      </c>
      <c r="E89" s="22">
        <v>0</v>
      </c>
      <c r="F89" s="22">
        <v>18130</v>
      </c>
      <c r="G89" s="22">
        <v>0</v>
      </c>
      <c r="H89" s="22">
        <v>7117</v>
      </c>
      <c r="I89" s="22">
        <v>0</v>
      </c>
      <c r="J89" s="22">
        <v>856</v>
      </c>
      <c r="K89" s="22">
        <v>0</v>
      </c>
      <c r="L89" s="22">
        <v>0</v>
      </c>
      <c r="M89" s="22">
        <v>1967</v>
      </c>
      <c r="N89" s="22">
        <v>0</v>
      </c>
      <c r="O89" s="22">
        <v>22462</v>
      </c>
      <c r="P89" s="22">
        <v>0</v>
      </c>
      <c r="Q89" s="22">
        <v>0</v>
      </c>
      <c r="R89" s="22">
        <v>0</v>
      </c>
      <c r="S89" s="22">
        <v>0</v>
      </c>
      <c r="T89" s="22">
        <v>148338</v>
      </c>
      <c r="U89" s="22">
        <v>96697</v>
      </c>
      <c r="V89" s="22">
        <v>34053</v>
      </c>
      <c r="W89" s="22">
        <v>0</v>
      </c>
      <c r="X89" s="22">
        <v>0</v>
      </c>
      <c r="Y89" s="22">
        <v>0</v>
      </c>
      <c r="Z89" s="22">
        <v>750</v>
      </c>
      <c r="AA89" s="22">
        <v>0</v>
      </c>
      <c r="AB89" s="22">
        <v>26524</v>
      </c>
      <c r="AC89" s="22">
        <v>5818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5411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368123</v>
      </c>
    </row>
    <row r="90" spans="1:42" x14ac:dyDescent="0.25">
      <c r="A90" s="22" t="s">
        <v>116</v>
      </c>
      <c r="B90" s="22" t="s">
        <v>167</v>
      </c>
      <c r="C90" s="22" t="s">
        <v>292</v>
      </c>
      <c r="D90" s="22" t="s">
        <v>293</v>
      </c>
      <c r="E90" s="22">
        <v>0</v>
      </c>
      <c r="F90" s="22">
        <v>628213</v>
      </c>
      <c r="G90" s="22">
        <v>0</v>
      </c>
      <c r="H90" s="22">
        <v>105780</v>
      </c>
      <c r="I90" s="22">
        <v>321914</v>
      </c>
      <c r="J90" s="22">
        <v>0</v>
      </c>
      <c r="K90" s="22">
        <v>0</v>
      </c>
      <c r="L90" s="22">
        <v>0</v>
      </c>
      <c r="M90" s="22">
        <v>217515</v>
      </c>
      <c r="N90" s="22">
        <v>0</v>
      </c>
      <c r="O90" s="22">
        <v>304956</v>
      </c>
      <c r="P90" s="22">
        <v>10720</v>
      </c>
      <c r="Q90" s="22">
        <v>0</v>
      </c>
      <c r="R90" s="22">
        <v>0</v>
      </c>
      <c r="S90" s="22">
        <v>0</v>
      </c>
      <c r="T90" s="22">
        <v>347246</v>
      </c>
      <c r="U90" s="22">
        <v>247723</v>
      </c>
      <c r="V90" s="22">
        <v>96641</v>
      </c>
      <c r="W90" s="22">
        <v>0</v>
      </c>
      <c r="X90" s="22">
        <v>28374</v>
      </c>
      <c r="Y90" s="22">
        <v>0</v>
      </c>
      <c r="Z90" s="22">
        <v>6770</v>
      </c>
      <c r="AA90" s="22">
        <v>0</v>
      </c>
      <c r="AB90" s="22">
        <v>48650</v>
      </c>
      <c r="AC90" s="22">
        <v>19227</v>
      </c>
      <c r="AD90" s="22">
        <v>471962</v>
      </c>
      <c r="AE90" s="22">
        <v>0</v>
      </c>
      <c r="AF90" s="22">
        <v>0</v>
      </c>
      <c r="AG90" s="22">
        <v>0</v>
      </c>
      <c r="AH90" s="22">
        <v>0</v>
      </c>
      <c r="AI90" s="22">
        <v>43233</v>
      </c>
      <c r="AJ90" s="22">
        <v>114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2899038</v>
      </c>
    </row>
    <row r="91" spans="1:42" x14ac:dyDescent="0.25">
      <c r="A91" s="22" t="s">
        <v>116</v>
      </c>
      <c r="B91" s="22" t="s">
        <v>294</v>
      </c>
      <c r="C91" s="22" t="s">
        <v>295</v>
      </c>
      <c r="D91" s="22" t="s">
        <v>296</v>
      </c>
      <c r="E91" s="22">
        <v>0</v>
      </c>
      <c r="F91" s="22">
        <v>122790</v>
      </c>
      <c r="G91" s="22">
        <v>0</v>
      </c>
      <c r="H91" s="22">
        <v>4991</v>
      </c>
      <c r="I91" s="22">
        <v>86003</v>
      </c>
      <c r="J91" s="22">
        <v>0</v>
      </c>
      <c r="K91" s="22">
        <v>0</v>
      </c>
      <c r="L91" s="22">
        <v>17844</v>
      </c>
      <c r="M91" s="22">
        <v>0</v>
      </c>
      <c r="N91" s="22">
        <v>0</v>
      </c>
      <c r="O91" s="22">
        <v>81873</v>
      </c>
      <c r="P91" s="22">
        <v>0</v>
      </c>
      <c r="Q91" s="22">
        <v>0</v>
      </c>
      <c r="R91" s="22">
        <v>0</v>
      </c>
      <c r="S91" s="22">
        <v>0</v>
      </c>
      <c r="T91" s="22">
        <v>1506806</v>
      </c>
      <c r="U91" s="22">
        <v>528135</v>
      </c>
      <c r="V91" s="22">
        <v>575423</v>
      </c>
      <c r="W91" s="22">
        <v>0</v>
      </c>
      <c r="X91" s="22">
        <v>0</v>
      </c>
      <c r="Y91" s="22">
        <v>0</v>
      </c>
      <c r="Z91" s="22">
        <v>36924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31135</v>
      </c>
      <c r="AH91" s="22">
        <v>0</v>
      </c>
      <c r="AI91" s="22">
        <v>17713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3009637</v>
      </c>
    </row>
    <row r="92" spans="1:42" x14ac:dyDescent="0.25">
      <c r="A92" s="22" t="s">
        <v>116</v>
      </c>
      <c r="B92" s="22" t="s">
        <v>294</v>
      </c>
      <c r="C92" s="22" t="s">
        <v>297</v>
      </c>
      <c r="D92" s="22" t="s">
        <v>298</v>
      </c>
      <c r="E92" s="22">
        <v>0</v>
      </c>
      <c r="F92" s="22">
        <v>89</v>
      </c>
      <c r="G92" s="22">
        <v>0</v>
      </c>
      <c r="H92" s="22">
        <v>25241</v>
      </c>
      <c r="I92" s="22">
        <v>15338</v>
      </c>
      <c r="J92" s="22">
        <v>0</v>
      </c>
      <c r="K92" s="22">
        <v>0</v>
      </c>
      <c r="L92" s="22">
        <v>2713565</v>
      </c>
      <c r="M92" s="22">
        <v>0</v>
      </c>
      <c r="N92" s="22">
        <v>1698603</v>
      </c>
      <c r="O92" s="22">
        <v>0</v>
      </c>
      <c r="P92" s="22">
        <v>0</v>
      </c>
      <c r="Q92" s="22">
        <v>2134</v>
      </c>
      <c r="R92" s="22">
        <v>0</v>
      </c>
      <c r="S92" s="22">
        <v>0</v>
      </c>
      <c r="T92" s="22">
        <v>1997693</v>
      </c>
      <c r="U92" s="22">
        <v>5222332</v>
      </c>
      <c r="V92" s="22">
        <v>4584600</v>
      </c>
      <c r="W92" s="22">
        <v>0</v>
      </c>
      <c r="X92" s="22">
        <v>265727</v>
      </c>
      <c r="Y92" s="22">
        <v>0</v>
      </c>
      <c r="Z92" s="22">
        <v>36289</v>
      </c>
      <c r="AA92" s="22">
        <v>0</v>
      </c>
      <c r="AB92" s="22">
        <v>0</v>
      </c>
      <c r="AC92" s="22">
        <v>3151</v>
      </c>
      <c r="AD92" s="22">
        <v>0</v>
      </c>
      <c r="AE92" s="22">
        <v>72531</v>
      </c>
      <c r="AF92" s="22">
        <v>0</v>
      </c>
      <c r="AG92" s="22">
        <v>0</v>
      </c>
      <c r="AH92" s="22">
        <v>0</v>
      </c>
      <c r="AI92" s="22">
        <v>607566</v>
      </c>
      <c r="AJ92" s="22">
        <v>20819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17265678</v>
      </c>
    </row>
    <row r="93" spans="1:42" x14ac:dyDescent="0.25">
      <c r="A93" s="22" t="s">
        <v>116</v>
      </c>
      <c r="B93" s="22" t="s">
        <v>294</v>
      </c>
      <c r="C93" s="22" t="s">
        <v>299</v>
      </c>
      <c r="D93" s="22" t="s">
        <v>300</v>
      </c>
      <c r="E93" s="22">
        <v>0</v>
      </c>
      <c r="F93" s="22">
        <v>20270</v>
      </c>
      <c r="G93" s="22">
        <v>0</v>
      </c>
      <c r="H93" s="22">
        <v>0</v>
      </c>
      <c r="I93" s="22">
        <v>68183</v>
      </c>
      <c r="J93" s="22">
        <v>0</v>
      </c>
      <c r="K93" s="22">
        <v>0</v>
      </c>
      <c r="L93" s="22">
        <v>0</v>
      </c>
      <c r="M93" s="22">
        <v>0</v>
      </c>
      <c r="N93" s="22">
        <v>16951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2706931</v>
      </c>
      <c r="U93" s="22">
        <v>652423</v>
      </c>
      <c r="V93" s="22">
        <v>553273</v>
      </c>
      <c r="W93" s="22">
        <v>0</v>
      </c>
      <c r="X93" s="22">
        <v>0</v>
      </c>
      <c r="Y93" s="22">
        <v>0</v>
      </c>
      <c r="Z93" s="22">
        <v>10324</v>
      </c>
      <c r="AA93" s="22">
        <v>0</v>
      </c>
      <c r="AB93" s="22">
        <v>1400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303246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4333001</v>
      </c>
    </row>
    <row r="94" spans="1:42" x14ac:dyDescent="0.25">
      <c r="A94" s="22" t="s">
        <v>116</v>
      </c>
      <c r="B94" s="22" t="s">
        <v>294</v>
      </c>
      <c r="C94" s="22" t="s">
        <v>301</v>
      </c>
      <c r="D94" s="22" t="s">
        <v>302</v>
      </c>
      <c r="E94" s="22">
        <v>0</v>
      </c>
      <c r="F94" s="22">
        <v>2944</v>
      </c>
      <c r="G94" s="22">
        <v>0</v>
      </c>
      <c r="H94" s="22">
        <v>0</v>
      </c>
      <c r="I94" s="22">
        <v>34819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421171</v>
      </c>
      <c r="U94" s="22">
        <v>118366</v>
      </c>
      <c r="V94" s="22">
        <v>75460</v>
      </c>
      <c r="W94" s="22">
        <v>0</v>
      </c>
      <c r="X94" s="22">
        <v>0</v>
      </c>
      <c r="Y94" s="22">
        <v>0</v>
      </c>
      <c r="Z94" s="22">
        <v>5728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14</v>
      </c>
      <c r="AH94" s="22">
        <v>0</v>
      </c>
      <c r="AI94" s="22">
        <v>59232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12329</v>
      </c>
      <c r="AP94" s="22">
        <v>730063</v>
      </c>
    </row>
    <row r="95" spans="1:42" x14ac:dyDescent="0.25">
      <c r="A95" s="22" t="s">
        <v>116</v>
      </c>
      <c r="B95" s="22" t="s">
        <v>294</v>
      </c>
      <c r="C95" s="22" t="s">
        <v>303</v>
      </c>
      <c r="D95" s="22" t="s">
        <v>304</v>
      </c>
      <c r="E95" s="22">
        <v>0</v>
      </c>
      <c r="F95" s="22">
        <v>8425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4132</v>
      </c>
      <c r="M95" s="22">
        <v>0</v>
      </c>
      <c r="N95" s="22">
        <v>0</v>
      </c>
      <c r="O95" s="22">
        <v>4831</v>
      </c>
      <c r="P95" s="22">
        <v>2000</v>
      </c>
      <c r="Q95" s="22">
        <v>0</v>
      </c>
      <c r="R95" s="22">
        <v>0</v>
      </c>
      <c r="S95" s="22">
        <v>0</v>
      </c>
      <c r="T95" s="22">
        <v>627749</v>
      </c>
      <c r="U95" s="22">
        <v>128122</v>
      </c>
      <c r="V95" s="22">
        <v>131760</v>
      </c>
      <c r="W95" s="22">
        <v>0</v>
      </c>
      <c r="X95" s="22">
        <v>3898</v>
      </c>
      <c r="Y95" s="22">
        <v>0</v>
      </c>
      <c r="Z95" s="22">
        <v>6447</v>
      </c>
      <c r="AA95" s="22">
        <v>0</v>
      </c>
      <c r="AB95" s="22">
        <v>14000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89891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1021255</v>
      </c>
    </row>
    <row r="96" spans="1:42" x14ac:dyDescent="0.25">
      <c r="A96" s="22" t="s">
        <v>116</v>
      </c>
      <c r="B96" s="22" t="s">
        <v>294</v>
      </c>
      <c r="C96" s="22" t="s">
        <v>305</v>
      </c>
      <c r="D96" s="22" t="s">
        <v>306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828187</v>
      </c>
      <c r="U96" s="22">
        <v>520209</v>
      </c>
      <c r="V96" s="22">
        <v>324759</v>
      </c>
      <c r="W96" s="22">
        <v>0</v>
      </c>
      <c r="X96" s="22">
        <v>6568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495680</v>
      </c>
      <c r="AJ96" s="22">
        <v>12650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2188053</v>
      </c>
    </row>
    <row r="97" spans="1:42" x14ac:dyDescent="0.25">
      <c r="A97" s="22" t="s">
        <v>116</v>
      </c>
      <c r="B97" s="22" t="s">
        <v>294</v>
      </c>
      <c r="C97" s="22" t="s">
        <v>307</v>
      </c>
      <c r="D97" s="22" t="s">
        <v>308</v>
      </c>
      <c r="E97" s="22">
        <v>0</v>
      </c>
      <c r="F97" s="22">
        <v>2448</v>
      </c>
      <c r="G97" s="22">
        <v>0</v>
      </c>
      <c r="H97" s="22">
        <v>0</v>
      </c>
      <c r="I97" s="22">
        <v>360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173251</v>
      </c>
      <c r="U97" s="22">
        <v>139509</v>
      </c>
      <c r="V97" s="22">
        <v>197032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142431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655031</v>
      </c>
    </row>
    <row r="98" spans="1:42" x14ac:dyDescent="0.25">
      <c r="A98" s="22" t="s">
        <v>116</v>
      </c>
      <c r="B98" s="22" t="s">
        <v>294</v>
      </c>
      <c r="C98" s="22" t="s">
        <v>309</v>
      </c>
      <c r="D98" s="22" t="s">
        <v>310</v>
      </c>
      <c r="E98" s="22">
        <v>0</v>
      </c>
      <c r="F98" s="22">
        <v>152888</v>
      </c>
      <c r="G98" s="22">
        <v>0</v>
      </c>
      <c r="H98" s="22">
        <v>0</v>
      </c>
      <c r="I98" s="22">
        <v>148197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79528</v>
      </c>
      <c r="R98" s="22">
        <v>0</v>
      </c>
      <c r="S98" s="22">
        <v>0</v>
      </c>
      <c r="T98" s="22">
        <v>3514856</v>
      </c>
      <c r="U98" s="22">
        <v>2467561</v>
      </c>
      <c r="V98" s="22">
        <v>1630193</v>
      </c>
      <c r="W98" s="22">
        <v>0</v>
      </c>
      <c r="X98" s="22">
        <v>49048</v>
      </c>
      <c r="Y98" s="22">
        <v>0</v>
      </c>
      <c r="Z98" s="22">
        <v>5300</v>
      </c>
      <c r="AA98" s="22">
        <v>0</v>
      </c>
      <c r="AB98" s="22">
        <v>0</v>
      </c>
      <c r="AC98" s="22">
        <v>448997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1188193</v>
      </c>
      <c r="AJ98" s="22">
        <v>15000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9699761</v>
      </c>
    </row>
    <row r="99" spans="1:42" x14ac:dyDescent="0.25">
      <c r="A99" s="22" t="s">
        <v>116</v>
      </c>
      <c r="B99" s="22" t="s">
        <v>294</v>
      </c>
      <c r="C99" s="22" t="s">
        <v>311</v>
      </c>
      <c r="D99" s="22" t="s">
        <v>312</v>
      </c>
      <c r="E99" s="22">
        <v>0</v>
      </c>
      <c r="F99" s="22">
        <v>4954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201</v>
      </c>
      <c r="P99" s="22">
        <v>0</v>
      </c>
      <c r="Q99" s="22">
        <v>0</v>
      </c>
      <c r="R99" s="22">
        <v>0</v>
      </c>
      <c r="S99" s="22">
        <v>0</v>
      </c>
      <c r="T99" s="22">
        <v>517720</v>
      </c>
      <c r="U99" s="22">
        <v>306258</v>
      </c>
      <c r="V99" s="22">
        <v>87234</v>
      </c>
      <c r="W99" s="22">
        <v>0</v>
      </c>
      <c r="X99" s="22">
        <v>2135</v>
      </c>
      <c r="Y99" s="22">
        <v>14650</v>
      </c>
      <c r="Z99" s="22">
        <v>0</v>
      </c>
      <c r="AA99" s="22">
        <v>0</v>
      </c>
      <c r="AB99" s="22">
        <v>100</v>
      </c>
      <c r="AC99" s="22">
        <v>5850</v>
      </c>
      <c r="AD99" s="22">
        <v>28000</v>
      </c>
      <c r="AE99" s="22">
        <v>0</v>
      </c>
      <c r="AF99" s="22">
        <v>0</v>
      </c>
      <c r="AG99" s="22">
        <v>0</v>
      </c>
      <c r="AH99" s="22">
        <v>0</v>
      </c>
      <c r="AI99" s="22">
        <v>127085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1094187</v>
      </c>
    </row>
    <row r="100" spans="1:42" x14ac:dyDescent="0.25">
      <c r="A100" s="22" t="s">
        <v>116</v>
      </c>
      <c r="B100" s="22" t="s">
        <v>294</v>
      </c>
      <c r="C100" s="22" t="s">
        <v>313</v>
      </c>
      <c r="D100" s="22" t="s">
        <v>314</v>
      </c>
      <c r="E100" s="22">
        <v>0</v>
      </c>
      <c r="F100" s="22">
        <v>46568</v>
      </c>
      <c r="G100" s="22">
        <v>0</v>
      </c>
      <c r="H100" s="22">
        <v>0</v>
      </c>
      <c r="I100" s="22">
        <v>0</v>
      </c>
      <c r="J100" s="22">
        <v>0</v>
      </c>
      <c r="K100" s="22">
        <v>864</v>
      </c>
      <c r="L100" s="22">
        <v>0</v>
      </c>
      <c r="M100" s="22">
        <v>0</v>
      </c>
      <c r="N100" s="22">
        <v>1877</v>
      </c>
      <c r="O100" s="22">
        <v>30740</v>
      </c>
      <c r="P100" s="22">
        <v>0</v>
      </c>
      <c r="Q100" s="22">
        <v>0</v>
      </c>
      <c r="R100" s="22">
        <v>0</v>
      </c>
      <c r="S100" s="22">
        <v>0</v>
      </c>
      <c r="T100" s="22">
        <v>1895503</v>
      </c>
      <c r="U100" s="22">
        <v>879507</v>
      </c>
      <c r="V100" s="22">
        <v>1363751</v>
      </c>
      <c r="W100" s="22">
        <v>0</v>
      </c>
      <c r="X100" s="22">
        <v>11724</v>
      </c>
      <c r="Y100" s="22">
        <v>0</v>
      </c>
      <c r="Z100" s="22">
        <v>0</v>
      </c>
      <c r="AA100" s="22">
        <v>0</v>
      </c>
      <c r="AB100" s="22">
        <v>7650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185498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4423682</v>
      </c>
    </row>
    <row r="101" spans="1:42" x14ac:dyDescent="0.25">
      <c r="A101" s="22" t="s">
        <v>116</v>
      </c>
      <c r="B101" s="22" t="s">
        <v>294</v>
      </c>
      <c r="C101" s="22" t="s">
        <v>315</v>
      </c>
      <c r="D101" s="22" t="s">
        <v>316</v>
      </c>
      <c r="E101" s="22">
        <v>0</v>
      </c>
      <c r="F101" s="22">
        <v>6845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1282386</v>
      </c>
      <c r="U101" s="22">
        <v>0</v>
      </c>
      <c r="V101" s="22">
        <v>0</v>
      </c>
      <c r="W101" s="22">
        <v>0</v>
      </c>
      <c r="X101" s="22">
        <v>10828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392484</v>
      </c>
      <c r="AE101" s="22">
        <v>0</v>
      </c>
      <c r="AF101" s="22">
        <v>0</v>
      </c>
      <c r="AG101" s="22">
        <v>0</v>
      </c>
      <c r="AH101" s="22">
        <v>0</v>
      </c>
      <c r="AI101" s="22">
        <v>19940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1712483</v>
      </c>
    </row>
    <row r="102" spans="1:42" x14ac:dyDescent="0.25">
      <c r="A102" s="22" t="s">
        <v>116</v>
      </c>
      <c r="B102" s="22" t="s">
        <v>294</v>
      </c>
      <c r="C102" s="22" t="s">
        <v>317</v>
      </c>
      <c r="D102" s="22" t="s">
        <v>318</v>
      </c>
      <c r="E102" s="22">
        <v>0</v>
      </c>
      <c r="F102" s="22">
        <v>2150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165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295364</v>
      </c>
      <c r="U102" s="22">
        <v>322815</v>
      </c>
      <c r="V102" s="22">
        <v>140423</v>
      </c>
      <c r="W102" s="22">
        <v>0</v>
      </c>
      <c r="X102" s="22">
        <v>0</v>
      </c>
      <c r="Y102" s="22">
        <v>0</v>
      </c>
      <c r="Z102" s="22">
        <v>9424</v>
      </c>
      <c r="AA102" s="22">
        <v>0</v>
      </c>
      <c r="AB102" s="22">
        <v>0</v>
      </c>
      <c r="AC102" s="22">
        <v>0</v>
      </c>
      <c r="AD102" s="22">
        <v>10741</v>
      </c>
      <c r="AE102" s="22">
        <v>0</v>
      </c>
      <c r="AF102" s="22">
        <v>0</v>
      </c>
      <c r="AG102" s="22">
        <v>0</v>
      </c>
      <c r="AH102" s="22">
        <v>0</v>
      </c>
      <c r="AI102" s="22">
        <v>78501</v>
      </c>
      <c r="AJ102" s="22">
        <v>2977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862560</v>
      </c>
    </row>
    <row r="103" spans="1:42" x14ac:dyDescent="0.25">
      <c r="A103" s="22" t="s">
        <v>116</v>
      </c>
      <c r="B103" s="22" t="s">
        <v>294</v>
      </c>
      <c r="C103" s="22" t="s">
        <v>319</v>
      </c>
      <c r="D103" s="22" t="s">
        <v>320</v>
      </c>
      <c r="E103" s="22">
        <v>0</v>
      </c>
      <c r="F103" s="22">
        <v>3503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31503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415926</v>
      </c>
      <c r="U103" s="22">
        <v>178622</v>
      </c>
      <c r="V103" s="22">
        <v>257070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865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2275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889764</v>
      </c>
    </row>
    <row r="104" spans="1:42" x14ac:dyDescent="0.25">
      <c r="A104" s="22" t="s">
        <v>116</v>
      </c>
      <c r="B104" s="22" t="s">
        <v>294</v>
      </c>
      <c r="C104" s="22" t="s">
        <v>321</v>
      </c>
      <c r="D104" s="22" t="s">
        <v>322</v>
      </c>
      <c r="E104" s="22">
        <v>0</v>
      </c>
      <c r="F104" s="22">
        <v>8375</v>
      </c>
      <c r="G104" s="22">
        <v>0</v>
      </c>
      <c r="H104" s="22">
        <v>0</v>
      </c>
      <c r="I104" s="22">
        <v>101657</v>
      </c>
      <c r="J104" s="22">
        <v>0</v>
      </c>
      <c r="K104" s="22">
        <v>0</v>
      </c>
      <c r="L104" s="22">
        <v>56885</v>
      </c>
      <c r="M104" s="22">
        <v>0</v>
      </c>
      <c r="N104" s="22">
        <v>96397</v>
      </c>
      <c r="O104" s="22">
        <v>0</v>
      </c>
      <c r="P104" s="22">
        <v>0</v>
      </c>
      <c r="Q104" s="22">
        <v>5784</v>
      </c>
      <c r="R104" s="22">
        <v>0</v>
      </c>
      <c r="S104" s="22">
        <v>0</v>
      </c>
      <c r="T104" s="22">
        <v>989966</v>
      </c>
      <c r="U104" s="22">
        <v>800617</v>
      </c>
      <c r="V104" s="22">
        <v>287284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13232</v>
      </c>
      <c r="AC104" s="22">
        <v>200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7857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2368254</v>
      </c>
    </row>
    <row r="105" spans="1:42" x14ac:dyDescent="0.25">
      <c r="A105" s="22" t="s">
        <v>116</v>
      </c>
      <c r="B105" s="22" t="s">
        <v>294</v>
      </c>
      <c r="C105" s="22" t="s">
        <v>323</v>
      </c>
      <c r="D105" s="22" t="s">
        <v>324</v>
      </c>
      <c r="E105" s="22">
        <v>0</v>
      </c>
      <c r="F105" s="22">
        <v>26451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25517</v>
      </c>
      <c r="M105" s="22">
        <v>0</v>
      </c>
      <c r="N105" s="22">
        <v>0</v>
      </c>
      <c r="O105" s="22">
        <v>13041</v>
      </c>
      <c r="P105" s="22">
        <v>0</v>
      </c>
      <c r="Q105" s="22">
        <v>0</v>
      </c>
      <c r="R105" s="22">
        <v>0</v>
      </c>
      <c r="S105" s="22">
        <v>0</v>
      </c>
      <c r="T105" s="22">
        <v>692051</v>
      </c>
      <c r="U105" s="22">
        <v>711806</v>
      </c>
      <c r="V105" s="22">
        <v>262683</v>
      </c>
      <c r="W105" s="22">
        <v>0</v>
      </c>
      <c r="X105" s="22">
        <v>5096</v>
      </c>
      <c r="Y105" s="22">
        <v>0</v>
      </c>
      <c r="Z105" s="22">
        <v>0</v>
      </c>
      <c r="AA105" s="22">
        <v>0</v>
      </c>
      <c r="AB105" s="22">
        <v>8999</v>
      </c>
      <c r="AC105" s="22">
        <v>165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142972</v>
      </c>
      <c r="AJ105" s="22">
        <v>794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1889575</v>
      </c>
    </row>
    <row r="106" spans="1:42" x14ac:dyDescent="0.25">
      <c r="A106" s="22" t="s">
        <v>116</v>
      </c>
      <c r="B106" s="22" t="s">
        <v>294</v>
      </c>
      <c r="C106" s="22" t="s">
        <v>325</v>
      </c>
      <c r="D106" s="22" t="s">
        <v>326</v>
      </c>
      <c r="E106" s="22">
        <v>0</v>
      </c>
      <c r="F106" s="22">
        <v>88269</v>
      </c>
      <c r="G106" s="22">
        <v>0</v>
      </c>
      <c r="H106" s="22">
        <v>134651</v>
      </c>
      <c r="I106" s="22">
        <v>134383</v>
      </c>
      <c r="J106" s="22">
        <v>0</v>
      </c>
      <c r="K106" s="22">
        <v>0</v>
      </c>
      <c r="L106" s="22">
        <v>1790287</v>
      </c>
      <c r="M106" s="22">
        <v>0</v>
      </c>
      <c r="N106" s="22">
        <v>0</v>
      </c>
      <c r="O106" s="22">
        <v>1648</v>
      </c>
      <c r="P106" s="22">
        <v>0</v>
      </c>
      <c r="Q106" s="22">
        <v>0</v>
      </c>
      <c r="R106" s="22">
        <v>0</v>
      </c>
      <c r="S106" s="22">
        <v>0</v>
      </c>
      <c r="T106" s="22">
        <v>4044870</v>
      </c>
      <c r="U106" s="22">
        <v>7870789</v>
      </c>
      <c r="V106" s="22">
        <v>3943144</v>
      </c>
      <c r="W106" s="22">
        <v>0</v>
      </c>
      <c r="X106" s="22">
        <v>29934</v>
      </c>
      <c r="Y106" s="22">
        <v>0</v>
      </c>
      <c r="Z106" s="22">
        <v>91439</v>
      </c>
      <c r="AA106" s="22">
        <v>14465</v>
      </c>
      <c r="AB106" s="22">
        <v>26504</v>
      </c>
      <c r="AC106" s="22">
        <v>0</v>
      </c>
      <c r="AD106" s="22">
        <v>0</v>
      </c>
      <c r="AE106" s="22">
        <v>5615930</v>
      </c>
      <c r="AF106" s="22">
        <v>0</v>
      </c>
      <c r="AG106" s="22">
        <v>170</v>
      </c>
      <c r="AH106" s="22">
        <v>0</v>
      </c>
      <c r="AI106" s="22">
        <v>92664</v>
      </c>
      <c r="AJ106" s="22">
        <v>25859</v>
      </c>
      <c r="AK106" s="22">
        <v>0</v>
      </c>
      <c r="AL106" s="22">
        <v>2538586</v>
      </c>
      <c r="AM106" s="22">
        <v>0</v>
      </c>
      <c r="AN106" s="22">
        <v>0</v>
      </c>
      <c r="AO106" s="22">
        <v>0</v>
      </c>
      <c r="AP106" s="22">
        <v>26443592</v>
      </c>
    </row>
    <row r="107" spans="1:42" x14ac:dyDescent="0.25">
      <c r="A107" s="22" t="s">
        <v>116</v>
      </c>
      <c r="B107" s="22" t="s">
        <v>294</v>
      </c>
      <c r="C107" s="22" t="s">
        <v>327</v>
      </c>
      <c r="D107" s="22" t="s">
        <v>328</v>
      </c>
      <c r="E107" s="22">
        <v>0</v>
      </c>
      <c r="F107" s="22">
        <v>40829</v>
      </c>
      <c r="G107" s="22">
        <v>0</v>
      </c>
      <c r="H107" s="22">
        <v>0</v>
      </c>
      <c r="I107" s="22">
        <v>31839</v>
      </c>
      <c r="J107" s="22">
        <v>0</v>
      </c>
      <c r="K107" s="22">
        <v>0</v>
      </c>
      <c r="L107" s="22">
        <v>13853</v>
      </c>
      <c r="M107" s="22">
        <v>0</v>
      </c>
      <c r="N107" s="22">
        <v>379510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1295802</v>
      </c>
      <c r="U107" s="22">
        <v>1092071</v>
      </c>
      <c r="V107" s="22">
        <v>401947</v>
      </c>
      <c r="W107" s="22">
        <v>0</v>
      </c>
      <c r="X107" s="22">
        <v>0</v>
      </c>
      <c r="Y107" s="22">
        <v>0</v>
      </c>
      <c r="Z107" s="22">
        <v>44443</v>
      </c>
      <c r="AA107" s="22">
        <v>0</v>
      </c>
      <c r="AB107" s="22">
        <v>0</v>
      </c>
      <c r="AC107" s="22">
        <v>0</v>
      </c>
      <c r="AD107" s="22">
        <v>53252</v>
      </c>
      <c r="AE107" s="22">
        <v>0</v>
      </c>
      <c r="AF107" s="22">
        <v>0</v>
      </c>
      <c r="AG107" s="22">
        <v>0</v>
      </c>
      <c r="AH107" s="22">
        <v>0</v>
      </c>
      <c r="AI107" s="22">
        <v>1346979</v>
      </c>
      <c r="AJ107" s="22">
        <v>0</v>
      </c>
      <c r="AK107" s="22">
        <v>0</v>
      </c>
      <c r="AL107" s="22">
        <v>0</v>
      </c>
      <c r="AM107" s="22">
        <v>0</v>
      </c>
      <c r="AN107" s="22">
        <v>2847824</v>
      </c>
      <c r="AO107" s="22">
        <v>0</v>
      </c>
      <c r="AP107" s="22">
        <v>7548349</v>
      </c>
    </row>
    <row r="108" spans="1:42" x14ac:dyDescent="0.25">
      <c r="A108" s="22" t="s">
        <v>116</v>
      </c>
      <c r="B108" s="22" t="s">
        <v>294</v>
      </c>
      <c r="C108" s="22" t="s">
        <v>329</v>
      </c>
      <c r="D108" s="22" t="s">
        <v>330</v>
      </c>
      <c r="E108" s="22">
        <v>0</v>
      </c>
      <c r="F108" s="22">
        <v>19025</v>
      </c>
      <c r="G108" s="22">
        <v>0</v>
      </c>
      <c r="H108" s="22">
        <v>0</v>
      </c>
      <c r="I108" s="22">
        <v>123343</v>
      </c>
      <c r="J108" s="22">
        <v>0</v>
      </c>
      <c r="K108" s="22">
        <v>0</v>
      </c>
      <c r="L108" s="22">
        <v>116</v>
      </c>
      <c r="M108" s="22">
        <v>0</v>
      </c>
      <c r="N108" s="22">
        <v>0</v>
      </c>
      <c r="O108" s="22">
        <v>12393</v>
      </c>
      <c r="P108" s="22">
        <v>0</v>
      </c>
      <c r="Q108" s="22">
        <v>0</v>
      </c>
      <c r="R108" s="22">
        <v>0</v>
      </c>
      <c r="S108" s="22">
        <v>0</v>
      </c>
      <c r="T108" s="22">
        <v>1346643</v>
      </c>
      <c r="U108" s="22">
        <v>551976</v>
      </c>
      <c r="V108" s="22">
        <v>560223</v>
      </c>
      <c r="W108" s="22">
        <v>0</v>
      </c>
      <c r="X108" s="22">
        <v>0</v>
      </c>
      <c r="Y108" s="22">
        <v>0</v>
      </c>
      <c r="Z108" s="22">
        <v>20115</v>
      </c>
      <c r="AA108" s="22">
        <v>0</v>
      </c>
      <c r="AB108" s="22">
        <v>49648</v>
      </c>
      <c r="AC108" s="22">
        <v>0</v>
      </c>
      <c r="AD108" s="22">
        <v>92948</v>
      </c>
      <c r="AE108" s="22">
        <v>0</v>
      </c>
      <c r="AF108" s="22">
        <v>0</v>
      </c>
      <c r="AG108" s="22">
        <v>0</v>
      </c>
      <c r="AH108" s="22">
        <v>0</v>
      </c>
      <c r="AI108" s="22">
        <v>1815829</v>
      </c>
      <c r="AJ108" s="22">
        <v>22165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4614424</v>
      </c>
    </row>
    <row r="109" spans="1:42" x14ac:dyDescent="0.25">
      <c r="A109" s="22" t="s">
        <v>116</v>
      </c>
      <c r="B109" s="22" t="s">
        <v>294</v>
      </c>
      <c r="C109" s="22" t="s">
        <v>331</v>
      </c>
      <c r="D109" s="22" t="s">
        <v>332</v>
      </c>
      <c r="E109" s="22">
        <v>0</v>
      </c>
      <c r="F109" s="22">
        <v>2574</v>
      </c>
      <c r="G109" s="22">
        <v>0</v>
      </c>
      <c r="H109" s="22">
        <v>45465</v>
      </c>
      <c r="I109" s="22">
        <v>145026</v>
      </c>
      <c r="J109" s="22">
        <v>0</v>
      </c>
      <c r="K109" s="22">
        <v>15800</v>
      </c>
      <c r="L109" s="22">
        <v>0</v>
      </c>
      <c r="M109" s="22">
        <v>0</v>
      </c>
      <c r="N109" s="22">
        <v>0</v>
      </c>
      <c r="O109" s="22">
        <v>10929</v>
      </c>
      <c r="P109" s="22">
        <v>1353</v>
      </c>
      <c r="Q109" s="22">
        <v>0</v>
      </c>
      <c r="R109" s="22">
        <v>0</v>
      </c>
      <c r="S109" s="22">
        <v>0</v>
      </c>
      <c r="T109" s="22">
        <v>612625</v>
      </c>
      <c r="U109" s="22">
        <v>213570</v>
      </c>
      <c r="V109" s="22">
        <v>155857</v>
      </c>
      <c r="W109" s="22">
        <v>0</v>
      </c>
      <c r="X109" s="22">
        <v>0</v>
      </c>
      <c r="Y109" s="22">
        <v>0</v>
      </c>
      <c r="Z109" s="22">
        <v>20945</v>
      </c>
      <c r="AA109" s="22">
        <v>33254</v>
      </c>
      <c r="AB109" s="22">
        <v>2682</v>
      </c>
      <c r="AC109" s="22">
        <v>0</v>
      </c>
      <c r="AD109" s="22">
        <v>11700</v>
      </c>
      <c r="AE109" s="22">
        <v>0</v>
      </c>
      <c r="AF109" s="22">
        <v>0</v>
      </c>
      <c r="AG109" s="22">
        <v>0</v>
      </c>
      <c r="AH109" s="22">
        <v>0</v>
      </c>
      <c r="AI109" s="22">
        <v>175319</v>
      </c>
      <c r="AJ109" s="22">
        <v>55928</v>
      </c>
      <c r="AK109" s="22">
        <v>0</v>
      </c>
      <c r="AL109" s="22">
        <v>0</v>
      </c>
      <c r="AM109" s="22">
        <v>951631</v>
      </c>
      <c r="AN109" s="22">
        <v>0</v>
      </c>
      <c r="AO109" s="22">
        <v>0</v>
      </c>
      <c r="AP109" s="22">
        <v>2454658</v>
      </c>
    </row>
    <row r="110" spans="1:42" x14ac:dyDescent="0.25">
      <c r="A110" s="22" t="s">
        <v>116</v>
      </c>
      <c r="B110" s="22" t="s">
        <v>294</v>
      </c>
      <c r="C110" s="22" t="s">
        <v>333</v>
      </c>
      <c r="D110" s="22" t="s">
        <v>334</v>
      </c>
      <c r="E110" s="22">
        <v>0</v>
      </c>
      <c r="F110" s="22">
        <v>4195</v>
      </c>
      <c r="G110" s="22">
        <v>3471</v>
      </c>
      <c r="H110" s="22">
        <v>0</v>
      </c>
      <c r="I110" s="22">
        <v>0</v>
      </c>
      <c r="J110" s="22">
        <v>0</v>
      </c>
      <c r="K110" s="22">
        <v>0</v>
      </c>
      <c r="L110" s="22">
        <v>6167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2035</v>
      </c>
      <c r="S110" s="22">
        <v>0</v>
      </c>
      <c r="T110" s="22">
        <v>1746863</v>
      </c>
      <c r="U110" s="22">
        <v>619100</v>
      </c>
      <c r="V110" s="22">
        <v>449046</v>
      </c>
      <c r="W110" s="22">
        <v>301082</v>
      </c>
      <c r="X110" s="22">
        <v>0</v>
      </c>
      <c r="Y110" s="22">
        <v>0</v>
      </c>
      <c r="Z110" s="22">
        <v>21382</v>
      </c>
      <c r="AA110" s="22">
        <v>0</v>
      </c>
      <c r="AB110" s="22">
        <v>185250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150343</v>
      </c>
      <c r="AJ110" s="22">
        <v>530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3489464</v>
      </c>
    </row>
    <row r="111" spans="1:42" x14ac:dyDescent="0.25">
      <c r="A111" s="22" t="s">
        <v>116</v>
      </c>
      <c r="B111" s="22" t="s">
        <v>294</v>
      </c>
      <c r="C111" s="22" t="s">
        <v>335</v>
      </c>
      <c r="D111" s="22" t="s">
        <v>336</v>
      </c>
      <c r="E111" s="22">
        <v>1193</v>
      </c>
      <c r="F111" s="22">
        <v>66580</v>
      </c>
      <c r="G111" s="22">
        <v>16404</v>
      </c>
      <c r="H111" s="22">
        <v>0</v>
      </c>
      <c r="I111" s="22">
        <v>442822</v>
      </c>
      <c r="J111" s="22">
        <v>40000</v>
      </c>
      <c r="K111" s="22">
        <v>0</v>
      </c>
      <c r="L111" s="22">
        <v>0</v>
      </c>
      <c r="M111" s="22">
        <v>0</v>
      </c>
      <c r="N111" s="22">
        <v>1374</v>
      </c>
      <c r="O111" s="22">
        <v>672</v>
      </c>
      <c r="P111" s="22">
        <v>0</v>
      </c>
      <c r="Q111" s="22">
        <v>0</v>
      </c>
      <c r="R111" s="22">
        <v>330341</v>
      </c>
      <c r="S111" s="22">
        <v>0</v>
      </c>
      <c r="T111" s="22">
        <v>2129587</v>
      </c>
      <c r="U111" s="22">
        <v>1504615</v>
      </c>
      <c r="V111" s="22">
        <v>1107850</v>
      </c>
      <c r="W111" s="22">
        <v>0</v>
      </c>
      <c r="X111" s="22">
        <v>0</v>
      </c>
      <c r="Y111" s="22">
        <v>0</v>
      </c>
      <c r="Z111" s="22">
        <v>40773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503929</v>
      </c>
      <c r="AJ111" s="22">
        <v>11578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6197718</v>
      </c>
    </row>
    <row r="112" spans="1:42" x14ac:dyDescent="0.25">
      <c r="A112" s="22" t="s">
        <v>116</v>
      </c>
      <c r="B112" s="22" t="s">
        <v>294</v>
      </c>
      <c r="C112" s="22" t="s">
        <v>337</v>
      </c>
      <c r="D112" s="22" t="s">
        <v>338</v>
      </c>
      <c r="E112" s="22">
        <v>0</v>
      </c>
      <c r="F112" s="22">
        <v>9542</v>
      </c>
      <c r="G112" s="22">
        <v>0</v>
      </c>
      <c r="H112" s="22">
        <v>0</v>
      </c>
      <c r="I112" s="22">
        <v>151576</v>
      </c>
      <c r="J112" s="22">
        <v>0</v>
      </c>
      <c r="K112" s="22">
        <v>0</v>
      </c>
      <c r="L112" s="22">
        <v>5866</v>
      </c>
      <c r="M112" s="22">
        <v>0</v>
      </c>
      <c r="N112" s="22">
        <v>23189</v>
      </c>
      <c r="O112" s="22">
        <v>18480</v>
      </c>
      <c r="P112" s="22">
        <v>0</v>
      </c>
      <c r="Q112" s="22">
        <v>0</v>
      </c>
      <c r="R112" s="22">
        <v>71792</v>
      </c>
      <c r="S112" s="22">
        <v>0</v>
      </c>
      <c r="T112" s="22">
        <v>656972</v>
      </c>
      <c r="U112" s="22">
        <v>493735</v>
      </c>
      <c r="V112" s="22">
        <v>380286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1000</v>
      </c>
      <c r="AD112" s="22">
        <v>2250</v>
      </c>
      <c r="AE112" s="22">
        <v>0</v>
      </c>
      <c r="AF112" s="22">
        <v>0</v>
      </c>
      <c r="AG112" s="22">
        <v>0</v>
      </c>
      <c r="AH112" s="22">
        <v>0</v>
      </c>
      <c r="AI112" s="22">
        <v>44622</v>
      </c>
      <c r="AJ112" s="22">
        <v>3562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1862872</v>
      </c>
    </row>
    <row r="113" spans="1:42" x14ac:dyDescent="0.25">
      <c r="A113" s="22" t="s">
        <v>116</v>
      </c>
      <c r="B113" s="22" t="s">
        <v>294</v>
      </c>
      <c r="C113" s="22" t="s">
        <v>339</v>
      </c>
      <c r="D113" s="22" t="s">
        <v>340</v>
      </c>
      <c r="E113" s="22">
        <v>0</v>
      </c>
      <c r="F113" s="22">
        <v>0</v>
      </c>
      <c r="G113" s="22">
        <v>171962</v>
      </c>
      <c r="H113" s="22">
        <v>0</v>
      </c>
      <c r="I113" s="22">
        <v>79085</v>
      </c>
      <c r="J113" s="22">
        <v>0</v>
      </c>
      <c r="K113" s="22">
        <v>0</v>
      </c>
      <c r="L113" s="22">
        <v>0</v>
      </c>
      <c r="M113" s="22">
        <v>0</v>
      </c>
      <c r="N113" s="22">
        <v>120867</v>
      </c>
      <c r="O113" s="22">
        <v>3085</v>
      </c>
      <c r="P113" s="22">
        <v>0</v>
      </c>
      <c r="Q113" s="22">
        <v>0</v>
      </c>
      <c r="R113" s="22">
        <v>729453</v>
      </c>
      <c r="S113" s="22">
        <v>0</v>
      </c>
      <c r="T113" s="22">
        <v>5480374</v>
      </c>
      <c r="U113" s="22">
        <v>6952628</v>
      </c>
      <c r="V113" s="22">
        <v>4410871</v>
      </c>
      <c r="W113" s="22">
        <v>0</v>
      </c>
      <c r="X113" s="22">
        <v>10771</v>
      </c>
      <c r="Y113" s="22">
        <v>0</v>
      </c>
      <c r="Z113" s="22">
        <v>0</v>
      </c>
      <c r="AA113" s="22">
        <v>0</v>
      </c>
      <c r="AB113" s="22">
        <v>533024</v>
      </c>
      <c r="AC113" s="22">
        <v>62815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741</v>
      </c>
      <c r="AJ113" s="22">
        <v>924860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19480536</v>
      </c>
    </row>
    <row r="114" spans="1:42" x14ac:dyDescent="0.25">
      <c r="A114" s="22" t="s">
        <v>116</v>
      </c>
      <c r="B114" s="22" t="s">
        <v>294</v>
      </c>
      <c r="C114" s="22" t="s">
        <v>341</v>
      </c>
      <c r="D114" s="22" t="s">
        <v>342</v>
      </c>
      <c r="E114" s="22">
        <v>0</v>
      </c>
      <c r="F114" s="22">
        <v>1516</v>
      </c>
      <c r="G114" s="22">
        <v>0</v>
      </c>
      <c r="H114" s="22">
        <v>0</v>
      </c>
      <c r="I114" s="22">
        <v>61069</v>
      </c>
      <c r="J114" s="22">
        <v>0</v>
      </c>
      <c r="K114" s="22">
        <v>0</v>
      </c>
      <c r="L114" s="22">
        <v>0</v>
      </c>
      <c r="M114" s="22">
        <v>0</v>
      </c>
      <c r="N114" s="22">
        <v>10452</v>
      </c>
      <c r="O114" s="22">
        <v>0</v>
      </c>
      <c r="P114" s="22">
        <v>17094</v>
      </c>
      <c r="Q114" s="22">
        <v>0</v>
      </c>
      <c r="R114" s="22">
        <v>0</v>
      </c>
      <c r="S114" s="22">
        <v>0</v>
      </c>
      <c r="T114" s="22">
        <v>512824</v>
      </c>
      <c r="U114" s="22">
        <v>139769</v>
      </c>
      <c r="V114" s="22">
        <v>128405</v>
      </c>
      <c r="W114" s="22">
        <v>0</v>
      </c>
      <c r="X114" s="22">
        <v>0</v>
      </c>
      <c r="Y114" s="22">
        <v>0</v>
      </c>
      <c r="Z114" s="22">
        <v>3100</v>
      </c>
      <c r="AA114" s="22">
        <v>0</v>
      </c>
      <c r="AB114" s="22">
        <v>0</v>
      </c>
      <c r="AC114" s="22">
        <v>0</v>
      </c>
      <c r="AD114" s="22">
        <v>12790</v>
      </c>
      <c r="AE114" s="22">
        <v>0</v>
      </c>
      <c r="AF114" s="22">
        <v>0</v>
      </c>
      <c r="AG114" s="22">
        <v>0</v>
      </c>
      <c r="AH114" s="22">
        <v>0</v>
      </c>
      <c r="AI114" s="22">
        <v>142009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1029028</v>
      </c>
    </row>
    <row r="115" spans="1:42" x14ac:dyDescent="0.25">
      <c r="A115" s="22" t="s">
        <v>116</v>
      </c>
      <c r="B115" s="22" t="s">
        <v>294</v>
      </c>
      <c r="C115" s="22" t="s">
        <v>343</v>
      </c>
      <c r="D115" s="22" t="s">
        <v>344</v>
      </c>
      <c r="E115" s="22">
        <v>0</v>
      </c>
      <c r="F115" s="22">
        <v>105615</v>
      </c>
      <c r="G115" s="22">
        <v>0</v>
      </c>
      <c r="H115" s="22">
        <v>0</v>
      </c>
      <c r="I115" s="22">
        <v>326489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254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2265708</v>
      </c>
      <c r="V115" s="22">
        <v>452588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289430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3440084</v>
      </c>
    </row>
    <row r="116" spans="1:42" x14ac:dyDescent="0.25">
      <c r="A116" s="22" t="s">
        <v>116</v>
      </c>
      <c r="B116" s="22" t="s">
        <v>294</v>
      </c>
      <c r="C116" s="22" t="s">
        <v>345</v>
      </c>
      <c r="D116" s="22" t="s">
        <v>346</v>
      </c>
      <c r="E116" s="22">
        <v>0</v>
      </c>
      <c r="F116" s="22">
        <v>3078</v>
      </c>
      <c r="G116" s="22">
        <v>0</v>
      </c>
      <c r="H116" s="22">
        <v>0</v>
      </c>
      <c r="I116" s="22">
        <v>7151</v>
      </c>
      <c r="J116" s="22">
        <v>0</v>
      </c>
      <c r="K116" s="22">
        <v>0</v>
      </c>
      <c r="L116" s="22">
        <v>0</v>
      </c>
      <c r="M116" s="22">
        <v>0</v>
      </c>
      <c r="N116" s="22">
        <v>2049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375630</v>
      </c>
      <c r="U116" s="22">
        <v>289975</v>
      </c>
      <c r="V116" s="22">
        <v>189954</v>
      </c>
      <c r="W116" s="22">
        <v>0</v>
      </c>
      <c r="X116" s="22">
        <v>1239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37983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708413</v>
      </c>
      <c r="AN116" s="22">
        <v>0</v>
      </c>
      <c r="AO116" s="22">
        <v>0</v>
      </c>
      <c r="AP116" s="22">
        <v>1615472</v>
      </c>
    </row>
    <row r="117" spans="1:42" x14ac:dyDescent="0.25">
      <c r="A117" s="22" t="s">
        <v>116</v>
      </c>
      <c r="B117" s="22" t="s">
        <v>294</v>
      </c>
      <c r="C117" s="22" t="s">
        <v>347</v>
      </c>
      <c r="D117" s="22" t="s">
        <v>348</v>
      </c>
      <c r="E117" s="22">
        <v>0</v>
      </c>
      <c r="F117" s="22">
        <v>695431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390374</v>
      </c>
      <c r="N117" s="22">
        <v>0</v>
      </c>
      <c r="O117" s="22">
        <v>319334</v>
      </c>
      <c r="P117" s="22">
        <v>0</v>
      </c>
      <c r="Q117" s="22">
        <v>0</v>
      </c>
      <c r="R117" s="22">
        <v>0</v>
      </c>
      <c r="S117" s="22">
        <v>0</v>
      </c>
      <c r="T117" s="22">
        <v>2098179</v>
      </c>
      <c r="U117" s="22">
        <v>2046892</v>
      </c>
      <c r="V117" s="22">
        <v>797022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396589</v>
      </c>
      <c r="AJ117" s="22">
        <v>0</v>
      </c>
      <c r="AK117" s="22">
        <v>0</v>
      </c>
      <c r="AL117" s="22">
        <v>97056</v>
      </c>
      <c r="AM117" s="22">
        <v>4138031</v>
      </c>
      <c r="AN117" s="22">
        <v>0</v>
      </c>
      <c r="AO117" s="22">
        <v>0</v>
      </c>
      <c r="AP117" s="22">
        <v>10978908</v>
      </c>
    </row>
    <row r="118" spans="1:42" x14ac:dyDescent="0.25">
      <c r="A118" s="22" t="s">
        <v>116</v>
      </c>
      <c r="B118" s="22" t="s">
        <v>294</v>
      </c>
      <c r="C118" s="22" t="s">
        <v>349</v>
      </c>
      <c r="D118" s="22" t="s">
        <v>350</v>
      </c>
      <c r="E118" s="22">
        <v>0</v>
      </c>
      <c r="F118" s="22">
        <v>42808</v>
      </c>
      <c r="G118" s="22">
        <v>0</v>
      </c>
      <c r="H118" s="22">
        <v>863</v>
      </c>
      <c r="I118" s="22">
        <v>217096</v>
      </c>
      <c r="J118" s="22">
        <v>0</v>
      </c>
      <c r="K118" s="22">
        <v>0</v>
      </c>
      <c r="L118" s="22">
        <v>23559</v>
      </c>
      <c r="M118" s="22">
        <v>0</v>
      </c>
      <c r="N118" s="22">
        <v>0</v>
      </c>
      <c r="O118" s="22">
        <v>75557</v>
      </c>
      <c r="P118" s="22">
        <v>0</v>
      </c>
      <c r="Q118" s="22">
        <v>0</v>
      </c>
      <c r="R118" s="22">
        <v>0</v>
      </c>
      <c r="S118" s="22">
        <v>0</v>
      </c>
      <c r="T118" s="22">
        <v>1814306</v>
      </c>
      <c r="U118" s="22">
        <v>654975</v>
      </c>
      <c r="V118" s="22">
        <v>471238</v>
      </c>
      <c r="W118" s="22">
        <v>0</v>
      </c>
      <c r="X118" s="22">
        <v>1704</v>
      </c>
      <c r="Y118" s="22">
        <v>79383</v>
      </c>
      <c r="Z118" s="22">
        <v>22850</v>
      </c>
      <c r="AA118" s="22">
        <v>3356</v>
      </c>
      <c r="AB118" s="22">
        <v>20300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456749</v>
      </c>
      <c r="AJ118" s="22">
        <v>1195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3885939</v>
      </c>
    </row>
    <row r="119" spans="1:42" x14ac:dyDescent="0.25">
      <c r="A119" s="22" t="s">
        <v>116</v>
      </c>
      <c r="B119" s="22" t="s">
        <v>294</v>
      </c>
      <c r="C119" s="22" t="s">
        <v>351</v>
      </c>
      <c r="D119" s="22" t="s">
        <v>352</v>
      </c>
      <c r="E119" s="22">
        <v>3136</v>
      </c>
      <c r="F119" s="22">
        <v>32732</v>
      </c>
      <c r="G119" s="22">
        <v>0</v>
      </c>
      <c r="H119" s="22">
        <v>0</v>
      </c>
      <c r="I119" s="22">
        <v>156183</v>
      </c>
      <c r="J119" s="22">
        <v>0</v>
      </c>
      <c r="K119" s="22">
        <v>0</v>
      </c>
      <c r="L119" s="22">
        <v>0</v>
      </c>
      <c r="M119" s="22">
        <v>0</v>
      </c>
      <c r="N119" s="22">
        <v>1547</v>
      </c>
      <c r="O119" s="22">
        <v>1743</v>
      </c>
      <c r="P119" s="22">
        <v>0</v>
      </c>
      <c r="Q119" s="22">
        <v>0</v>
      </c>
      <c r="R119" s="22">
        <v>0</v>
      </c>
      <c r="S119" s="22">
        <v>0</v>
      </c>
      <c r="T119" s="22">
        <v>5303999</v>
      </c>
      <c r="U119" s="22">
        <v>2098183</v>
      </c>
      <c r="V119" s="22">
        <v>0</v>
      </c>
      <c r="W119" s="22">
        <v>0</v>
      </c>
      <c r="X119" s="22">
        <v>0</v>
      </c>
      <c r="Y119" s="22">
        <v>38609</v>
      </c>
      <c r="Z119" s="22">
        <v>48076</v>
      </c>
      <c r="AA119" s="22">
        <v>413917</v>
      </c>
      <c r="AB119" s="22">
        <v>0</v>
      </c>
      <c r="AC119" s="22">
        <v>61412</v>
      </c>
      <c r="AD119" s="22">
        <v>0</v>
      </c>
      <c r="AE119" s="22">
        <v>0</v>
      </c>
      <c r="AF119" s="22">
        <v>0</v>
      </c>
      <c r="AG119" s="22">
        <v>368</v>
      </c>
      <c r="AH119" s="22">
        <v>0</v>
      </c>
      <c r="AI119" s="22">
        <v>716440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86228</v>
      </c>
      <c r="AP119" s="22">
        <v>8962573</v>
      </c>
    </row>
    <row r="120" spans="1:42" x14ac:dyDescent="0.25">
      <c r="A120" s="22" t="s">
        <v>116</v>
      </c>
      <c r="B120" s="22" t="s">
        <v>294</v>
      </c>
      <c r="C120" s="22" t="s">
        <v>353</v>
      </c>
      <c r="D120" s="22" t="s">
        <v>354</v>
      </c>
      <c r="E120" s="22">
        <v>0</v>
      </c>
      <c r="F120" s="22">
        <v>166704</v>
      </c>
      <c r="G120" s="22">
        <v>0</v>
      </c>
      <c r="H120" s="22">
        <v>95809</v>
      </c>
      <c r="I120" s="22">
        <v>63630</v>
      </c>
      <c r="J120" s="22">
        <v>0</v>
      </c>
      <c r="K120" s="22">
        <v>0</v>
      </c>
      <c r="L120" s="22">
        <v>219801</v>
      </c>
      <c r="M120" s="22">
        <v>0</v>
      </c>
      <c r="N120" s="22">
        <v>8500</v>
      </c>
      <c r="O120" s="22">
        <v>66648</v>
      </c>
      <c r="P120" s="22">
        <v>154554</v>
      </c>
      <c r="Q120" s="22">
        <v>0</v>
      </c>
      <c r="R120" s="22">
        <v>0</v>
      </c>
      <c r="S120" s="22">
        <v>0</v>
      </c>
      <c r="T120" s="22">
        <v>3884816</v>
      </c>
      <c r="U120" s="22">
        <v>2073447</v>
      </c>
      <c r="V120" s="22">
        <v>135944</v>
      </c>
      <c r="W120" s="22">
        <v>0</v>
      </c>
      <c r="X120" s="22">
        <v>3209</v>
      </c>
      <c r="Y120" s="22">
        <v>0</v>
      </c>
      <c r="Z120" s="22">
        <v>52210</v>
      </c>
      <c r="AA120" s="22">
        <v>0</v>
      </c>
      <c r="AB120" s="22">
        <v>0</v>
      </c>
      <c r="AC120" s="22">
        <v>0</v>
      </c>
      <c r="AD120" s="22">
        <v>107389</v>
      </c>
      <c r="AE120" s="22">
        <v>0</v>
      </c>
      <c r="AF120" s="22">
        <v>0</v>
      </c>
      <c r="AG120" s="22">
        <v>20383</v>
      </c>
      <c r="AH120" s="22">
        <v>0</v>
      </c>
      <c r="AI120" s="22">
        <v>275726</v>
      </c>
      <c r="AJ120" s="22">
        <v>285977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7614747</v>
      </c>
    </row>
    <row r="121" spans="1:42" x14ac:dyDescent="0.25">
      <c r="A121" s="22" t="s">
        <v>116</v>
      </c>
      <c r="B121" s="22" t="s">
        <v>294</v>
      </c>
      <c r="C121" s="22" t="s">
        <v>355</v>
      </c>
      <c r="D121" s="22" t="s">
        <v>356</v>
      </c>
      <c r="E121" s="22">
        <v>0</v>
      </c>
      <c r="F121" s="22">
        <v>3403</v>
      </c>
      <c r="G121" s="22">
        <v>0</v>
      </c>
      <c r="H121" s="22">
        <v>0</v>
      </c>
      <c r="I121" s="22">
        <v>19664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8311</v>
      </c>
      <c r="P121" s="22">
        <v>0</v>
      </c>
      <c r="Q121" s="22">
        <v>0</v>
      </c>
      <c r="R121" s="22">
        <v>0</v>
      </c>
      <c r="S121" s="22">
        <v>0</v>
      </c>
      <c r="T121" s="22">
        <v>158098</v>
      </c>
      <c r="U121" s="22">
        <v>167614</v>
      </c>
      <c r="V121" s="22">
        <v>174885</v>
      </c>
      <c r="W121" s="22">
        <v>0</v>
      </c>
      <c r="X121" s="22">
        <v>0</v>
      </c>
      <c r="Y121" s="22">
        <v>0</v>
      </c>
      <c r="Z121" s="22">
        <v>5476</v>
      </c>
      <c r="AA121" s="22">
        <v>0</v>
      </c>
      <c r="AB121" s="22">
        <v>55000</v>
      </c>
      <c r="AC121" s="22">
        <v>4404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596855</v>
      </c>
    </row>
    <row r="122" spans="1:42" x14ac:dyDescent="0.25">
      <c r="A122" s="22" t="s">
        <v>116</v>
      </c>
      <c r="B122" s="22" t="s">
        <v>294</v>
      </c>
      <c r="C122" s="22" t="s">
        <v>357</v>
      </c>
      <c r="D122" s="22" t="s">
        <v>358</v>
      </c>
      <c r="E122" s="22">
        <v>0</v>
      </c>
      <c r="F122" s="22">
        <v>76927</v>
      </c>
      <c r="G122" s="22">
        <v>0</v>
      </c>
      <c r="H122" s="22">
        <v>0</v>
      </c>
      <c r="I122" s="22">
        <v>28838</v>
      </c>
      <c r="J122" s="22">
        <v>0</v>
      </c>
      <c r="K122" s="22">
        <v>0</v>
      </c>
      <c r="L122" s="22">
        <v>1950</v>
      </c>
      <c r="M122" s="22">
        <v>0</v>
      </c>
      <c r="N122" s="22">
        <v>0</v>
      </c>
      <c r="O122" s="22">
        <v>105214</v>
      </c>
      <c r="P122" s="22">
        <v>25201</v>
      </c>
      <c r="Q122" s="22">
        <v>0</v>
      </c>
      <c r="R122" s="22">
        <v>0</v>
      </c>
      <c r="S122" s="22">
        <v>0</v>
      </c>
      <c r="T122" s="22">
        <v>1642781</v>
      </c>
      <c r="U122" s="22">
        <v>2186746</v>
      </c>
      <c r="V122" s="22">
        <v>2219928</v>
      </c>
      <c r="W122" s="22">
        <v>0</v>
      </c>
      <c r="X122" s="22">
        <v>13690</v>
      </c>
      <c r="Y122" s="22">
        <v>0</v>
      </c>
      <c r="Z122" s="22">
        <v>28258</v>
      </c>
      <c r="AA122" s="22">
        <v>0</v>
      </c>
      <c r="AB122" s="22">
        <v>8075</v>
      </c>
      <c r="AC122" s="22">
        <v>0</v>
      </c>
      <c r="AD122" s="22">
        <v>9456</v>
      </c>
      <c r="AE122" s="22">
        <v>0</v>
      </c>
      <c r="AF122" s="22">
        <v>0</v>
      </c>
      <c r="AG122" s="22">
        <v>0</v>
      </c>
      <c r="AH122" s="22">
        <v>0</v>
      </c>
      <c r="AI122" s="22">
        <v>256658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6603722</v>
      </c>
    </row>
    <row r="123" spans="1:42" x14ac:dyDescent="0.25">
      <c r="A123" s="22" t="s">
        <v>116</v>
      </c>
      <c r="B123" s="22" t="s">
        <v>294</v>
      </c>
      <c r="C123" s="22" t="s">
        <v>359</v>
      </c>
      <c r="D123" s="22" t="s">
        <v>360</v>
      </c>
      <c r="E123" s="22">
        <v>5445</v>
      </c>
      <c r="F123" s="22">
        <v>5969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2919</v>
      </c>
      <c r="N123" s="22">
        <v>2000</v>
      </c>
      <c r="O123" s="22">
        <v>3167</v>
      </c>
      <c r="P123" s="22">
        <v>592</v>
      </c>
      <c r="Q123" s="22">
        <v>0</v>
      </c>
      <c r="R123" s="22">
        <v>0</v>
      </c>
      <c r="S123" s="22">
        <v>0</v>
      </c>
      <c r="T123" s="22">
        <v>768363</v>
      </c>
      <c r="U123" s="22">
        <v>182957</v>
      </c>
      <c r="V123" s="22">
        <v>126370</v>
      </c>
      <c r="W123" s="22">
        <v>0</v>
      </c>
      <c r="X123" s="22">
        <v>0</v>
      </c>
      <c r="Y123" s="22">
        <v>0</v>
      </c>
      <c r="Z123" s="22">
        <v>2400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1100182</v>
      </c>
    </row>
    <row r="124" spans="1:42" x14ac:dyDescent="0.25">
      <c r="A124" s="22" t="s">
        <v>116</v>
      </c>
      <c r="B124" s="22" t="s">
        <v>294</v>
      </c>
      <c r="C124" s="22" t="s">
        <v>361</v>
      </c>
      <c r="D124" s="22" t="s">
        <v>362</v>
      </c>
      <c r="E124" s="22">
        <v>0</v>
      </c>
      <c r="F124" s="22">
        <v>7821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1620245</v>
      </c>
      <c r="U124" s="22">
        <v>608131</v>
      </c>
      <c r="V124" s="22">
        <v>558995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280532</v>
      </c>
      <c r="AJ124" s="22">
        <v>0</v>
      </c>
      <c r="AK124" s="22">
        <v>10041</v>
      </c>
      <c r="AL124" s="22">
        <v>0</v>
      </c>
      <c r="AM124" s="22">
        <v>0</v>
      </c>
      <c r="AN124" s="22">
        <v>0</v>
      </c>
      <c r="AO124" s="22">
        <v>0</v>
      </c>
      <c r="AP124" s="22">
        <v>3085765</v>
      </c>
    </row>
    <row r="125" spans="1:42" x14ac:dyDescent="0.25">
      <c r="A125" s="22" t="s">
        <v>116</v>
      </c>
      <c r="B125" s="22" t="s">
        <v>294</v>
      </c>
      <c r="C125" s="22" t="s">
        <v>363</v>
      </c>
      <c r="D125" s="22" t="s">
        <v>364</v>
      </c>
      <c r="E125" s="22">
        <v>0</v>
      </c>
      <c r="F125" s="22">
        <v>20830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1592</v>
      </c>
      <c r="O125" s="22">
        <v>3945</v>
      </c>
      <c r="P125" s="22">
        <v>0</v>
      </c>
      <c r="Q125" s="22">
        <v>0</v>
      </c>
      <c r="R125" s="22">
        <v>0</v>
      </c>
      <c r="S125" s="22">
        <v>0</v>
      </c>
      <c r="T125" s="22">
        <v>532405</v>
      </c>
      <c r="U125" s="22">
        <v>88593</v>
      </c>
      <c r="V125" s="22">
        <v>141660</v>
      </c>
      <c r="W125" s="22">
        <v>0</v>
      </c>
      <c r="X125" s="22">
        <v>21757</v>
      </c>
      <c r="Y125" s="22">
        <v>0</v>
      </c>
      <c r="Z125" s="22">
        <v>23520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28296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862598</v>
      </c>
    </row>
    <row r="126" spans="1:42" x14ac:dyDescent="0.25">
      <c r="A126" s="22" t="s">
        <v>116</v>
      </c>
      <c r="B126" s="22" t="s">
        <v>294</v>
      </c>
      <c r="C126" s="22" t="s">
        <v>365</v>
      </c>
      <c r="D126" s="22" t="s">
        <v>366</v>
      </c>
      <c r="E126" s="22">
        <v>0</v>
      </c>
      <c r="F126" s="22">
        <v>6975</v>
      </c>
      <c r="G126" s="22">
        <v>0</v>
      </c>
      <c r="H126" s="22">
        <v>0</v>
      </c>
      <c r="I126" s="22">
        <v>59335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4657</v>
      </c>
      <c r="P126" s="22">
        <v>0</v>
      </c>
      <c r="Q126" s="22">
        <v>0</v>
      </c>
      <c r="R126" s="22">
        <v>0</v>
      </c>
      <c r="S126" s="22">
        <v>0</v>
      </c>
      <c r="T126" s="22">
        <v>1486189</v>
      </c>
      <c r="U126" s="22">
        <v>854708</v>
      </c>
      <c r="V126" s="22">
        <v>418148</v>
      </c>
      <c r="W126" s="22">
        <v>0</v>
      </c>
      <c r="X126" s="22">
        <v>18333</v>
      </c>
      <c r="Y126" s="22">
        <v>0</v>
      </c>
      <c r="Z126" s="22">
        <v>31390</v>
      </c>
      <c r="AA126" s="22">
        <v>0</v>
      </c>
      <c r="AB126" s="22">
        <v>1255</v>
      </c>
      <c r="AC126" s="22">
        <v>0</v>
      </c>
      <c r="AD126" s="22">
        <v>1106699</v>
      </c>
      <c r="AE126" s="22">
        <v>0</v>
      </c>
      <c r="AF126" s="22">
        <v>0</v>
      </c>
      <c r="AG126" s="22">
        <v>0</v>
      </c>
      <c r="AH126" s="22">
        <v>0</v>
      </c>
      <c r="AI126" s="22">
        <v>17938</v>
      </c>
      <c r="AJ126" s="22">
        <v>30731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4036358</v>
      </c>
    </row>
    <row r="127" spans="1:42" x14ac:dyDescent="0.25">
      <c r="A127" s="22" t="s">
        <v>116</v>
      </c>
      <c r="B127" s="22" t="s">
        <v>294</v>
      </c>
      <c r="C127" s="22" t="s">
        <v>367</v>
      </c>
      <c r="D127" s="22" t="s">
        <v>368</v>
      </c>
      <c r="E127" s="22">
        <v>0</v>
      </c>
      <c r="F127" s="22">
        <v>23189</v>
      </c>
      <c r="G127" s="22">
        <v>0</v>
      </c>
      <c r="H127" s="22">
        <v>0</v>
      </c>
      <c r="I127" s="22">
        <v>133624</v>
      </c>
      <c r="J127" s="22">
        <v>0</v>
      </c>
      <c r="K127" s="22">
        <v>0</v>
      </c>
      <c r="L127" s="22">
        <v>0</v>
      </c>
      <c r="M127" s="22">
        <v>0</v>
      </c>
      <c r="N127" s="22">
        <v>22690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985441</v>
      </c>
      <c r="U127" s="22">
        <v>670475</v>
      </c>
      <c r="V127" s="22">
        <v>290862</v>
      </c>
      <c r="W127" s="22">
        <v>0</v>
      </c>
      <c r="X127" s="22">
        <v>62650</v>
      </c>
      <c r="Y127" s="22">
        <v>0</v>
      </c>
      <c r="Z127" s="22">
        <v>11085</v>
      </c>
      <c r="AA127" s="22">
        <v>809</v>
      </c>
      <c r="AB127" s="22">
        <v>58239</v>
      </c>
      <c r="AC127" s="22">
        <v>0</v>
      </c>
      <c r="AD127" s="22">
        <v>143868</v>
      </c>
      <c r="AE127" s="22">
        <v>0</v>
      </c>
      <c r="AF127" s="22">
        <v>0</v>
      </c>
      <c r="AG127" s="22">
        <v>0</v>
      </c>
      <c r="AH127" s="22">
        <v>0</v>
      </c>
      <c r="AI127" s="22">
        <v>97983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2500915</v>
      </c>
    </row>
    <row r="128" spans="1:42" x14ac:dyDescent="0.25">
      <c r="A128" s="22" t="s">
        <v>116</v>
      </c>
      <c r="B128" s="22" t="s">
        <v>294</v>
      </c>
      <c r="C128" s="22" t="s">
        <v>369</v>
      </c>
      <c r="D128" s="22" t="s">
        <v>370</v>
      </c>
      <c r="E128" s="22">
        <v>0</v>
      </c>
      <c r="F128" s="22">
        <v>556477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22835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1388233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48125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192774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2208444</v>
      </c>
    </row>
    <row r="129" spans="1:42" x14ac:dyDescent="0.25">
      <c r="A129" s="22" t="s">
        <v>116</v>
      </c>
      <c r="B129" s="22" t="s">
        <v>294</v>
      </c>
      <c r="C129" s="22" t="s">
        <v>371</v>
      </c>
      <c r="D129" s="22" t="s">
        <v>372</v>
      </c>
      <c r="E129" s="22">
        <v>0</v>
      </c>
      <c r="F129" s="22">
        <v>11239</v>
      </c>
      <c r="G129" s="22">
        <v>0</v>
      </c>
      <c r="H129" s="22">
        <v>0</v>
      </c>
      <c r="I129" s="22">
        <v>85069</v>
      </c>
      <c r="J129" s="22">
        <v>0</v>
      </c>
      <c r="K129" s="22">
        <v>0</v>
      </c>
      <c r="L129" s="22">
        <v>10078</v>
      </c>
      <c r="M129" s="22">
        <v>0</v>
      </c>
      <c r="N129" s="22">
        <v>18555</v>
      </c>
      <c r="O129" s="22">
        <v>0</v>
      </c>
      <c r="P129" s="22">
        <v>847</v>
      </c>
      <c r="Q129" s="22">
        <v>0</v>
      </c>
      <c r="R129" s="22">
        <v>0</v>
      </c>
      <c r="S129" s="22">
        <v>0</v>
      </c>
      <c r="T129" s="22">
        <v>1192167</v>
      </c>
      <c r="U129" s="22">
        <v>259975</v>
      </c>
      <c r="V129" s="22">
        <v>427174</v>
      </c>
      <c r="W129" s="22">
        <v>0</v>
      </c>
      <c r="X129" s="22">
        <v>1095</v>
      </c>
      <c r="Y129" s="22">
        <v>0</v>
      </c>
      <c r="Z129" s="22">
        <v>13493</v>
      </c>
      <c r="AA129" s="22">
        <v>0</v>
      </c>
      <c r="AB129" s="22">
        <v>0</v>
      </c>
      <c r="AC129" s="22">
        <v>0</v>
      </c>
      <c r="AD129" s="22">
        <v>52966</v>
      </c>
      <c r="AE129" s="22">
        <v>0</v>
      </c>
      <c r="AF129" s="22">
        <v>0</v>
      </c>
      <c r="AG129" s="22">
        <v>0</v>
      </c>
      <c r="AH129" s="22">
        <v>0</v>
      </c>
      <c r="AI129" s="22">
        <v>167516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2240174</v>
      </c>
    </row>
    <row r="130" spans="1:42" x14ac:dyDescent="0.25">
      <c r="A130" s="22" t="s">
        <v>116</v>
      </c>
      <c r="B130" s="22" t="s">
        <v>294</v>
      </c>
      <c r="C130" s="22" t="s">
        <v>373</v>
      </c>
      <c r="D130" s="22" t="s">
        <v>374</v>
      </c>
      <c r="E130" s="22">
        <v>0</v>
      </c>
      <c r="F130" s="22">
        <v>8602</v>
      </c>
      <c r="G130" s="22">
        <v>0</v>
      </c>
      <c r="H130" s="22">
        <v>0</v>
      </c>
      <c r="I130" s="22">
        <v>85085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310197</v>
      </c>
      <c r="U130" s="22">
        <v>184549</v>
      </c>
      <c r="V130" s="22">
        <v>123327</v>
      </c>
      <c r="W130" s="22">
        <v>0</v>
      </c>
      <c r="X130" s="22">
        <v>0</v>
      </c>
      <c r="Y130" s="22">
        <v>0</v>
      </c>
      <c r="Z130" s="22">
        <v>3455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32105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747320</v>
      </c>
    </row>
    <row r="131" spans="1:42" x14ac:dyDescent="0.25">
      <c r="A131" s="22" t="s">
        <v>116</v>
      </c>
      <c r="B131" s="22" t="s">
        <v>294</v>
      </c>
      <c r="C131" s="22" t="s">
        <v>375</v>
      </c>
      <c r="D131" s="22" t="s">
        <v>376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58143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5776746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210424</v>
      </c>
      <c r="AM131" s="22">
        <v>0</v>
      </c>
      <c r="AN131" s="22">
        <v>0</v>
      </c>
      <c r="AO131" s="22">
        <v>0</v>
      </c>
      <c r="AP131" s="22">
        <v>6045313</v>
      </c>
    </row>
    <row r="132" spans="1:42" x14ac:dyDescent="0.25">
      <c r="A132" s="22" t="s">
        <v>116</v>
      </c>
      <c r="B132" s="22" t="s">
        <v>294</v>
      </c>
      <c r="C132" s="22" t="s">
        <v>377</v>
      </c>
      <c r="D132" s="22" t="s">
        <v>378</v>
      </c>
      <c r="E132" s="22">
        <v>0</v>
      </c>
      <c r="F132" s="22">
        <v>1835889</v>
      </c>
      <c r="G132" s="22">
        <v>0</v>
      </c>
      <c r="H132" s="22">
        <v>14480</v>
      </c>
      <c r="I132" s="22">
        <v>116548</v>
      </c>
      <c r="J132" s="22">
        <v>0</v>
      </c>
      <c r="K132" s="22">
        <v>0</v>
      </c>
      <c r="L132" s="22">
        <v>0</v>
      </c>
      <c r="M132" s="22">
        <v>0</v>
      </c>
      <c r="N132" s="22">
        <v>22711</v>
      </c>
      <c r="O132" s="22">
        <v>0</v>
      </c>
      <c r="P132" s="22">
        <v>0</v>
      </c>
      <c r="Q132" s="22">
        <v>0</v>
      </c>
      <c r="R132" s="22">
        <v>230342</v>
      </c>
      <c r="S132" s="22">
        <v>0</v>
      </c>
      <c r="T132" s="22">
        <v>5160197</v>
      </c>
      <c r="U132" s="22">
        <v>2827284</v>
      </c>
      <c r="V132" s="22">
        <v>994841</v>
      </c>
      <c r="W132" s="22">
        <v>0</v>
      </c>
      <c r="X132" s="22">
        <v>59024</v>
      </c>
      <c r="Y132" s="22">
        <v>0</v>
      </c>
      <c r="Z132" s="22">
        <v>127555</v>
      </c>
      <c r="AA132" s="22">
        <v>0</v>
      </c>
      <c r="AB132" s="22">
        <v>120774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649751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12159396</v>
      </c>
    </row>
    <row r="133" spans="1:42" x14ac:dyDescent="0.25">
      <c r="A133" s="22" t="s">
        <v>116</v>
      </c>
      <c r="B133" s="22" t="s">
        <v>294</v>
      </c>
      <c r="C133" s="22" t="s">
        <v>379</v>
      </c>
      <c r="D133" s="22" t="s">
        <v>380</v>
      </c>
      <c r="E133" s="22">
        <v>0</v>
      </c>
      <c r="F133" s="22">
        <v>22805</v>
      </c>
      <c r="G133" s="22">
        <v>0</v>
      </c>
      <c r="H133" s="22">
        <v>9846</v>
      </c>
      <c r="I133" s="22">
        <v>104665</v>
      </c>
      <c r="J133" s="22">
        <v>0</v>
      </c>
      <c r="K133" s="22">
        <v>0</v>
      </c>
      <c r="L133" s="22">
        <v>9687</v>
      </c>
      <c r="M133" s="22">
        <v>0</v>
      </c>
      <c r="N133" s="22">
        <v>0</v>
      </c>
      <c r="O133" s="22">
        <v>0</v>
      </c>
      <c r="P133" s="22">
        <v>0</v>
      </c>
      <c r="Q133" s="22">
        <v>1886</v>
      </c>
      <c r="R133" s="22">
        <v>0</v>
      </c>
      <c r="S133" s="22">
        <v>0</v>
      </c>
      <c r="T133" s="22">
        <v>3736998</v>
      </c>
      <c r="U133" s="22">
        <v>1019110</v>
      </c>
      <c r="V133" s="22">
        <v>1275316</v>
      </c>
      <c r="W133" s="22">
        <v>0</v>
      </c>
      <c r="X133" s="22">
        <v>255324</v>
      </c>
      <c r="Y133" s="22">
        <v>0</v>
      </c>
      <c r="Z133" s="22">
        <v>0</v>
      </c>
      <c r="AA133" s="22">
        <v>0</v>
      </c>
      <c r="AB133" s="22">
        <v>5600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532387</v>
      </c>
      <c r="AJ133" s="22">
        <v>34568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7008192</v>
      </c>
    </row>
    <row r="134" spans="1:42" x14ac:dyDescent="0.25">
      <c r="A134" s="22" t="s">
        <v>116</v>
      </c>
      <c r="B134" s="22" t="s">
        <v>294</v>
      </c>
      <c r="C134" s="22" t="s">
        <v>381</v>
      </c>
      <c r="D134" s="22" t="s">
        <v>382</v>
      </c>
      <c r="E134" s="22">
        <v>0</v>
      </c>
      <c r="F134" s="22">
        <v>14398</v>
      </c>
      <c r="G134" s="22">
        <v>0</v>
      </c>
      <c r="H134" s="22">
        <v>0</v>
      </c>
      <c r="I134" s="22">
        <v>111363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1170</v>
      </c>
      <c r="P134" s="22">
        <v>0</v>
      </c>
      <c r="Q134" s="22">
        <v>0</v>
      </c>
      <c r="R134" s="22">
        <v>123504</v>
      </c>
      <c r="S134" s="22">
        <v>0</v>
      </c>
      <c r="T134" s="22">
        <v>2527369</v>
      </c>
      <c r="U134" s="22">
        <v>2818637</v>
      </c>
      <c r="V134" s="22">
        <v>829285</v>
      </c>
      <c r="W134" s="22">
        <v>0</v>
      </c>
      <c r="X134" s="22">
        <v>52985</v>
      </c>
      <c r="Y134" s="22">
        <v>0</v>
      </c>
      <c r="Z134" s="22">
        <v>94412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17000</v>
      </c>
      <c r="AG134" s="22">
        <v>72004</v>
      </c>
      <c r="AH134" s="22">
        <v>0</v>
      </c>
      <c r="AI134" s="22">
        <v>269596</v>
      </c>
      <c r="AJ134" s="22">
        <v>0</v>
      </c>
      <c r="AK134" s="22">
        <v>0</v>
      </c>
      <c r="AL134" s="22">
        <v>520</v>
      </c>
      <c r="AM134" s="22">
        <v>0</v>
      </c>
      <c r="AN134" s="22">
        <v>0</v>
      </c>
      <c r="AO134" s="22">
        <v>0</v>
      </c>
      <c r="AP134" s="22">
        <v>6932243</v>
      </c>
    </row>
    <row r="135" spans="1:42" x14ac:dyDescent="0.25">
      <c r="A135" s="22" t="s">
        <v>116</v>
      </c>
      <c r="B135" s="22" t="s">
        <v>294</v>
      </c>
      <c r="C135" s="22" t="s">
        <v>383</v>
      </c>
      <c r="D135" s="22" t="s">
        <v>384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363309</v>
      </c>
      <c r="U135" s="22">
        <v>77315</v>
      </c>
      <c r="V135" s="22">
        <v>110267</v>
      </c>
      <c r="W135" s="22">
        <v>0</v>
      </c>
      <c r="X135" s="22">
        <v>600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551491</v>
      </c>
    </row>
    <row r="136" spans="1:42" x14ac:dyDescent="0.25">
      <c r="A136" s="22" t="s">
        <v>116</v>
      </c>
      <c r="B136" s="22" t="s">
        <v>294</v>
      </c>
      <c r="C136" s="22" t="s">
        <v>385</v>
      </c>
      <c r="D136" s="22" t="s">
        <v>386</v>
      </c>
      <c r="E136" s="22">
        <v>0</v>
      </c>
      <c r="F136" s="22">
        <v>2658</v>
      </c>
      <c r="G136" s="22">
        <v>0</v>
      </c>
      <c r="H136" s="22">
        <v>0</v>
      </c>
      <c r="I136" s="22">
        <v>14204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51767</v>
      </c>
      <c r="P136" s="22">
        <v>0</v>
      </c>
      <c r="Q136" s="22">
        <v>0</v>
      </c>
      <c r="R136" s="22">
        <v>0</v>
      </c>
      <c r="S136" s="22">
        <v>0</v>
      </c>
      <c r="T136" s="22">
        <v>400051</v>
      </c>
      <c r="U136" s="22">
        <v>212502</v>
      </c>
      <c r="V136" s="22">
        <v>173813</v>
      </c>
      <c r="W136" s="22">
        <v>0</v>
      </c>
      <c r="X136" s="22">
        <v>0</v>
      </c>
      <c r="Y136" s="22">
        <v>0</v>
      </c>
      <c r="Z136" s="22">
        <v>6654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20000</v>
      </c>
      <c r="AI136" s="22">
        <v>9849</v>
      </c>
      <c r="AJ136" s="22">
        <v>1500</v>
      </c>
      <c r="AK136" s="22">
        <v>0</v>
      </c>
      <c r="AL136" s="22">
        <v>0</v>
      </c>
      <c r="AM136" s="22">
        <v>961874</v>
      </c>
      <c r="AN136" s="22">
        <v>0</v>
      </c>
      <c r="AO136" s="22">
        <v>0</v>
      </c>
      <c r="AP136" s="22">
        <v>1854872</v>
      </c>
    </row>
    <row r="137" spans="1:42" x14ac:dyDescent="0.25">
      <c r="A137" s="22" t="s">
        <v>116</v>
      </c>
      <c r="B137" s="22" t="s">
        <v>294</v>
      </c>
      <c r="C137" s="22" t="s">
        <v>387</v>
      </c>
      <c r="D137" s="22" t="s">
        <v>388</v>
      </c>
      <c r="E137" s="22">
        <v>0</v>
      </c>
      <c r="F137" s="22">
        <v>5773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17450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585589</v>
      </c>
      <c r="U137" s="22">
        <v>155591</v>
      </c>
      <c r="V137" s="22">
        <v>347284</v>
      </c>
      <c r="W137" s="22">
        <v>0</v>
      </c>
      <c r="X137" s="22">
        <v>0</v>
      </c>
      <c r="Y137" s="22">
        <v>0</v>
      </c>
      <c r="Z137" s="22">
        <v>1200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3478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1116365</v>
      </c>
    </row>
    <row r="138" spans="1:42" x14ac:dyDescent="0.25">
      <c r="A138" s="22" t="s">
        <v>116</v>
      </c>
      <c r="B138" s="22" t="s">
        <v>294</v>
      </c>
      <c r="C138" s="22" t="s">
        <v>389</v>
      </c>
      <c r="D138" s="22" t="s">
        <v>390</v>
      </c>
      <c r="E138" s="22">
        <v>0</v>
      </c>
      <c r="F138" s="22">
        <v>3293</v>
      </c>
      <c r="G138" s="22">
        <v>0</v>
      </c>
      <c r="H138" s="22">
        <v>0</v>
      </c>
      <c r="I138" s="22">
        <v>8185</v>
      </c>
      <c r="J138" s="22">
        <v>2002</v>
      </c>
      <c r="K138" s="22">
        <v>0</v>
      </c>
      <c r="L138" s="22">
        <v>0</v>
      </c>
      <c r="M138" s="22">
        <v>0</v>
      </c>
      <c r="N138" s="22">
        <v>0</v>
      </c>
      <c r="O138" s="22">
        <v>9764</v>
      </c>
      <c r="P138" s="22">
        <v>0</v>
      </c>
      <c r="Q138" s="22">
        <v>0</v>
      </c>
      <c r="R138" s="22">
        <v>0</v>
      </c>
      <c r="S138" s="22">
        <v>0</v>
      </c>
      <c r="T138" s="22">
        <v>438391</v>
      </c>
      <c r="U138" s="22">
        <v>72930</v>
      </c>
      <c r="V138" s="22">
        <v>117317</v>
      </c>
      <c r="W138" s="22">
        <v>0</v>
      </c>
      <c r="X138" s="22">
        <v>2719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8987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663588</v>
      </c>
    </row>
    <row r="139" spans="1:42" x14ac:dyDescent="0.25">
      <c r="A139" s="22" t="s">
        <v>116</v>
      </c>
      <c r="B139" s="22" t="s">
        <v>294</v>
      </c>
      <c r="C139" s="22" t="s">
        <v>391</v>
      </c>
      <c r="D139" s="22" t="s">
        <v>392</v>
      </c>
      <c r="E139" s="22">
        <v>0</v>
      </c>
      <c r="F139" s="22">
        <v>495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702384</v>
      </c>
      <c r="U139" s="22">
        <v>228465</v>
      </c>
      <c r="V139" s="22">
        <v>189507</v>
      </c>
      <c r="W139" s="22">
        <v>2959</v>
      </c>
      <c r="X139" s="22">
        <v>4547</v>
      </c>
      <c r="Y139" s="22">
        <v>0</v>
      </c>
      <c r="Z139" s="22">
        <v>43250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133305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1304912</v>
      </c>
    </row>
    <row r="140" spans="1:42" x14ac:dyDescent="0.25">
      <c r="A140" s="22" t="s">
        <v>116</v>
      </c>
      <c r="B140" s="22" t="s">
        <v>294</v>
      </c>
      <c r="C140" s="22" t="s">
        <v>393</v>
      </c>
      <c r="D140" s="22" t="s">
        <v>394</v>
      </c>
      <c r="E140" s="22">
        <v>0</v>
      </c>
      <c r="F140" s="22">
        <v>9373</v>
      </c>
      <c r="G140" s="22">
        <v>0</v>
      </c>
      <c r="H140" s="22">
        <v>0</v>
      </c>
      <c r="I140" s="22">
        <v>34425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1107777</v>
      </c>
      <c r="U140" s="22">
        <v>113551</v>
      </c>
      <c r="V140" s="22">
        <v>169309</v>
      </c>
      <c r="W140" s="22">
        <v>0</v>
      </c>
      <c r="X140" s="22">
        <v>0</v>
      </c>
      <c r="Y140" s="22">
        <v>0</v>
      </c>
      <c r="Z140" s="22">
        <v>3200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17136</v>
      </c>
      <c r="AJ140" s="22">
        <v>0</v>
      </c>
      <c r="AK140" s="22">
        <v>0</v>
      </c>
      <c r="AL140" s="22">
        <v>0</v>
      </c>
      <c r="AM140" s="22">
        <v>1225834</v>
      </c>
      <c r="AN140" s="22">
        <v>0</v>
      </c>
      <c r="AO140" s="22">
        <v>0</v>
      </c>
      <c r="AP140" s="22">
        <v>2680605</v>
      </c>
    </row>
    <row r="141" spans="1:42" x14ac:dyDescent="0.25">
      <c r="A141" s="22" t="s">
        <v>116</v>
      </c>
      <c r="B141" s="22" t="s">
        <v>294</v>
      </c>
      <c r="C141" s="22" t="s">
        <v>395</v>
      </c>
      <c r="D141" s="22" t="s">
        <v>396</v>
      </c>
      <c r="E141" s="22">
        <v>10025</v>
      </c>
      <c r="F141" s="22">
        <v>0</v>
      </c>
      <c r="G141" s="22">
        <v>0</v>
      </c>
      <c r="H141" s="22">
        <v>0</v>
      </c>
      <c r="I141" s="22">
        <v>57375</v>
      </c>
      <c r="J141" s="22">
        <v>0</v>
      </c>
      <c r="K141" s="22">
        <v>0</v>
      </c>
      <c r="L141" s="22">
        <v>34429</v>
      </c>
      <c r="M141" s="22">
        <v>0</v>
      </c>
      <c r="N141" s="22">
        <v>0</v>
      </c>
      <c r="O141" s="22">
        <v>3554</v>
      </c>
      <c r="P141" s="22">
        <v>0</v>
      </c>
      <c r="Q141" s="22">
        <v>24671</v>
      </c>
      <c r="R141" s="22">
        <v>26268</v>
      </c>
      <c r="S141" s="22">
        <v>0</v>
      </c>
      <c r="T141" s="22">
        <v>536270</v>
      </c>
      <c r="U141" s="22">
        <v>241560</v>
      </c>
      <c r="V141" s="22">
        <v>121439</v>
      </c>
      <c r="W141" s="22">
        <v>0</v>
      </c>
      <c r="X141" s="22">
        <v>3562</v>
      </c>
      <c r="Y141" s="22">
        <v>0</v>
      </c>
      <c r="Z141" s="22">
        <v>10870</v>
      </c>
      <c r="AA141" s="22">
        <v>0</v>
      </c>
      <c r="AB141" s="22">
        <v>95</v>
      </c>
      <c r="AC141" s="22">
        <v>16408</v>
      </c>
      <c r="AD141" s="22">
        <v>525</v>
      </c>
      <c r="AE141" s="22">
        <v>0</v>
      </c>
      <c r="AF141" s="22">
        <v>0</v>
      </c>
      <c r="AG141" s="22">
        <v>0</v>
      </c>
      <c r="AH141" s="22">
        <v>0</v>
      </c>
      <c r="AI141" s="22">
        <v>95019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1182070</v>
      </c>
    </row>
    <row r="142" spans="1:42" x14ac:dyDescent="0.25">
      <c r="A142" s="22" t="s">
        <v>116</v>
      </c>
      <c r="B142" s="22" t="s">
        <v>294</v>
      </c>
      <c r="C142" s="22" t="s">
        <v>397</v>
      </c>
      <c r="D142" s="22" t="s">
        <v>398</v>
      </c>
      <c r="E142" s="22">
        <v>0</v>
      </c>
      <c r="F142" s="22">
        <v>2518</v>
      </c>
      <c r="G142" s="22">
        <v>0</v>
      </c>
      <c r="H142" s="22">
        <v>0</v>
      </c>
      <c r="I142" s="22">
        <v>20190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4613</v>
      </c>
      <c r="P142" s="22">
        <v>0</v>
      </c>
      <c r="Q142" s="22">
        <v>0</v>
      </c>
      <c r="R142" s="22">
        <v>0</v>
      </c>
      <c r="S142" s="22">
        <v>0</v>
      </c>
      <c r="T142" s="22">
        <v>287919</v>
      </c>
      <c r="U142" s="22">
        <v>139009</v>
      </c>
      <c r="V142" s="22">
        <v>105210</v>
      </c>
      <c r="W142" s="22">
        <v>0</v>
      </c>
      <c r="X142" s="22">
        <v>0</v>
      </c>
      <c r="Y142" s="22">
        <v>0</v>
      </c>
      <c r="Z142" s="22">
        <v>1938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4866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566263</v>
      </c>
    </row>
    <row r="143" spans="1:42" x14ac:dyDescent="0.25">
      <c r="A143" s="22" t="s">
        <v>116</v>
      </c>
      <c r="B143" s="22" t="s">
        <v>294</v>
      </c>
      <c r="C143" s="22" t="s">
        <v>399</v>
      </c>
      <c r="D143" s="22" t="s">
        <v>400</v>
      </c>
      <c r="E143" s="22">
        <v>0</v>
      </c>
      <c r="F143" s="22">
        <v>3036</v>
      </c>
      <c r="G143" s="22">
        <v>0</v>
      </c>
      <c r="H143" s="22">
        <v>0</v>
      </c>
      <c r="I143" s="22">
        <v>3200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20</v>
      </c>
      <c r="P143" s="22">
        <v>0</v>
      </c>
      <c r="Q143" s="22">
        <v>0</v>
      </c>
      <c r="R143" s="22">
        <v>0</v>
      </c>
      <c r="S143" s="22">
        <v>0</v>
      </c>
      <c r="T143" s="22">
        <v>309160</v>
      </c>
      <c r="U143" s="22">
        <v>103632</v>
      </c>
      <c r="V143" s="22">
        <v>117170</v>
      </c>
      <c r="W143" s="22">
        <v>0</v>
      </c>
      <c r="X143" s="22">
        <v>0</v>
      </c>
      <c r="Y143" s="22">
        <v>0</v>
      </c>
      <c r="Z143" s="22">
        <v>3600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27303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567121</v>
      </c>
    </row>
    <row r="144" spans="1:42" x14ac:dyDescent="0.25">
      <c r="A144" s="22" t="s">
        <v>116</v>
      </c>
      <c r="B144" s="22" t="s">
        <v>294</v>
      </c>
      <c r="C144" s="22" t="s">
        <v>401</v>
      </c>
      <c r="D144" s="22" t="s">
        <v>402</v>
      </c>
      <c r="E144" s="22">
        <v>0</v>
      </c>
      <c r="F144" s="22">
        <v>25606</v>
      </c>
      <c r="G144" s="22">
        <v>0</v>
      </c>
      <c r="H144" s="22">
        <v>0</v>
      </c>
      <c r="I144" s="22">
        <v>121058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515367</v>
      </c>
      <c r="U144" s="22">
        <v>295778</v>
      </c>
      <c r="V144" s="22">
        <v>1779844</v>
      </c>
      <c r="W144" s="22">
        <v>0</v>
      </c>
      <c r="X144" s="22">
        <v>3911</v>
      </c>
      <c r="Y144" s="22">
        <v>0</v>
      </c>
      <c r="Z144" s="22">
        <v>14163</v>
      </c>
      <c r="AA144" s="22">
        <v>0</v>
      </c>
      <c r="AB144" s="22">
        <v>4245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24052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2784024</v>
      </c>
    </row>
    <row r="145" spans="1:42" x14ac:dyDescent="0.25">
      <c r="A145" s="22" t="s">
        <v>116</v>
      </c>
      <c r="B145" s="22" t="s">
        <v>294</v>
      </c>
      <c r="C145" s="22" t="s">
        <v>403</v>
      </c>
      <c r="D145" s="22" t="s">
        <v>404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4138180</v>
      </c>
      <c r="U145" s="22">
        <v>2589287</v>
      </c>
      <c r="V145" s="22">
        <v>934657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170885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7833009</v>
      </c>
    </row>
    <row r="146" spans="1:42" x14ac:dyDescent="0.25">
      <c r="A146" s="22" t="s">
        <v>116</v>
      </c>
      <c r="B146" s="22" t="s">
        <v>294</v>
      </c>
      <c r="C146" s="22" t="s">
        <v>405</v>
      </c>
      <c r="D146" s="22" t="s">
        <v>406</v>
      </c>
      <c r="E146" s="22">
        <v>0</v>
      </c>
      <c r="F146" s="22">
        <v>22628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13743</v>
      </c>
      <c r="M146" s="22">
        <v>0</v>
      </c>
      <c r="N146" s="22">
        <v>0</v>
      </c>
      <c r="O146" s="22">
        <v>10</v>
      </c>
      <c r="P146" s="22">
        <v>0</v>
      </c>
      <c r="Q146" s="22">
        <v>0</v>
      </c>
      <c r="R146" s="22">
        <v>0</v>
      </c>
      <c r="S146" s="22">
        <v>0</v>
      </c>
      <c r="T146" s="22">
        <v>300356</v>
      </c>
      <c r="U146" s="22">
        <v>91207</v>
      </c>
      <c r="V146" s="22">
        <v>165642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13358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606944</v>
      </c>
    </row>
    <row r="147" spans="1:42" x14ac:dyDescent="0.25">
      <c r="A147" s="22" t="s">
        <v>116</v>
      </c>
      <c r="B147" s="22" t="s">
        <v>294</v>
      </c>
      <c r="C147" s="22" t="s">
        <v>407</v>
      </c>
      <c r="D147" s="22" t="s">
        <v>408</v>
      </c>
      <c r="E147" s="22">
        <v>6730</v>
      </c>
      <c r="F147" s="22">
        <v>0</v>
      </c>
      <c r="G147" s="22">
        <v>0</v>
      </c>
      <c r="H147" s="22">
        <v>0</v>
      </c>
      <c r="I147" s="22">
        <v>300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745</v>
      </c>
      <c r="P147" s="22">
        <v>0</v>
      </c>
      <c r="Q147" s="22">
        <v>0</v>
      </c>
      <c r="R147" s="22">
        <v>0</v>
      </c>
      <c r="S147" s="22">
        <v>0</v>
      </c>
      <c r="T147" s="22">
        <v>612868</v>
      </c>
      <c r="U147" s="22">
        <v>641553</v>
      </c>
      <c r="V147" s="22">
        <v>96734</v>
      </c>
      <c r="W147" s="22">
        <v>97416</v>
      </c>
      <c r="X147" s="22">
        <v>0</v>
      </c>
      <c r="Y147" s="22">
        <v>0</v>
      </c>
      <c r="Z147" s="22">
        <v>23836</v>
      </c>
      <c r="AA147" s="22">
        <v>0</v>
      </c>
      <c r="AB147" s="22">
        <v>0</v>
      </c>
      <c r="AC147" s="22">
        <v>340145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34517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1854844</v>
      </c>
    </row>
    <row r="148" spans="1:42" x14ac:dyDescent="0.25">
      <c r="A148" s="22" t="s">
        <v>116</v>
      </c>
      <c r="B148" s="22" t="s">
        <v>294</v>
      </c>
      <c r="C148" s="22" t="s">
        <v>409</v>
      </c>
      <c r="D148" s="22" t="s">
        <v>410</v>
      </c>
      <c r="E148" s="22">
        <v>1377</v>
      </c>
      <c r="F148" s="22">
        <v>18709</v>
      </c>
      <c r="G148" s="22">
        <v>0</v>
      </c>
      <c r="H148" s="22">
        <v>0</v>
      </c>
      <c r="I148" s="22">
        <v>184883</v>
      </c>
      <c r="J148" s="22">
        <v>23408</v>
      </c>
      <c r="K148" s="22">
        <v>0</v>
      </c>
      <c r="L148" s="22">
        <v>0</v>
      </c>
      <c r="M148" s="22">
        <v>0</v>
      </c>
      <c r="N148" s="22">
        <v>0</v>
      </c>
      <c r="O148" s="22">
        <v>41319</v>
      </c>
      <c r="P148" s="22">
        <v>0</v>
      </c>
      <c r="Q148" s="22">
        <v>0</v>
      </c>
      <c r="R148" s="22">
        <v>0</v>
      </c>
      <c r="S148" s="22">
        <v>0</v>
      </c>
      <c r="T148" s="22">
        <v>464293</v>
      </c>
      <c r="U148" s="22">
        <v>83800</v>
      </c>
      <c r="V148" s="22">
        <v>199561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139</v>
      </c>
      <c r="AE148" s="22">
        <v>0</v>
      </c>
      <c r="AF148" s="22">
        <v>0</v>
      </c>
      <c r="AG148" s="22">
        <v>0</v>
      </c>
      <c r="AH148" s="22">
        <v>0</v>
      </c>
      <c r="AI148" s="22">
        <v>19445</v>
      </c>
      <c r="AJ148" s="22">
        <v>4945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1041879</v>
      </c>
    </row>
    <row r="149" spans="1:42" x14ac:dyDescent="0.25">
      <c r="A149" s="22" t="s">
        <v>116</v>
      </c>
      <c r="B149" s="22" t="s">
        <v>294</v>
      </c>
      <c r="C149" s="22" t="s">
        <v>411</v>
      </c>
      <c r="D149" s="22" t="s">
        <v>412</v>
      </c>
      <c r="E149" s="22">
        <v>75</v>
      </c>
      <c r="F149" s="22">
        <v>523175</v>
      </c>
      <c r="G149" s="22">
        <v>0</v>
      </c>
      <c r="H149" s="22">
        <v>0</v>
      </c>
      <c r="I149" s="22">
        <v>245178</v>
      </c>
      <c r="J149" s="22">
        <v>0</v>
      </c>
      <c r="K149" s="22">
        <v>0</v>
      </c>
      <c r="L149" s="22">
        <v>528567</v>
      </c>
      <c r="M149" s="22">
        <v>0</v>
      </c>
      <c r="N149" s="22">
        <v>0</v>
      </c>
      <c r="O149" s="22">
        <v>0</v>
      </c>
      <c r="P149" s="22">
        <v>0</v>
      </c>
      <c r="Q149" s="22">
        <v>198353</v>
      </c>
      <c r="R149" s="22">
        <v>1094495</v>
      </c>
      <c r="S149" s="22">
        <v>0</v>
      </c>
      <c r="T149" s="22">
        <v>5831675</v>
      </c>
      <c r="U149" s="22">
        <v>5877554</v>
      </c>
      <c r="V149" s="22">
        <v>3105464</v>
      </c>
      <c r="W149" s="22">
        <v>0</v>
      </c>
      <c r="X149" s="22">
        <v>0</v>
      </c>
      <c r="Y149" s="22">
        <v>0</v>
      </c>
      <c r="Z149" s="22">
        <v>220692</v>
      </c>
      <c r="AA149" s="22">
        <v>0</v>
      </c>
      <c r="AB149" s="22">
        <v>2455292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1345533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21426053</v>
      </c>
    </row>
    <row r="150" spans="1:42" x14ac:dyDescent="0.25">
      <c r="A150" s="22" t="s">
        <v>116</v>
      </c>
      <c r="B150" s="22" t="s">
        <v>294</v>
      </c>
      <c r="C150" s="22" t="s">
        <v>413</v>
      </c>
      <c r="D150" s="22" t="s">
        <v>414</v>
      </c>
      <c r="E150" s="22">
        <v>0</v>
      </c>
      <c r="F150" s="22">
        <v>207922</v>
      </c>
      <c r="G150" s="22">
        <v>0</v>
      </c>
      <c r="H150" s="22">
        <v>11305</v>
      </c>
      <c r="I150" s="22">
        <v>102737</v>
      </c>
      <c r="J150" s="22">
        <v>0</v>
      </c>
      <c r="K150" s="22">
        <v>0</v>
      </c>
      <c r="L150" s="22">
        <v>1700</v>
      </c>
      <c r="M150" s="22">
        <v>0</v>
      </c>
      <c r="N150" s="22">
        <v>0</v>
      </c>
      <c r="O150" s="22">
        <v>3210</v>
      </c>
      <c r="P150" s="22">
        <v>0</v>
      </c>
      <c r="Q150" s="22">
        <v>0</v>
      </c>
      <c r="R150" s="22">
        <v>0</v>
      </c>
      <c r="S150" s="22">
        <v>0</v>
      </c>
      <c r="T150" s="22">
        <v>3153381</v>
      </c>
      <c r="U150" s="22">
        <v>4628515</v>
      </c>
      <c r="V150" s="22">
        <v>1028300</v>
      </c>
      <c r="W150" s="22">
        <v>0</v>
      </c>
      <c r="X150" s="22">
        <v>0</v>
      </c>
      <c r="Y150" s="22">
        <v>0</v>
      </c>
      <c r="Z150" s="22">
        <v>37651</v>
      </c>
      <c r="AA150" s="22">
        <v>156872</v>
      </c>
      <c r="AB150" s="22">
        <v>0</v>
      </c>
      <c r="AC150" s="22">
        <v>12017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828613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10172223</v>
      </c>
    </row>
    <row r="151" spans="1:42" x14ac:dyDescent="0.25">
      <c r="A151" s="22" t="s">
        <v>116</v>
      </c>
      <c r="B151" s="22" t="s">
        <v>294</v>
      </c>
      <c r="C151" s="22" t="s">
        <v>415</v>
      </c>
      <c r="D151" s="22" t="s">
        <v>416</v>
      </c>
      <c r="E151" s="22">
        <v>0</v>
      </c>
      <c r="F151" s="22">
        <v>1886</v>
      </c>
      <c r="G151" s="22">
        <v>0</v>
      </c>
      <c r="H151" s="22">
        <v>0</v>
      </c>
      <c r="I151" s="22">
        <v>30061</v>
      </c>
      <c r="J151" s="22">
        <v>0</v>
      </c>
      <c r="K151" s="22">
        <v>0</v>
      </c>
      <c r="L151" s="22">
        <v>441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597936</v>
      </c>
      <c r="U151" s="22">
        <v>317877</v>
      </c>
      <c r="V151" s="22">
        <v>81997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28993</v>
      </c>
      <c r="AE151" s="22">
        <v>0</v>
      </c>
      <c r="AF151" s="22">
        <v>2702</v>
      </c>
      <c r="AG151" s="22">
        <v>0</v>
      </c>
      <c r="AH151" s="22">
        <v>0</v>
      </c>
      <c r="AI151" s="22">
        <v>7140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1069033</v>
      </c>
    </row>
    <row r="152" spans="1:42" x14ac:dyDescent="0.25">
      <c r="A152" s="22" t="s">
        <v>116</v>
      </c>
      <c r="B152" s="22" t="s">
        <v>294</v>
      </c>
      <c r="C152" s="22" t="s">
        <v>417</v>
      </c>
      <c r="D152" s="22" t="s">
        <v>418</v>
      </c>
      <c r="E152" s="22">
        <v>0</v>
      </c>
      <c r="F152" s="22">
        <v>877</v>
      </c>
      <c r="G152" s="22">
        <v>0</v>
      </c>
      <c r="H152" s="22">
        <v>89265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6217</v>
      </c>
      <c r="P152" s="22">
        <v>0</v>
      </c>
      <c r="Q152" s="22">
        <v>0</v>
      </c>
      <c r="R152" s="22">
        <v>0</v>
      </c>
      <c r="S152" s="22">
        <v>0</v>
      </c>
      <c r="T152" s="22">
        <v>691605</v>
      </c>
      <c r="U152" s="22">
        <v>167593</v>
      </c>
      <c r="V152" s="22">
        <v>236894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178704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1371155</v>
      </c>
    </row>
    <row r="153" spans="1:42" x14ac:dyDescent="0.25">
      <c r="A153" s="22" t="s">
        <v>116</v>
      </c>
      <c r="B153" s="22" t="s">
        <v>294</v>
      </c>
      <c r="C153" s="22" t="s">
        <v>419</v>
      </c>
      <c r="D153" s="22" t="s">
        <v>420</v>
      </c>
      <c r="E153" s="22">
        <v>4140</v>
      </c>
      <c r="F153" s="22">
        <v>1418</v>
      </c>
      <c r="G153" s="22">
        <v>7995</v>
      </c>
      <c r="H153" s="22">
        <v>0</v>
      </c>
      <c r="I153" s="22">
        <v>0</v>
      </c>
      <c r="J153" s="22">
        <v>0</v>
      </c>
      <c r="K153" s="22">
        <v>0</v>
      </c>
      <c r="L153" s="22">
        <v>2601</v>
      </c>
      <c r="M153" s="22">
        <v>79664</v>
      </c>
      <c r="N153" s="22">
        <v>0</v>
      </c>
      <c r="O153" s="22">
        <v>0</v>
      </c>
      <c r="P153" s="22">
        <v>0</v>
      </c>
      <c r="Q153" s="22">
        <v>34030</v>
      </c>
      <c r="R153" s="22">
        <v>0</v>
      </c>
      <c r="S153" s="22">
        <v>0</v>
      </c>
      <c r="T153" s="22">
        <v>3815790</v>
      </c>
      <c r="U153" s="22">
        <v>1695464</v>
      </c>
      <c r="V153" s="22">
        <v>769482</v>
      </c>
      <c r="W153" s="22">
        <v>2956500</v>
      </c>
      <c r="X153" s="22">
        <v>15778</v>
      </c>
      <c r="Y153" s="22">
        <v>0</v>
      </c>
      <c r="Z153" s="22">
        <v>21230</v>
      </c>
      <c r="AA153" s="22">
        <v>0</v>
      </c>
      <c r="AB153" s="22">
        <v>32659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38271</v>
      </c>
      <c r="AI153" s="22">
        <v>305262</v>
      </c>
      <c r="AJ153" s="22">
        <v>13964</v>
      </c>
      <c r="AK153" s="22">
        <v>3347</v>
      </c>
      <c r="AL153" s="22">
        <v>52478</v>
      </c>
      <c r="AM153" s="22">
        <v>0</v>
      </c>
      <c r="AN153" s="22">
        <v>0</v>
      </c>
      <c r="AO153" s="22">
        <v>0</v>
      </c>
      <c r="AP153" s="22">
        <v>9850073</v>
      </c>
    </row>
    <row r="154" spans="1:42" x14ac:dyDescent="0.25">
      <c r="A154" s="22" t="s">
        <v>116</v>
      </c>
      <c r="B154" s="22" t="s">
        <v>294</v>
      </c>
      <c r="C154" s="22" t="s">
        <v>421</v>
      </c>
      <c r="D154" s="22" t="s">
        <v>422</v>
      </c>
      <c r="E154" s="22">
        <v>0</v>
      </c>
      <c r="F154" s="22">
        <v>51916</v>
      </c>
      <c r="G154" s="22">
        <v>0</v>
      </c>
      <c r="H154" s="22">
        <v>0</v>
      </c>
      <c r="I154" s="22">
        <v>9835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42304</v>
      </c>
      <c r="P154" s="22">
        <v>0</v>
      </c>
      <c r="Q154" s="22">
        <v>0</v>
      </c>
      <c r="R154" s="22">
        <v>0</v>
      </c>
      <c r="S154" s="22">
        <v>0</v>
      </c>
      <c r="T154" s="22">
        <v>780091</v>
      </c>
      <c r="U154" s="22">
        <v>1124826</v>
      </c>
      <c r="V154" s="22">
        <v>339132</v>
      </c>
      <c r="W154" s="22">
        <v>0</v>
      </c>
      <c r="X154" s="22">
        <v>45917</v>
      </c>
      <c r="Y154" s="22">
        <v>0</v>
      </c>
      <c r="Z154" s="22">
        <v>0</v>
      </c>
      <c r="AA154" s="22">
        <v>0</v>
      </c>
      <c r="AB154" s="22">
        <v>68768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679860</v>
      </c>
      <c r="AJ154" s="22">
        <v>20453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3163102</v>
      </c>
    </row>
    <row r="155" spans="1:42" x14ac:dyDescent="0.25">
      <c r="A155" s="22" t="s">
        <v>116</v>
      </c>
      <c r="B155" s="22" t="s">
        <v>294</v>
      </c>
      <c r="C155" s="22" t="s">
        <v>423</v>
      </c>
      <c r="D155" s="22" t="s">
        <v>424</v>
      </c>
      <c r="E155" s="22">
        <v>0</v>
      </c>
      <c r="F155" s="22">
        <v>6160</v>
      </c>
      <c r="G155" s="22">
        <v>0</v>
      </c>
      <c r="H155" s="22">
        <v>0</v>
      </c>
      <c r="I155" s="22">
        <v>56577</v>
      </c>
      <c r="J155" s="22">
        <v>0</v>
      </c>
      <c r="K155" s="22">
        <v>502428</v>
      </c>
      <c r="L155" s="22">
        <v>0</v>
      </c>
      <c r="M155" s="22">
        <v>0</v>
      </c>
      <c r="N155" s="22">
        <v>188</v>
      </c>
      <c r="O155" s="22">
        <v>8269</v>
      </c>
      <c r="P155" s="22">
        <v>0</v>
      </c>
      <c r="Q155" s="22">
        <v>0</v>
      </c>
      <c r="R155" s="22">
        <v>0</v>
      </c>
      <c r="S155" s="22">
        <v>0</v>
      </c>
      <c r="T155" s="22">
        <v>689696</v>
      </c>
      <c r="U155" s="22">
        <v>215128</v>
      </c>
      <c r="V155" s="22">
        <v>215556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1000</v>
      </c>
      <c r="AC155" s="22">
        <v>0</v>
      </c>
      <c r="AD155" s="22">
        <v>233007</v>
      </c>
      <c r="AE155" s="22">
        <v>0</v>
      </c>
      <c r="AF155" s="22">
        <v>0</v>
      </c>
      <c r="AG155" s="22">
        <v>0</v>
      </c>
      <c r="AH155" s="22">
        <v>0</v>
      </c>
      <c r="AI155" s="22">
        <v>266181</v>
      </c>
      <c r="AJ155" s="22">
        <v>95024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2289214</v>
      </c>
    </row>
    <row r="156" spans="1:42" x14ac:dyDescent="0.25">
      <c r="A156" s="22" t="s">
        <v>116</v>
      </c>
      <c r="B156" s="22" t="s">
        <v>294</v>
      </c>
      <c r="C156" s="22" t="s">
        <v>425</v>
      </c>
      <c r="D156" s="22" t="s">
        <v>426</v>
      </c>
      <c r="E156" s="22">
        <v>0</v>
      </c>
      <c r="F156" s="22">
        <v>79997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8253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923527</v>
      </c>
      <c r="U156" s="22">
        <v>308941</v>
      </c>
      <c r="V156" s="22">
        <v>467509</v>
      </c>
      <c r="W156" s="22">
        <v>0</v>
      </c>
      <c r="X156" s="22">
        <v>17277</v>
      </c>
      <c r="Y156" s="22">
        <v>0</v>
      </c>
      <c r="Z156" s="22">
        <v>0</v>
      </c>
      <c r="AA156" s="22">
        <v>0</v>
      </c>
      <c r="AB156" s="22">
        <v>3850</v>
      </c>
      <c r="AC156" s="22">
        <v>0</v>
      </c>
      <c r="AD156" s="22">
        <v>470500</v>
      </c>
      <c r="AE156" s="22">
        <v>0</v>
      </c>
      <c r="AF156" s="22">
        <v>0</v>
      </c>
      <c r="AG156" s="22">
        <v>0</v>
      </c>
      <c r="AH156" s="22">
        <v>284371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2564225</v>
      </c>
    </row>
    <row r="157" spans="1:42" x14ac:dyDescent="0.25">
      <c r="A157" s="22" t="s">
        <v>116</v>
      </c>
      <c r="B157" s="22" t="s">
        <v>294</v>
      </c>
      <c r="C157" s="22" t="s">
        <v>427</v>
      </c>
      <c r="D157" s="22" t="s">
        <v>428</v>
      </c>
      <c r="E157" s="22">
        <v>0</v>
      </c>
      <c r="F157" s="22">
        <v>112036</v>
      </c>
      <c r="G157" s="22">
        <v>0</v>
      </c>
      <c r="H157" s="22">
        <v>7214</v>
      </c>
      <c r="I157" s="22">
        <v>300</v>
      </c>
      <c r="J157" s="22">
        <v>200</v>
      </c>
      <c r="K157" s="22">
        <v>0</v>
      </c>
      <c r="L157" s="22">
        <v>8523</v>
      </c>
      <c r="M157" s="22">
        <v>0</v>
      </c>
      <c r="N157" s="22">
        <v>0</v>
      </c>
      <c r="O157" s="22">
        <v>1150</v>
      </c>
      <c r="P157" s="22">
        <v>0</v>
      </c>
      <c r="Q157" s="22">
        <v>0</v>
      </c>
      <c r="R157" s="22">
        <v>0</v>
      </c>
      <c r="S157" s="22">
        <v>8400</v>
      </c>
      <c r="T157" s="22">
        <v>2527816</v>
      </c>
      <c r="U157" s="22">
        <v>1248007</v>
      </c>
      <c r="V157" s="22">
        <v>1074962</v>
      </c>
      <c r="W157" s="22">
        <v>0</v>
      </c>
      <c r="X157" s="22">
        <v>0</v>
      </c>
      <c r="Y157" s="22">
        <v>0</v>
      </c>
      <c r="Z157" s="22">
        <v>49008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144005</v>
      </c>
      <c r="AJ157" s="22">
        <v>0</v>
      </c>
      <c r="AK157" s="22">
        <v>0</v>
      </c>
      <c r="AL157" s="22">
        <v>0</v>
      </c>
      <c r="AM157" s="22">
        <v>0</v>
      </c>
      <c r="AN157" s="22">
        <v>4097842</v>
      </c>
      <c r="AO157" s="22">
        <v>0</v>
      </c>
      <c r="AP157" s="22">
        <v>9279463</v>
      </c>
    </row>
    <row r="158" spans="1:42" x14ac:dyDescent="0.25">
      <c r="A158" s="22" t="s">
        <v>116</v>
      </c>
      <c r="B158" s="22" t="s">
        <v>294</v>
      </c>
      <c r="C158" s="22" t="s">
        <v>429</v>
      </c>
      <c r="D158" s="22" t="s">
        <v>430</v>
      </c>
      <c r="E158" s="22">
        <v>0</v>
      </c>
      <c r="F158" s="22">
        <v>4425</v>
      </c>
      <c r="G158" s="22">
        <v>0</v>
      </c>
      <c r="H158" s="22">
        <v>0</v>
      </c>
      <c r="I158" s="22">
        <v>76593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24197</v>
      </c>
      <c r="P158" s="22">
        <v>0</v>
      </c>
      <c r="Q158" s="22">
        <v>0</v>
      </c>
      <c r="R158" s="22">
        <v>0</v>
      </c>
      <c r="S158" s="22">
        <v>0</v>
      </c>
      <c r="T158" s="22">
        <v>523946</v>
      </c>
      <c r="U158" s="22">
        <v>378345</v>
      </c>
      <c r="V158" s="22">
        <v>153643</v>
      </c>
      <c r="W158" s="22">
        <v>0</v>
      </c>
      <c r="X158" s="22">
        <v>0</v>
      </c>
      <c r="Y158" s="22">
        <v>0</v>
      </c>
      <c r="Z158" s="22">
        <v>9270</v>
      </c>
      <c r="AA158" s="22">
        <v>0</v>
      </c>
      <c r="AB158" s="22">
        <v>9530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90925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1270874</v>
      </c>
    </row>
    <row r="159" spans="1:42" x14ac:dyDescent="0.25">
      <c r="A159" s="22" t="s">
        <v>116</v>
      </c>
      <c r="B159" s="22" t="s">
        <v>294</v>
      </c>
      <c r="C159" s="22" t="s">
        <v>431</v>
      </c>
      <c r="D159" s="22" t="s">
        <v>432</v>
      </c>
      <c r="E159" s="22">
        <v>0</v>
      </c>
      <c r="F159" s="22">
        <v>370</v>
      </c>
      <c r="G159" s="22">
        <v>0</v>
      </c>
      <c r="H159" s="22">
        <v>0</v>
      </c>
      <c r="I159" s="22">
        <v>2125</v>
      </c>
      <c r="J159" s="22">
        <v>0</v>
      </c>
      <c r="K159" s="22">
        <v>0</v>
      </c>
      <c r="L159" s="22">
        <v>0</v>
      </c>
      <c r="M159" s="22">
        <v>0</v>
      </c>
      <c r="N159" s="22">
        <v>40</v>
      </c>
      <c r="O159" s="22">
        <v>16</v>
      </c>
      <c r="P159" s="22">
        <v>14366</v>
      </c>
      <c r="Q159" s="22">
        <v>0</v>
      </c>
      <c r="R159" s="22">
        <v>0</v>
      </c>
      <c r="S159" s="22">
        <v>0</v>
      </c>
      <c r="T159" s="22">
        <v>355657</v>
      </c>
      <c r="U159" s="22">
        <v>118190</v>
      </c>
      <c r="V159" s="22">
        <v>105941</v>
      </c>
      <c r="W159" s="22">
        <v>0</v>
      </c>
      <c r="X159" s="22">
        <v>4123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1022</v>
      </c>
      <c r="AM159" s="22">
        <v>654305</v>
      </c>
      <c r="AN159" s="22">
        <v>82705</v>
      </c>
      <c r="AO159" s="22">
        <v>0</v>
      </c>
      <c r="AP159" s="22">
        <v>1338860</v>
      </c>
    </row>
    <row r="160" spans="1:42" x14ac:dyDescent="0.25">
      <c r="A160" s="22" t="s">
        <v>116</v>
      </c>
      <c r="B160" s="22" t="s">
        <v>294</v>
      </c>
      <c r="C160" s="22" t="s">
        <v>433</v>
      </c>
      <c r="D160" s="22" t="s">
        <v>434</v>
      </c>
      <c r="E160" s="22">
        <v>0</v>
      </c>
      <c r="F160" s="22">
        <v>19453</v>
      </c>
      <c r="G160" s="22">
        <v>0</v>
      </c>
      <c r="H160" s="22">
        <v>38556</v>
      </c>
      <c r="I160" s="22">
        <v>201505</v>
      </c>
      <c r="J160" s="22">
        <v>0</v>
      </c>
      <c r="K160" s="22">
        <v>0</v>
      </c>
      <c r="L160" s="22">
        <v>29543</v>
      </c>
      <c r="M160" s="22">
        <v>0</v>
      </c>
      <c r="N160" s="22">
        <v>0</v>
      </c>
      <c r="O160" s="22">
        <v>179818</v>
      </c>
      <c r="P160" s="22">
        <v>0</v>
      </c>
      <c r="Q160" s="22">
        <v>0</v>
      </c>
      <c r="R160" s="22">
        <v>0</v>
      </c>
      <c r="S160" s="22">
        <v>0</v>
      </c>
      <c r="T160" s="22">
        <v>1389250</v>
      </c>
      <c r="U160" s="22">
        <v>418869</v>
      </c>
      <c r="V160" s="22">
        <v>553233</v>
      </c>
      <c r="W160" s="22">
        <v>0</v>
      </c>
      <c r="X160" s="22">
        <v>0</v>
      </c>
      <c r="Y160" s="22">
        <v>0</v>
      </c>
      <c r="Z160" s="22">
        <v>58115</v>
      </c>
      <c r="AA160" s="22">
        <v>0</v>
      </c>
      <c r="AB160" s="22">
        <v>136915</v>
      </c>
      <c r="AC160" s="22">
        <v>5591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795704</v>
      </c>
      <c r="AJ160" s="22">
        <v>46967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3873519</v>
      </c>
    </row>
    <row r="161" spans="1:42" x14ac:dyDescent="0.25">
      <c r="A161" s="22" t="s">
        <v>116</v>
      </c>
      <c r="B161" s="22" t="s">
        <v>294</v>
      </c>
      <c r="C161" s="22" t="s">
        <v>435</v>
      </c>
      <c r="D161" s="22" t="s">
        <v>436</v>
      </c>
      <c r="E161" s="22">
        <v>0</v>
      </c>
      <c r="F161" s="22">
        <v>58643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78410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4729300</v>
      </c>
      <c r="U161" s="22">
        <v>0</v>
      </c>
      <c r="V161" s="22">
        <v>0</v>
      </c>
      <c r="W161" s="22">
        <v>0</v>
      </c>
      <c r="X161" s="22">
        <v>59314</v>
      </c>
      <c r="Y161" s="22">
        <v>0</v>
      </c>
      <c r="Z161" s="22">
        <v>0</v>
      </c>
      <c r="AA161" s="22">
        <v>0</v>
      </c>
      <c r="AB161" s="22">
        <v>16125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319057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5260849</v>
      </c>
    </row>
    <row r="162" spans="1:42" x14ac:dyDescent="0.25">
      <c r="A162" s="22" t="s">
        <v>116</v>
      </c>
      <c r="B162" s="22" t="s">
        <v>294</v>
      </c>
      <c r="C162" s="22" t="s">
        <v>437</v>
      </c>
      <c r="D162" s="22" t="s">
        <v>438</v>
      </c>
      <c r="E162" s="22">
        <v>0</v>
      </c>
      <c r="F162" s="22">
        <v>26938</v>
      </c>
      <c r="G162" s="22">
        <v>0</v>
      </c>
      <c r="H162" s="22">
        <v>0</v>
      </c>
      <c r="I162" s="22">
        <v>70161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8177</v>
      </c>
      <c r="P162" s="22">
        <v>0</v>
      </c>
      <c r="Q162" s="22">
        <v>0</v>
      </c>
      <c r="R162" s="22">
        <v>0</v>
      </c>
      <c r="S162" s="22">
        <v>0</v>
      </c>
      <c r="T162" s="22">
        <v>787723</v>
      </c>
      <c r="U162" s="22">
        <v>416277</v>
      </c>
      <c r="V162" s="22">
        <v>246646</v>
      </c>
      <c r="W162" s="22">
        <v>0</v>
      </c>
      <c r="X162" s="22">
        <v>4972</v>
      </c>
      <c r="Y162" s="22">
        <v>0</v>
      </c>
      <c r="Z162" s="22">
        <v>0</v>
      </c>
      <c r="AA162" s="22">
        <v>0</v>
      </c>
      <c r="AB162" s="22">
        <v>0</v>
      </c>
      <c r="AC162" s="22">
        <v>52282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195222</v>
      </c>
      <c r="AJ162" s="22">
        <v>0</v>
      </c>
      <c r="AK162" s="22">
        <v>0</v>
      </c>
      <c r="AL162" s="22">
        <v>0</v>
      </c>
      <c r="AM162" s="22">
        <v>2027894</v>
      </c>
      <c r="AN162" s="22">
        <v>0</v>
      </c>
      <c r="AO162" s="22">
        <v>0</v>
      </c>
      <c r="AP162" s="22">
        <v>3836292</v>
      </c>
    </row>
    <row r="163" spans="1:42" x14ac:dyDescent="0.25">
      <c r="A163" s="22" t="s">
        <v>116</v>
      </c>
      <c r="B163" s="22" t="s">
        <v>294</v>
      </c>
      <c r="C163" s="22" t="s">
        <v>439</v>
      </c>
      <c r="D163" s="22" t="s">
        <v>440</v>
      </c>
      <c r="E163" s="22">
        <v>0</v>
      </c>
      <c r="F163" s="22">
        <v>6603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18142</v>
      </c>
      <c r="M163" s="22">
        <v>0</v>
      </c>
      <c r="N163" s="22">
        <v>0</v>
      </c>
      <c r="O163" s="22">
        <v>5209</v>
      </c>
      <c r="P163" s="22">
        <v>0</v>
      </c>
      <c r="Q163" s="22">
        <v>0</v>
      </c>
      <c r="R163" s="22">
        <v>0</v>
      </c>
      <c r="S163" s="22">
        <v>0</v>
      </c>
      <c r="T163" s="22">
        <v>521089</v>
      </c>
      <c r="U163" s="22">
        <v>285701</v>
      </c>
      <c r="V163" s="22">
        <v>254356</v>
      </c>
      <c r="W163" s="22">
        <v>0</v>
      </c>
      <c r="X163" s="22">
        <v>0</v>
      </c>
      <c r="Y163" s="22">
        <v>0</v>
      </c>
      <c r="Z163" s="22">
        <v>13120</v>
      </c>
      <c r="AA163" s="22">
        <v>0</v>
      </c>
      <c r="AB163" s="22">
        <v>3100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92836</v>
      </c>
      <c r="AJ163" s="22">
        <v>1925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1202081</v>
      </c>
    </row>
    <row r="164" spans="1:42" x14ac:dyDescent="0.25">
      <c r="A164" s="22" t="s">
        <v>116</v>
      </c>
      <c r="B164" s="22" t="s">
        <v>294</v>
      </c>
      <c r="C164" s="22" t="s">
        <v>441</v>
      </c>
      <c r="D164" s="22" t="s">
        <v>442</v>
      </c>
      <c r="E164" s="22">
        <v>21407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8071</v>
      </c>
      <c r="Q164" s="22">
        <v>0</v>
      </c>
      <c r="R164" s="22">
        <v>0</v>
      </c>
      <c r="S164" s="22">
        <v>0</v>
      </c>
      <c r="T164" s="22">
        <v>2330020</v>
      </c>
      <c r="U164" s="22">
        <v>1552193</v>
      </c>
      <c r="V164" s="22">
        <v>844894</v>
      </c>
      <c r="W164" s="22">
        <v>0</v>
      </c>
      <c r="X164" s="22">
        <v>0</v>
      </c>
      <c r="Y164" s="22">
        <v>0</v>
      </c>
      <c r="Z164" s="22">
        <v>36715</v>
      </c>
      <c r="AA164" s="22">
        <v>0</v>
      </c>
      <c r="AB164" s="22">
        <v>7602</v>
      </c>
      <c r="AC164" s="22">
        <v>18949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411848</v>
      </c>
      <c r="AJ164" s="22">
        <v>0</v>
      </c>
      <c r="AK164" s="22">
        <v>6758</v>
      </c>
      <c r="AL164" s="22">
        <v>0</v>
      </c>
      <c r="AM164" s="22">
        <v>0</v>
      </c>
      <c r="AN164" s="22">
        <v>0</v>
      </c>
      <c r="AO164" s="22">
        <v>0</v>
      </c>
      <c r="AP164" s="22">
        <v>5238457</v>
      </c>
    </row>
    <row r="165" spans="1:42" x14ac:dyDescent="0.25">
      <c r="A165" s="22" t="s">
        <v>116</v>
      </c>
      <c r="B165" s="22" t="s">
        <v>294</v>
      </c>
      <c r="C165" s="22" t="s">
        <v>443</v>
      </c>
      <c r="D165" s="22" t="s">
        <v>444</v>
      </c>
      <c r="E165" s="22">
        <v>0</v>
      </c>
      <c r="F165" s="22">
        <v>3514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630</v>
      </c>
      <c r="P165" s="22">
        <v>0</v>
      </c>
      <c r="Q165" s="22">
        <v>0</v>
      </c>
      <c r="R165" s="22">
        <v>0</v>
      </c>
      <c r="S165" s="22">
        <v>0</v>
      </c>
      <c r="T165" s="22">
        <v>273438</v>
      </c>
      <c r="U165" s="22">
        <v>210002</v>
      </c>
      <c r="V165" s="22">
        <v>159158</v>
      </c>
      <c r="W165" s="22">
        <v>0</v>
      </c>
      <c r="X165" s="22">
        <v>0</v>
      </c>
      <c r="Y165" s="22">
        <v>0</v>
      </c>
      <c r="Z165" s="22">
        <v>8537</v>
      </c>
      <c r="AA165" s="22">
        <v>0</v>
      </c>
      <c r="AB165" s="22">
        <v>0</v>
      </c>
      <c r="AC165" s="22">
        <v>93550</v>
      </c>
      <c r="AD165" s="22">
        <v>30000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774274</v>
      </c>
      <c r="AN165" s="22">
        <v>0</v>
      </c>
      <c r="AO165" s="22">
        <v>0</v>
      </c>
      <c r="AP165" s="22">
        <v>1553103</v>
      </c>
    </row>
    <row r="166" spans="1:42" x14ac:dyDescent="0.25">
      <c r="A166" s="22" t="s">
        <v>116</v>
      </c>
      <c r="B166" s="22" t="s">
        <v>294</v>
      </c>
      <c r="C166" s="22" t="s">
        <v>445</v>
      </c>
      <c r="D166" s="22" t="s">
        <v>446</v>
      </c>
      <c r="E166" s="22">
        <v>0</v>
      </c>
      <c r="F166" s="22">
        <v>171725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27540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38157</v>
      </c>
      <c r="W166" s="22">
        <v>0</v>
      </c>
      <c r="X166" s="22">
        <v>100712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39944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378078</v>
      </c>
    </row>
    <row r="167" spans="1:42" x14ac:dyDescent="0.25">
      <c r="A167" s="22" t="s">
        <v>116</v>
      </c>
      <c r="B167" s="22" t="s">
        <v>294</v>
      </c>
      <c r="C167" s="22" t="s">
        <v>447</v>
      </c>
      <c r="D167" s="22" t="s">
        <v>448</v>
      </c>
      <c r="E167" s="22">
        <v>0</v>
      </c>
      <c r="F167" s="22">
        <v>23868</v>
      </c>
      <c r="G167" s="22">
        <v>0</v>
      </c>
      <c r="H167" s="22">
        <v>209510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375</v>
      </c>
      <c r="P167" s="22">
        <v>0</v>
      </c>
      <c r="Q167" s="22">
        <v>0</v>
      </c>
      <c r="R167" s="22">
        <v>0</v>
      </c>
      <c r="S167" s="22">
        <v>0</v>
      </c>
      <c r="T167" s="22">
        <v>2424950</v>
      </c>
      <c r="U167" s="22">
        <v>1846996</v>
      </c>
      <c r="V167" s="22">
        <v>692097</v>
      </c>
      <c r="W167" s="22">
        <v>0</v>
      </c>
      <c r="X167" s="22">
        <v>0</v>
      </c>
      <c r="Y167" s="22">
        <v>0</v>
      </c>
      <c r="Z167" s="22">
        <v>56867</v>
      </c>
      <c r="AA167" s="22">
        <v>0</v>
      </c>
      <c r="AB167" s="22">
        <v>2300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396533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5653496</v>
      </c>
    </row>
    <row r="168" spans="1:42" x14ac:dyDescent="0.25">
      <c r="A168" s="22" t="s">
        <v>116</v>
      </c>
      <c r="B168" s="22" t="s">
        <v>294</v>
      </c>
      <c r="C168" s="22" t="s">
        <v>449</v>
      </c>
      <c r="D168" s="22" t="s">
        <v>450</v>
      </c>
      <c r="E168" s="22">
        <v>0</v>
      </c>
      <c r="F168" s="22">
        <v>51101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950</v>
      </c>
      <c r="P168" s="22">
        <v>0</v>
      </c>
      <c r="Q168" s="22">
        <v>0</v>
      </c>
      <c r="R168" s="22">
        <v>0</v>
      </c>
      <c r="S168" s="22">
        <v>0</v>
      </c>
      <c r="T168" s="22">
        <v>638734</v>
      </c>
      <c r="U168" s="22">
        <v>162968</v>
      </c>
      <c r="V168" s="22">
        <v>340746</v>
      </c>
      <c r="W168" s="22">
        <v>23844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1122949</v>
      </c>
      <c r="AN168" s="22">
        <v>0</v>
      </c>
      <c r="AO168" s="22">
        <v>0</v>
      </c>
      <c r="AP168" s="22">
        <v>2341292</v>
      </c>
    </row>
    <row r="169" spans="1:42" x14ac:dyDescent="0.25">
      <c r="A169" s="22" t="s">
        <v>116</v>
      </c>
      <c r="B169" s="22" t="s">
        <v>294</v>
      </c>
      <c r="C169" s="22" t="s">
        <v>451</v>
      </c>
      <c r="D169" s="22" t="s">
        <v>452</v>
      </c>
      <c r="E169" s="22">
        <v>0</v>
      </c>
      <c r="F169" s="22">
        <v>5867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624685</v>
      </c>
      <c r="U169" s="22">
        <v>105694</v>
      </c>
      <c r="V169" s="22">
        <v>110331</v>
      </c>
      <c r="W169" s="22">
        <v>0</v>
      </c>
      <c r="X169" s="22">
        <v>0</v>
      </c>
      <c r="Y169" s="22">
        <v>0</v>
      </c>
      <c r="Z169" s="22">
        <v>2000</v>
      </c>
      <c r="AA169" s="22">
        <v>0</v>
      </c>
      <c r="AB169" s="22">
        <v>0</v>
      </c>
      <c r="AC169" s="22">
        <v>0</v>
      </c>
      <c r="AD169" s="22">
        <v>20687</v>
      </c>
      <c r="AE169" s="22">
        <v>0</v>
      </c>
      <c r="AF169" s="22">
        <v>0</v>
      </c>
      <c r="AG169" s="22">
        <v>0</v>
      </c>
      <c r="AH169" s="22">
        <v>0</v>
      </c>
      <c r="AI169" s="22">
        <v>125415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994679</v>
      </c>
    </row>
    <row r="170" spans="1:42" x14ac:dyDescent="0.25">
      <c r="A170" s="22" t="s">
        <v>116</v>
      </c>
      <c r="B170" s="22" t="s">
        <v>294</v>
      </c>
      <c r="C170" s="22" t="s">
        <v>453</v>
      </c>
      <c r="D170" s="22" t="s">
        <v>454</v>
      </c>
      <c r="E170" s="22">
        <v>0</v>
      </c>
      <c r="F170" s="22">
        <v>34699</v>
      </c>
      <c r="G170" s="22">
        <v>0</v>
      </c>
      <c r="H170" s="22">
        <v>10149</v>
      </c>
      <c r="I170" s="22">
        <v>40013</v>
      </c>
      <c r="J170" s="22">
        <v>0</v>
      </c>
      <c r="K170" s="22">
        <v>0</v>
      </c>
      <c r="L170" s="22">
        <v>2400</v>
      </c>
      <c r="M170" s="22">
        <v>0</v>
      </c>
      <c r="N170" s="22">
        <v>0</v>
      </c>
      <c r="O170" s="22">
        <v>79772</v>
      </c>
      <c r="P170" s="22">
        <v>0</v>
      </c>
      <c r="Q170" s="22">
        <v>21778</v>
      </c>
      <c r="R170" s="22">
        <v>0</v>
      </c>
      <c r="S170" s="22">
        <v>0</v>
      </c>
      <c r="T170" s="22">
        <v>1445628</v>
      </c>
      <c r="U170" s="22">
        <v>828649</v>
      </c>
      <c r="V170" s="22">
        <v>405197</v>
      </c>
      <c r="W170" s="22">
        <v>0</v>
      </c>
      <c r="X170" s="22">
        <v>30389</v>
      </c>
      <c r="Y170" s="22">
        <v>0</v>
      </c>
      <c r="Z170" s="22">
        <v>0</v>
      </c>
      <c r="AA170" s="22">
        <v>0</v>
      </c>
      <c r="AB170" s="22">
        <v>55</v>
      </c>
      <c r="AC170" s="22">
        <v>12896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901480</v>
      </c>
      <c r="AJ170" s="22">
        <v>43813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3856918</v>
      </c>
    </row>
    <row r="171" spans="1:42" x14ac:dyDescent="0.25">
      <c r="A171" s="22" t="s">
        <v>116</v>
      </c>
      <c r="B171" s="22" t="s">
        <v>294</v>
      </c>
      <c r="C171" s="22" t="s">
        <v>455</v>
      </c>
      <c r="D171" s="22" t="s">
        <v>456</v>
      </c>
      <c r="E171" s="22">
        <v>0</v>
      </c>
      <c r="F171" s="22">
        <v>4065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148715</v>
      </c>
      <c r="U171" s="22">
        <v>49242</v>
      </c>
      <c r="V171" s="22">
        <v>87109</v>
      </c>
      <c r="W171" s="22">
        <v>0</v>
      </c>
      <c r="X171" s="22">
        <v>9800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9805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308736</v>
      </c>
    </row>
    <row r="172" spans="1:42" x14ac:dyDescent="0.25">
      <c r="A172" s="22" t="s">
        <v>116</v>
      </c>
      <c r="B172" s="22" t="s">
        <v>294</v>
      </c>
      <c r="C172" s="22" t="s">
        <v>457</v>
      </c>
      <c r="D172" s="22" t="s">
        <v>458</v>
      </c>
      <c r="E172" s="22">
        <v>0</v>
      </c>
      <c r="F172" s="22">
        <v>384251</v>
      </c>
      <c r="G172" s="22">
        <v>0</v>
      </c>
      <c r="H172" s="22">
        <v>8184</v>
      </c>
      <c r="I172" s="22">
        <v>45422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9335</v>
      </c>
      <c r="P172" s="22">
        <v>0</v>
      </c>
      <c r="Q172" s="22">
        <v>0</v>
      </c>
      <c r="R172" s="22">
        <v>0</v>
      </c>
      <c r="S172" s="22">
        <v>0</v>
      </c>
      <c r="T172" s="22">
        <v>2970118</v>
      </c>
      <c r="U172" s="22">
        <v>876236</v>
      </c>
      <c r="V172" s="22">
        <v>828381</v>
      </c>
      <c r="W172" s="22">
        <v>0</v>
      </c>
      <c r="X172" s="22">
        <v>0</v>
      </c>
      <c r="Y172" s="22">
        <v>0</v>
      </c>
      <c r="Z172" s="22">
        <v>28006</v>
      </c>
      <c r="AA172" s="22">
        <v>0</v>
      </c>
      <c r="AB172" s="22">
        <v>0</v>
      </c>
      <c r="AC172" s="22">
        <v>136656</v>
      </c>
      <c r="AD172" s="22">
        <v>0</v>
      </c>
      <c r="AE172" s="22">
        <v>0</v>
      </c>
      <c r="AF172" s="22">
        <v>0</v>
      </c>
      <c r="AG172" s="22">
        <v>0</v>
      </c>
      <c r="AH172" s="22">
        <v>3002</v>
      </c>
      <c r="AI172" s="22">
        <v>275738</v>
      </c>
      <c r="AJ172" s="22">
        <v>14025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5579354</v>
      </c>
    </row>
    <row r="173" spans="1:42" x14ac:dyDescent="0.25">
      <c r="A173" s="22" t="s">
        <v>116</v>
      </c>
      <c r="B173" s="22" t="s">
        <v>294</v>
      </c>
      <c r="C173" s="22" t="s">
        <v>459</v>
      </c>
      <c r="D173" s="22" t="s">
        <v>460</v>
      </c>
      <c r="E173" s="22">
        <v>0</v>
      </c>
      <c r="F173" s="22">
        <v>398323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137231</v>
      </c>
      <c r="R173" s="22">
        <v>1966585</v>
      </c>
      <c r="S173" s="22">
        <v>0</v>
      </c>
      <c r="T173" s="22">
        <v>5006836</v>
      </c>
      <c r="U173" s="22">
        <v>3863474</v>
      </c>
      <c r="V173" s="22">
        <v>1994048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65918</v>
      </c>
      <c r="AC173" s="22">
        <v>0</v>
      </c>
      <c r="AD173" s="22">
        <v>0</v>
      </c>
      <c r="AE173" s="22">
        <v>0</v>
      </c>
      <c r="AF173" s="22">
        <v>0</v>
      </c>
      <c r="AG173" s="22">
        <v>753</v>
      </c>
      <c r="AH173" s="22">
        <v>0</v>
      </c>
      <c r="AI173" s="22">
        <v>3626673</v>
      </c>
      <c r="AJ173" s="22">
        <v>37073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17096914</v>
      </c>
    </row>
    <row r="174" spans="1:42" x14ac:dyDescent="0.25">
      <c r="A174" s="22" t="s">
        <v>116</v>
      </c>
      <c r="B174" s="22" t="s">
        <v>294</v>
      </c>
      <c r="C174" s="22" t="s">
        <v>461</v>
      </c>
      <c r="D174" s="22" t="s">
        <v>462</v>
      </c>
      <c r="E174" s="22">
        <v>0</v>
      </c>
      <c r="F174" s="22">
        <v>3538021</v>
      </c>
      <c r="G174" s="22">
        <v>0</v>
      </c>
      <c r="H174" s="22">
        <v>126453</v>
      </c>
      <c r="I174" s="22">
        <v>35353</v>
      </c>
      <c r="J174" s="22">
        <v>0</v>
      </c>
      <c r="K174" s="22">
        <v>0</v>
      </c>
      <c r="L174" s="22">
        <v>74891</v>
      </c>
      <c r="M174" s="22">
        <v>0</v>
      </c>
      <c r="N174" s="22">
        <v>32569</v>
      </c>
      <c r="O174" s="22">
        <v>0</v>
      </c>
      <c r="P174" s="22">
        <v>0</v>
      </c>
      <c r="Q174" s="22">
        <v>0</v>
      </c>
      <c r="R174" s="22">
        <v>796452</v>
      </c>
      <c r="S174" s="22">
        <v>0</v>
      </c>
      <c r="T174" s="22">
        <v>4545025</v>
      </c>
      <c r="U174" s="22">
        <v>4850583</v>
      </c>
      <c r="V174" s="22">
        <v>1343935</v>
      </c>
      <c r="W174" s="22">
        <v>0</v>
      </c>
      <c r="X174" s="22">
        <v>30930</v>
      </c>
      <c r="Y174" s="22">
        <v>0</v>
      </c>
      <c r="Z174" s="22">
        <v>43868</v>
      </c>
      <c r="AA174" s="22">
        <v>0</v>
      </c>
      <c r="AB174" s="22">
        <v>16732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961763</v>
      </c>
      <c r="AJ174" s="22">
        <v>94436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16491011</v>
      </c>
    </row>
    <row r="175" spans="1:42" x14ac:dyDescent="0.25">
      <c r="A175" s="22" t="s">
        <v>116</v>
      </c>
      <c r="B175" s="22" t="s">
        <v>294</v>
      </c>
      <c r="C175" s="22" t="s">
        <v>463</v>
      </c>
      <c r="D175" s="22" t="s">
        <v>464</v>
      </c>
      <c r="E175" s="22">
        <v>0</v>
      </c>
      <c r="F175" s="22">
        <v>10586</v>
      </c>
      <c r="G175" s="22">
        <v>0</v>
      </c>
      <c r="H175" s="22">
        <v>0</v>
      </c>
      <c r="I175" s="22">
        <v>161720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86082</v>
      </c>
      <c r="P175" s="22">
        <v>0</v>
      </c>
      <c r="Q175" s="22">
        <v>0</v>
      </c>
      <c r="R175" s="22">
        <v>0</v>
      </c>
      <c r="S175" s="22">
        <v>0</v>
      </c>
      <c r="T175" s="22">
        <v>918450</v>
      </c>
      <c r="U175" s="22">
        <v>795381</v>
      </c>
      <c r="V175" s="22">
        <v>323606</v>
      </c>
      <c r="W175" s="22">
        <v>0</v>
      </c>
      <c r="X175" s="22">
        <v>2863</v>
      </c>
      <c r="Y175" s="22">
        <v>0</v>
      </c>
      <c r="Z175" s="22">
        <v>0</v>
      </c>
      <c r="AA175" s="22">
        <v>0</v>
      </c>
      <c r="AB175" s="22">
        <v>11989</v>
      </c>
      <c r="AC175" s="22">
        <v>1000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151020</v>
      </c>
      <c r="AJ175" s="22">
        <v>146499</v>
      </c>
      <c r="AK175" s="22">
        <v>0</v>
      </c>
      <c r="AL175" s="22">
        <v>0</v>
      </c>
      <c r="AM175" s="22">
        <v>2083310</v>
      </c>
      <c r="AN175" s="22">
        <v>0</v>
      </c>
      <c r="AO175" s="22">
        <v>0</v>
      </c>
      <c r="AP175" s="22">
        <v>4692506</v>
      </c>
    </row>
    <row r="176" spans="1:42" x14ac:dyDescent="0.25">
      <c r="A176" s="22" t="s">
        <v>116</v>
      </c>
      <c r="B176" s="22" t="s">
        <v>294</v>
      </c>
      <c r="C176" s="22" t="s">
        <v>465</v>
      </c>
      <c r="D176" s="22" t="s">
        <v>466</v>
      </c>
      <c r="E176" s="22">
        <v>0</v>
      </c>
      <c r="F176" s="22">
        <v>8935</v>
      </c>
      <c r="G176" s="22">
        <v>0</v>
      </c>
      <c r="H176" s="22">
        <v>0</v>
      </c>
      <c r="I176" s="22">
        <v>29460</v>
      </c>
      <c r="J176" s="22">
        <v>0</v>
      </c>
      <c r="K176" s="22">
        <v>0</v>
      </c>
      <c r="L176" s="22">
        <v>1236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362547</v>
      </c>
      <c r="U176" s="22">
        <v>122549</v>
      </c>
      <c r="V176" s="22">
        <v>177585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4625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86216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5525</v>
      </c>
      <c r="AP176" s="22">
        <v>798678</v>
      </c>
    </row>
    <row r="177" spans="1:42" x14ac:dyDescent="0.25">
      <c r="A177" s="22" t="s">
        <v>116</v>
      </c>
      <c r="B177" s="22" t="s">
        <v>294</v>
      </c>
      <c r="C177" s="22" t="s">
        <v>467</v>
      </c>
      <c r="D177" s="22" t="s">
        <v>468</v>
      </c>
      <c r="E177" s="22">
        <v>5104</v>
      </c>
      <c r="F177" s="22">
        <v>109397</v>
      </c>
      <c r="G177" s="22">
        <v>0</v>
      </c>
      <c r="H177" s="22">
        <v>18383</v>
      </c>
      <c r="I177" s="22">
        <v>90343</v>
      </c>
      <c r="J177" s="22">
        <v>0</v>
      </c>
      <c r="K177" s="22">
        <v>0</v>
      </c>
      <c r="L177" s="22">
        <v>2858</v>
      </c>
      <c r="M177" s="22">
        <v>496013</v>
      </c>
      <c r="N177" s="22">
        <v>0</v>
      </c>
      <c r="O177" s="22">
        <v>104968</v>
      </c>
      <c r="P177" s="22">
        <v>0</v>
      </c>
      <c r="Q177" s="22">
        <v>0</v>
      </c>
      <c r="R177" s="22">
        <v>0</v>
      </c>
      <c r="S177" s="22">
        <v>0</v>
      </c>
      <c r="T177" s="22">
        <v>4686615</v>
      </c>
      <c r="U177" s="22">
        <v>5549304</v>
      </c>
      <c r="V177" s="22">
        <v>2065621</v>
      </c>
      <c r="W177" s="22">
        <v>0</v>
      </c>
      <c r="X177" s="22">
        <v>0</v>
      </c>
      <c r="Y177" s="22">
        <v>0</v>
      </c>
      <c r="Z177" s="22">
        <v>26111</v>
      </c>
      <c r="AA177" s="22">
        <v>0</v>
      </c>
      <c r="AB177" s="22">
        <v>226701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1250700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14632118</v>
      </c>
    </row>
    <row r="178" spans="1:42" x14ac:dyDescent="0.25">
      <c r="A178" s="22" t="s">
        <v>116</v>
      </c>
      <c r="B178" s="22" t="s">
        <v>294</v>
      </c>
      <c r="C178" s="22" t="s">
        <v>469</v>
      </c>
      <c r="D178" s="22" t="s">
        <v>470</v>
      </c>
      <c r="E178" s="22">
        <v>0</v>
      </c>
      <c r="F178" s="22">
        <v>16972</v>
      </c>
      <c r="G178" s="22">
        <v>0</v>
      </c>
      <c r="H178" s="22">
        <v>214807</v>
      </c>
      <c r="I178" s="22">
        <v>61724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7263</v>
      </c>
      <c r="P178" s="22">
        <v>0</v>
      </c>
      <c r="Q178" s="22">
        <v>0</v>
      </c>
      <c r="R178" s="22">
        <v>421268</v>
      </c>
      <c r="S178" s="22">
        <v>0</v>
      </c>
      <c r="T178" s="22">
        <v>3468271</v>
      </c>
      <c r="U178" s="22">
        <v>2830895</v>
      </c>
      <c r="V178" s="22">
        <v>3394349</v>
      </c>
      <c r="W178" s="22">
        <v>0</v>
      </c>
      <c r="X178" s="22">
        <v>0</v>
      </c>
      <c r="Y178" s="22">
        <v>0</v>
      </c>
      <c r="Z178" s="22">
        <v>117006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147378</v>
      </c>
      <c r="AJ178" s="22">
        <v>3803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10683736</v>
      </c>
    </row>
    <row r="179" spans="1:42" x14ac:dyDescent="0.25">
      <c r="A179" s="22" t="s">
        <v>116</v>
      </c>
      <c r="B179" s="22" t="s">
        <v>294</v>
      </c>
      <c r="C179" s="22" t="s">
        <v>471</v>
      </c>
      <c r="D179" s="22" t="s">
        <v>472</v>
      </c>
      <c r="E179" s="22">
        <v>0</v>
      </c>
      <c r="F179" s="22">
        <v>0</v>
      </c>
      <c r="G179" s="22">
        <v>247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501090</v>
      </c>
      <c r="U179" s="22">
        <v>161533</v>
      </c>
      <c r="V179" s="22">
        <v>110850</v>
      </c>
      <c r="W179" s="22">
        <v>0</v>
      </c>
      <c r="X179" s="22">
        <v>16596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50212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840528</v>
      </c>
    </row>
    <row r="180" spans="1:42" x14ac:dyDescent="0.25">
      <c r="A180" s="22" t="s">
        <v>116</v>
      </c>
      <c r="B180" s="22" t="s">
        <v>294</v>
      </c>
      <c r="C180" s="22" t="s">
        <v>473</v>
      </c>
      <c r="D180" s="22" t="s">
        <v>474</v>
      </c>
      <c r="E180" s="22">
        <v>0</v>
      </c>
      <c r="F180" s="22">
        <v>373514</v>
      </c>
      <c r="G180" s="22">
        <v>0</v>
      </c>
      <c r="H180" s="22">
        <v>63950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181410</v>
      </c>
      <c r="P180" s="22">
        <v>0</v>
      </c>
      <c r="Q180" s="22">
        <v>0</v>
      </c>
      <c r="R180" s="22">
        <v>0</v>
      </c>
      <c r="S180" s="22">
        <v>0</v>
      </c>
      <c r="T180" s="22">
        <v>1838570</v>
      </c>
      <c r="U180" s="22">
        <v>904236</v>
      </c>
      <c r="V180" s="22">
        <v>779318</v>
      </c>
      <c r="W180" s="22">
        <v>0</v>
      </c>
      <c r="X180" s="22">
        <v>0</v>
      </c>
      <c r="Y180" s="22">
        <v>0</v>
      </c>
      <c r="Z180" s="22">
        <v>23430</v>
      </c>
      <c r="AA180" s="22">
        <v>0</v>
      </c>
      <c r="AB180" s="22">
        <v>52494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363020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4579942</v>
      </c>
    </row>
    <row r="181" spans="1:42" x14ac:dyDescent="0.25">
      <c r="A181" s="22" t="s">
        <v>116</v>
      </c>
      <c r="B181" s="22" t="s">
        <v>294</v>
      </c>
      <c r="C181" s="22" t="s">
        <v>475</v>
      </c>
      <c r="D181" s="22" t="s">
        <v>476</v>
      </c>
      <c r="E181" s="22">
        <v>0</v>
      </c>
      <c r="F181" s="22">
        <v>5919</v>
      </c>
      <c r="G181" s="22">
        <v>5750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22668</v>
      </c>
      <c r="P181" s="22">
        <v>0</v>
      </c>
      <c r="Q181" s="22">
        <v>0</v>
      </c>
      <c r="R181" s="22">
        <v>0</v>
      </c>
      <c r="S181" s="22">
        <v>0</v>
      </c>
      <c r="T181" s="22">
        <v>1149557</v>
      </c>
      <c r="U181" s="22">
        <v>177173</v>
      </c>
      <c r="V181" s="22">
        <v>125398</v>
      </c>
      <c r="W181" s="22">
        <v>0</v>
      </c>
      <c r="X181" s="22">
        <v>28684</v>
      </c>
      <c r="Y181" s="22">
        <v>0</v>
      </c>
      <c r="Z181" s="22">
        <v>19567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39682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1574398</v>
      </c>
    </row>
    <row r="182" spans="1:42" x14ac:dyDescent="0.25">
      <c r="A182" s="22" t="s">
        <v>116</v>
      </c>
      <c r="B182" s="22" t="s">
        <v>294</v>
      </c>
      <c r="C182" s="22" t="s">
        <v>477</v>
      </c>
      <c r="D182" s="22" t="s">
        <v>478</v>
      </c>
      <c r="E182" s="22">
        <v>0</v>
      </c>
      <c r="F182" s="22">
        <v>4425</v>
      </c>
      <c r="G182" s="22">
        <v>0</v>
      </c>
      <c r="H182" s="22">
        <v>0</v>
      </c>
      <c r="I182" s="22">
        <v>41804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1370</v>
      </c>
      <c r="P182" s="22">
        <v>0</v>
      </c>
      <c r="Q182" s="22">
        <v>0</v>
      </c>
      <c r="R182" s="22">
        <v>0</v>
      </c>
      <c r="S182" s="22">
        <v>0</v>
      </c>
      <c r="T182" s="22">
        <v>613859</v>
      </c>
      <c r="U182" s="22">
        <v>145390</v>
      </c>
      <c r="V182" s="22">
        <v>150852</v>
      </c>
      <c r="W182" s="22">
        <v>0</v>
      </c>
      <c r="X182" s="22">
        <v>0</v>
      </c>
      <c r="Y182" s="22">
        <v>0</v>
      </c>
      <c r="Z182" s="22">
        <v>8815</v>
      </c>
      <c r="AA182" s="22">
        <v>0</v>
      </c>
      <c r="AB182" s="22">
        <v>0</v>
      </c>
      <c r="AC182" s="22">
        <v>0</v>
      </c>
      <c r="AD182" s="22">
        <v>249939</v>
      </c>
      <c r="AE182" s="22">
        <v>0</v>
      </c>
      <c r="AF182" s="22">
        <v>0</v>
      </c>
      <c r="AG182" s="22">
        <v>0</v>
      </c>
      <c r="AH182" s="22">
        <v>0</v>
      </c>
      <c r="AI182" s="22">
        <v>129858</v>
      </c>
      <c r="AJ182" s="22">
        <v>17017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1363329</v>
      </c>
    </row>
    <row r="183" spans="1:42" x14ac:dyDescent="0.25">
      <c r="A183" s="22" t="s">
        <v>116</v>
      </c>
      <c r="B183" s="22" t="s">
        <v>294</v>
      </c>
      <c r="C183" s="22" t="s">
        <v>479</v>
      </c>
      <c r="D183" s="22" t="s">
        <v>480</v>
      </c>
      <c r="E183" s="22">
        <v>0</v>
      </c>
      <c r="F183" s="22">
        <v>22493</v>
      </c>
      <c r="G183" s="22">
        <v>0</v>
      </c>
      <c r="H183" s="22">
        <v>0</v>
      </c>
      <c r="I183" s="22">
        <v>44248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40559</v>
      </c>
      <c r="P183" s="22">
        <v>0</v>
      </c>
      <c r="Q183" s="22">
        <v>0</v>
      </c>
      <c r="R183" s="22">
        <v>0</v>
      </c>
      <c r="S183" s="22">
        <v>0</v>
      </c>
      <c r="T183" s="22">
        <v>596704</v>
      </c>
      <c r="U183" s="22">
        <v>119263</v>
      </c>
      <c r="V183" s="22">
        <v>168130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1943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10033</v>
      </c>
      <c r="AP183" s="22">
        <v>1003373</v>
      </c>
    </row>
    <row r="184" spans="1:42" x14ac:dyDescent="0.25">
      <c r="A184" s="22" t="s">
        <v>116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196784</v>
      </c>
      <c r="G184" s="22">
        <v>0</v>
      </c>
      <c r="H184" s="22">
        <v>0</v>
      </c>
      <c r="I184" s="22">
        <v>167706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671873</v>
      </c>
      <c r="S184" s="22">
        <v>0</v>
      </c>
      <c r="T184" s="22">
        <v>777002</v>
      </c>
      <c r="U184" s="22">
        <v>0</v>
      </c>
      <c r="V184" s="22">
        <v>368756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4700</v>
      </c>
      <c r="AE184" s="22">
        <v>0</v>
      </c>
      <c r="AF184" s="22">
        <v>0</v>
      </c>
      <c r="AG184" s="22">
        <v>0</v>
      </c>
      <c r="AH184" s="22">
        <v>0</v>
      </c>
      <c r="AI184" s="22">
        <v>112494</v>
      </c>
      <c r="AJ184" s="22">
        <v>20188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2319503</v>
      </c>
    </row>
    <row r="185" spans="1:42" x14ac:dyDescent="0.25">
      <c r="A185" s="22" t="s">
        <v>116</v>
      </c>
      <c r="B185" s="22" t="s">
        <v>294</v>
      </c>
      <c r="C185" s="22" t="s">
        <v>483</v>
      </c>
      <c r="D185" s="22" t="s">
        <v>484</v>
      </c>
      <c r="E185" s="22">
        <v>0</v>
      </c>
      <c r="F185" s="22">
        <v>3595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961685</v>
      </c>
      <c r="U185" s="22">
        <v>480400</v>
      </c>
      <c r="V185" s="22">
        <v>308281</v>
      </c>
      <c r="W185" s="22">
        <v>0</v>
      </c>
      <c r="X185" s="22">
        <v>0</v>
      </c>
      <c r="Y185" s="22">
        <v>0</v>
      </c>
      <c r="Z185" s="22">
        <v>6166</v>
      </c>
      <c r="AA185" s="22">
        <v>0</v>
      </c>
      <c r="AB185" s="22">
        <v>121280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124369</v>
      </c>
      <c r="AJ185" s="22">
        <v>0</v>
      </c>
      <c r="AK185" s="22">
        <v>0</v>
      </c>
      <c r="AL185" s="22">
        <v>0</v>
      </c>
      <c r="AM185" s="22">
        <v>1990050</v>
      </c>
      <c r="AN185" s="22">
        <v>0</v>
      </c>
      <c r="AO185" s="22">
        <v>0</v>
      </c>
      <c r="AP185" s="22">
        <v>3995826</v>
      </c>
    </row>
    <row r="186" spans="1:42" x14ac:dyDescent="0.25">
      <c r="A186" s="22" t="s">
        <v>116</v>
      </c>
      <c r="B186" s="22" t="s">
        <v>294</v>
      </c>
      <c r="C186" s="22" t="s">
        <v>485</v>
      </c>
      <c r="D186" s="22" t="s">
        <v>486</v>
      </c>
      <c r="E186" s="22">
        <v>0</v>
      </c>
      <c r="F186" s="22">
        <v>6968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450687</v>
      </c>
      <c r="U186" s="22">
        <v>101505</v>
      </c>
      <c r="V186" s="22">
        <v>188565</v>
      </c>
      <c r="W186" s="22">
        <v>0</v>
      </c>
      <c r="X186" s="22">
        <v>0</v>
      </c>
      <c r="Y186" s="22">
        <v>0</v>
      </c>
      <c r="Z186" s="22">
        <v>8700</v>
      </c>
      <c r="AA186" s="22">
        <v>0</v>
      </c>
      <c r="AB186" s="22">
        <v>0</v>
      </c>
      <c r="AC186" s="22">
        <v>206</v>
      </c>
      <c r="AD186" s="22">
        <v>507635</v>
      </c>
      <c r="AE186" s="22">
        <v>0</v>
      </c>
      <c r="AF186" s="22">
        <v>0</v>
      </c>
      <c r="AG186" s="22">
        <v>0</v>
      </c>
      <c r="AH186" s="22">
        <v>0</v>
      </c>
      <c r="AI186" s="22">
        <v>24190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1288456</v>
      </c>
    </row>
    <row r="187" spans="1:42" x14ac:dyDescent="0.25">
      <c r="A187" s="22" t="s">
        <v>116</v>
      </c>
      <c r="B187" s="22" t="s">
        <v>294</v>
      </c>
      <c r="C187" s="22" t="s">
        <v>487</v>
      </c>
      <c r="D187" s="22" t="s">
        <v>488</v>
      </c>
      <c r="E187" s="22">
        <v>0</v>
      </c>
      <c r="F187" s="22">
        <v>9083</v>
      </c>
      <c r="G187" s="22">
        <v>0</v>
      </c>
      <c r="H187" s="22">
        <v>8230</v>
      </c>
      <c r="I187" s="22">
        <v>154815</v>
      </c>
      <c r="J187" s="22">
        <v>0</v>
      </c>
      <c r="K187" s="22">
        <v>0</v>
      </c>
      <c r="L187" s="22">
        <v>72745</v>
      </c>
      <c r="M187" s="22">
        <v>0</v>
      </c>
      <c r="N187" s="22">
        <v>0</v>
      </c>
      <c r="O187" s="22">
        <v>174556</v>
      </c>
      <c r="P187" s="22">
        <v>0</v>
      </c>
      <c r="Q187" s="22">
        <v>0</v>
      </c>
      <c r="R187" s="22">
        <v>179313</v>
      </c>
      <c r="S187" s="22">
        <v>0</v>
      </c>
      <c r="T187" s="22">
        <v>2059986</v>
      </c>
      <c r="U187" s="22">
        <v>210171</v>
      </c>
      <c r="V187" s="22">
        <v>578985</v>
      </c>
      <c r="W187" s="22">
        <v>283179</v>
      </c>
      <c r="X187" s="22">
        <v>11861</v>
      </c>
      <c r="Y187" s="22">
        <v>0</v>
      </c>
      <c r="Z187" s="22">
        <v>77433</v>
      </c>
      <c r="AA187" s="22">
        <v>0</v>
      </c>
      <c r="AB187" s="22">
        <v>995</v>
      </c>
      <c r="AC187" s="22">
        <v>0</v>
      </c>
      <c r="AD187" s="22">
        <v>175400</v>
      </c>
      <c r="AE187" s="22">
        <v>0</v>
      </c>
      <c r="AF187" s="22">
        <v>0</v>
      </c>
      <c r="AG187" s="22">
        <v>0</v>
      </c>
      <c r="AH187" s="22">
        <v>0</v>
      </c>
      <c r="AI187" s="22">
        <v>266326</v>
      </c>
      <c r="AJ187" s="22">
        <v>50340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4313418</v>
      </c>
    </row>
    <row r="188" spans="1:42" x14ac:dyDescent="0.25">
      <c r="A188" s="22" t="s">
        <v>116</v>
      </c>
      <c r="B188" s="22" t="s">
        <v>294</v>
      </c>
      <c r="C188" s="22" t="s">
        <v>489</v>
      </c>
      <c r="D188" s="22" t="s">
        <v>490</v>
      </c>
      <c r="E188" s="22">
        <v>0</v>
      </c>
      <c r="F188" s="22">
        <v>6127</v>
      </c>
      <c r="G188" s="22">
        <v>5497</v>
      </c>
      <c r="H188" s="22">
        <v>0</v>
      </c>
      <c r="I188" s="22">
        <v>28623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24445</v>
      </c>
      <c r="P188" s="22">
        <v>0</v>
      </c>
      <c r="Q188" s="22">
        <v>0</v>
      </c>
      <c r="R188" s="22">
        <v>0</v>
      </c>
      <c r="S188" s="22">
        <v>0</v>
      </c>
      <c r="T188" s="22">
        <v>2433482</v>
      </c>
      <c r="U188" s="22">
        <v>978249</v>
      </c>
      <c r="V188" s="22">
        <v>737972</v>
      </c>
      <c r="W188" s="22">
        <v>0</v>
      </c>
      <c r="X188" s="22">
        <v>0</v>
      </c>
      <c r="Y188" s="22">
        <v>0</v>
      </c>
      <c r="Z188" s="22">
        <v>35659</v>
      </c>
      <c r="AA188" s="22">
        <v>0</v>
      </c>
      <c r="AB188" s="22">
        <v>40</v>
      </c>
      <c r="AC188" s="22">
        <v>0</v>
      </c>
      <c r="AD188" s="22">
        <v>64871</v>
      </c>
      <c r="AE188" s="22">
        <v>0</v>
      </c>
      <c r="AF188" s="22">
        <v>0</v>
      </c>
      <c r="AG188" s="22">
        <v>0</v>
      </c>
      <c r="AH188" s="22">
        <v>0</v>
      </c>
      <c r="AI188" s="22">
        <v>241261</v>
      </c>
      <c r="AJ188" s="22">
        <v>11744</v>
      </c>
      <c r="AK188" s="22">
        <v>21202</v>
      </c>
      <c r="AL188" s="22">
        <v>0</v>
      </c>
      <c r="AM188" s="22">
        <v>0</v>
      </c>
      <c r="AN188" s="22">
        <v>0</v>
      </c>
      <c r="AO188" s="22">
        <v>0</v>
      </c>
      <c r="AP188" s="22">
        <v>4589172</v>
      </c>
    </row>
    <row r="189" spans="1:42" x14ac:dyDescent="0.25">
      <c r="A189" s="22" t="s">
        <v>116</v>
      </c>
      <c r="B189" s="22" t="s">
        <v>294</v>
      </c>
      <c r="C189" s="22" t="s">
        <v>491</v>
      </c>
      <c r="D189" s="22" t="s">
        <v>492</v>
      </c>
      <c r="E189" s="22">
        <v>0</v>
      </c>
      <c r="F189" s="22">
        <v>148626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630832</v>
      </c>
      <c r="U189" s="22">
        <v>206947</v>
      </c>
      <c r="V189" s="22">
        <v>83621</v>
      </c>
      <c r="W189" s="22">
        <v>0</v>
      </c>
      <c r="X189" s="22">
        <v>14625</v>
      </c>
      <c r="Y189" s="22">
        <v>0</v>
      </c>
      <c r="Z189" s="22">
        <v>4498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174116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1263265</v>
      </c>
    </row>
    <row r="190" spans="1:42" x14ac:dyDescent="0.25">
      <c r="A190" s="22" t="s">
        <v>116</v>
      </c>
      <c r="B190" s="22" t="s">
        <v>294</v>
      </c>
      <c r="C190" s="22" t="s">
        <v>493</v>
      </c>
      <c r="D190" s="22" t="s">
        <v>494</v>
      </c>
      <c r="E190" s="22">
        <v>0</v>
      </c>
      <c r="F190" s="22">
        <v>87075</v>
      </c>
      <c r="G190" s="22">
        <v>10440</v>
      </c>
      <c r="H190" s="22">
        <v>0</v>
      </c>
      <c r="I190" s="22">
        <v>735465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18857</v>
      </c>
      <c r="P190" s="22">
        <v>0</v>
      </c>
      <c r="Q190" s="22">
        <v>0</v>
      </c>
      <c r="R190" s="22">
        <v>0</v>
      </c>
      <c r="S190" s="22">
        <v>0</v>
      </c>
      <c r="T190" s="22">
        <v>927218</v>
      </c>
      <c r="U190" s="22">
        <v>221906</v>
      </c>
      <c r="V190" s="22">
        <v>484105</v>
      </c>
      <c r="W190" s="22">
        <v>0</v>
      </c>
      <c r="X190" s="22">
        <v>0</v>
      </c>
      <c r="Y190" s="22">
        <v>0</v>
      </c>
      <c r="Z190" s="22">
        <v>7500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626192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3118758</v>
      </c>
    </row>
    <row r="191" spans="1:42" x14ac:dyDescent="0.25">
      <c r="A191" s="22" t="s">
        <v>116</v>
      </c>
      <c r="B191" s="22" t="s">
        <v>294</v>
      </c>
      <c r="C191" s="22" t="s">
        <v>495</v>
      </c>
      <c r="D191" s="22" t="s">
        <v>496</v>
      </c>
      <c r="E191" s="22">
        <v>0</v>
      </c>
      <c r="F191" s="22">
        <v>9780</v>
      </c>
      <c r="G191" s="22">
        <v>0</v>
      </c>
      <c r="H191" s="22">
        <v>0</v>
      </c>
      <c r="I191" s="22">
        <v>40096</v>
      </c>
      <c r="J191" s="22">
        <v>0</v>
      </c>
      <c r="K191" s="22">
        <v>0</v>
      </c>
      <c r="L191" s="22">
        <v>1395</v>
      </c>
      <c r="M191" s="22">
        <v>0</v>
      </c>
      <c r="N191" s="22">
        <v>0</v>
      </c>
      <c r="O191" s="22">
        <v>619169</v>
      </c>
      <c r="P191" s="22">
        <v>1530</v>
      </c>
      <c r="Q191" s="22">
        <v>0</v>
      </c>
      <c r="R191" s="22">
        <v>211920</v>
      </c>
      <c r="S191" s="22">
        <v>0</v>
      </c>
      <c r="T191" s="22">
        <v>3466432</v>
      </c>
      <c r="U191" s="22">
        <v>870773</v>
      </c>
      <c r="V191" s="22">
        <v>576998</v>
      </c>
      <c r="W191" s="22">
        <v>0</v>
      </c>
      <c r="X191" s="22">
        <v>0</v>
      </c>
      <c r="Y191" s="22">
        <v>0</v>
      </c>
      <c r="Z191" s="22">
        <v>39394</v>
      </c>
      <c r="AA191" s="22">
        <v>0</v>
      </c>
      <c r="AB191" s="22">
        <v>16447</v>
      </c>
      <c r="AC191" s="22">
        <v>0</v>
      </c>
      <c r="AD191" s="22">
        <v>518500</v>
      </c>
      <c r="AE191" s="22">
        <v>0</v>
      </c>
      <c r="AF191" s="22">
        <v>0</v>
      </c>
      <c r="AG191" s="22">
        <v>0</v>
      </c>
      <c r="AH191" s="22">
        <v>0</v>
      </c>
      <c r="AI191" s="22">
        <v>757588</v>
      </c>
      <c r="AJ191" s="22">
        <v>0</v>
      </c>
      <c r="AK191" s="22">
        <v>0</v>
      </c>
      <c r="AL191" s="22">
        <v>0</v>
      </c>
      <c r="AM191" s="22">
        <v>5606996</v>
      </c>
      <c r="AN191" s="22">
        <v>0</v>
      </c>
      <c r="AO191" s="22">
        <v>0</v>
      </c>
      <c r="AP191" s="22">
        <v>12737018</v>
      </c>
    </row>
    <row r="192" spans="1:42" x14ac:dyDescent="0.25">
      <c r="A192" s="22" t="s">
        <v>116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10491</v>
      </c>
      <c r="G192" s="22">
        <v>0</v>
      </c>
      <c r="H192" s="22">
        <v>0</v>
      </c>
      <c r="I192" s="22">
        <v>192048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4003</v>
      </c>
      <c r="S192" s="22">
        <v>0</v>
      </c>
      <c r="T192" s="22">
        <v>0</v>
      </c>
      <c r="U192" s="22">
        <v>0</v>
      </c>
      <c r="V192" s="22">
        <v>226779</v>
      </c>
      <c r="W192" s="22">
        <v>0</v>
      </c>
      <c r="X192" s="22">
        <v>3425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32865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469611</v>
      </c>
    </row>
    <row r="193" spans="1:42" x14ac:dyDescent="0.25">
      <c r="A193" s="22" t="s">
        <v>116</v>
      </c>
      <c r="B193" s="22" t="s">
        <v>294</v>
      </c>
      <c r="C193" s="22" t="s">
        <v>499</v>
      </c>
      <c r="D193" s="22" t="s">
        <v>500</v>
      </c>
      <c r="E193" s="22">
        <v>0</v>
      </c>
      <c r="F193" s="22">
        <v>11010</v>
      </c>
      <c r="G193" s="22">
        <v>0</v>
      </c>
      <c r="H193" s="22">
        <v>10505</v>
      </c>
      <c r="I193" s="22">
        <v>21655</v>
      </c>
      <c r="J193" s="22">
        <v>0</v>
      </c>
      <c r="K193" s="22">
        <v>0</v>
      </c>
      <c r="L193" s="22">
        <v>11999</v>
      </c>
      <c r="M193" s="22">
        <v>0</v>
      </c>
      <c r="N193" s="22">
        <v>37248</v>
      </c>
      <c r="O193" s="22">
        <v>0</v>
      </c>
      <c r="P193" s="22">
        <v>0</v>
      </c>
      <c r="Q193" s="22">
        <v>18283</v>
      </c>
      <c r="R193" s="22">
        <v>89693</v>
      </c>
      <c r="S193" s="22">
        <v>0</v>
      </c>
      <c r="T193" s="22">
        <v>2839393</v>
      </c>
      <c r="U193" s="22">
        <v>568706</v>
      </c>
      <c r="V193" s="22">
        <v>714835</v>
      </c>
      <c r="W193" s="22">
        <v>0</v>
      </c>
      <c r="X193" s="22">
        <v>120175</v>
      </c>
      <c r="Y193" s="22">
        <v>0</v>
      </c>
      <c r="Z193" s="22">
        <v>36124</v>
      </c>
      <c r="AA193" s="22">
        <v>0</v>
      </c>
      <c r="AB193" s="22">
        <v>612</v>
      </c>
      <c r="AC193" s="22">
        <v>148</v>
      </c>
      <c r="AD193" s="22">
        <v>0</v>
      </c>
      <c r="AE193" s="22">
        <v>0</v>
      </c>
      <c r="AF193" s="22">
        <v>259677</v>
      </c>
      <c r="AG193" s="22">
        <v>0</v>
      </c>
      <c r="AH193" s="22">
        <v>0</v>
      </c>
      <c r="AI193" s="22">
        <v>446391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5186454</v>
      </c>
    </row>
    <row r="194" spans="1:42" x14ac:dyDescent="0.25">
      <c r="A194" s="22" t="s">
        <v>116</v>
      </c>
      <c r="B194" s="22" t="s">
        <v>294</v>
      </c>
      <c r="C194" s="22" t="s">
        <v>501</v>
      </c>
      <c r="D194" s="22" t="s">
        <v>502</v>
      </c>
      <c r="E194" s="22">
        <v>780</v>
      </c>
      <c r="F194" s="22">
        <v>59666</v>
      </c>
      <c r="G194" s="22">
        <v>2000</v>
      </c>
      <c r="H194" s="22">
        <v>0</v>
      </c>
      <c r="I194" s="22">
        <v>202259</v>
      </c>
      <c r="J194" s="22">
        <v>152</v>
      </c>
      <c r="K194" s="22">
        <v>0</v>
      </c>
      <c r="L194" s="22">
        <v>0</v>
      </c>
      <c r="M194" s="22">
        <v>0</v>
      </c>
      <c r="N194" s="22">
        <v>12221</v>
      </c>
      <c r="O194" s="22">
        <v>98891</v>
      </c>
      <c r="P194" s="22">
        <v>0</v>
      </c>
      <c r="Q194" s="22">
        <v>61795</v>
      </c>
      <c r="R194" s="22">
        <v>99</v>
      </c>
      <c r="S194" s="22">
        <v>0</v>
      </c>
      <c r="T194" s="22">
        <v>2807581</v>
      </c>
      <c r="U194" s="22">
        <v>2021651</v>
      </c>
      <c r="V194" s="22">
        <v>1895285</v>
      </c>
      <c r="W194" s="22">
        <v>0</v>
      </c>
      <c r="X194" s="22">
        <v>14629</v>
      </c>
      <c r="Y194" s="22">
        <v>0</v>
      </c>
      <c r="Z194" s="22">
        <v>21338</v>
      </c>
      <c r="AA194" s="22">
        <v>0</v>
      </c>
      <c r="AB194" s="22">
        <v>34914</v>
      </c>
      <c r="AC194" s="22">
        <v>2138</v>
      </c>
      <c r="AD194" s="22">
        <v>25306</v>
      </c>
      <c r="AE194" s="22">
        <v>0</v>
      </c>
      <c r="AF194" s="22">
        <v>0</v>
      </c>
      <c r="AG194" s="22">
        <v>0</v>
      </c>
      <c r="AH194" s="22">
        <v>0</v>
      </c>
      <c r="AI194" s="22">
        <v>1201310</v>
      </c>
      <c r="AJ194" s="22">
        <v>501287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8963302</v>
      </c>
    </row>
    <row r="195" spans="1:42" x14ac:dyDescent="0.25">
      <c r="A195" s="22" t="s">
        <v>116</v>
      </c>
      <c r="B195" s="22" t="s">
        <v>503</v>
      </c>
      <c r="C195" s="22" t="s">
        <v>504</v>
      </c>
      <c r="D195" s="22" t="s">
        <v>505</v>
      </c>
      <c r="E195" s="22">
        <v>0</v>
      </c>
      <c r="F195" s="22">
        <v>7643</v>
      </c>
      <c r="G195" s="22">
        <v>0</v>
      </c>
      <c r="H195" s="22">
        <v>0</v>
      </c>
      <c r="I195" s="22">
        <v>44571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251185</v>
      </c>
      <c r="U195" s="22">
        <v>0</v>
      </c>
      <c r="V195" s="22">
        <v>0</v>
      </c>
      <c r="W195" s="22">
        <v>141131</v>
      </c>
      <c r="X195" s="22">
        <v>0</v>
      </c>
      <c r="Y195" s="22">
        <v>0</v>
      </c>
      <c r="Z195" s="22">
        <v>5460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21225</v>
      </c>
      <c r="AJ195" s="22">
        <v>0</v>
      </c>
      <c r="AK195" s="22">
        <v>0</v>
      </c>
      <c r="AL195" s="22">
        <v>3310</v>
      </c>
      <c r="AM195" s="22">
        <v>0</v>
      </c>
      <c r="AN195" s="22">
        <v>0</v>
      </c>
      <c r="AO195" s="22">
        <v>0</v>
      </c>
      <c r="AP195" s="22">
        <v>474525</v>
      </c>
    </row>
    <row r="196" spans="1:42" x14ac:dyDescent="0.25">
      <c r="A196" s="22" t="s">
        <v>116</v>
      </c>
      <c r="B196" s="22" t="s">
        <v>503</v>
      </c>
      <c r="C196" s="22" t="s">
        <v>506</v>
      </c>
      <c r="D196" s="22" t="s">
        <v>507</v>
      </c>
      <c r="E196" s="22">
        <v>0</v>
      </c>
      <c r="F196" s="22">
        <v>23455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28779</v>
      </c>
      <c r="M196" s="22">
        <v>0</v>
      </c>
      <c r="N196" s="22">
        <v>3455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304547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360236</v>
      </c>
    </row>
    <row r="197" spans="1:42" x14ac:dyDescent="0.25">
      <c r="A197" s="22" t="s">
        <v>116</v>
      </c>
      <c r="B197" s="22" t="s">
        <v>503</v>
      </c>
      <c r="C197" s="22" t="s">
        <v>508</v>
      </c>
      <c r="D197" s="22" t="s">
        <v>509</v>
      </c>
      <c r="E197" s="22">
        <v>664</v>
      </c>
      <c r="F197" s="22">
        <v>4494</v>
      </c>
      <c r="G197" s="22">
        <v>0</v>
      </c>
      <c r="H197" s="22">
        <v>0</v>
      </c>
      <c r="I197" s="22">
        <v>41425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334840</v>
      </c>
      <c r="U197" s="22">
        <v>228972</v>
      </c>
      <c r="V197" s="22">
        <v>155353</v>
      </c>
      <c r="W197" s="22">
        <v>0</v>
      </c>
      <c r="X197" s="22">
        <v>0</v>
      </c>
      <c r="Y197" s="22">
        <v>0</v>
      </c>
      <c r="Z197" s="22">
        <v>4050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19329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309</v>
      </c>
      <c r="AP197" s="22">
        <v>789436</v>
      </c>
    </row>
    <row r="198" spans="1:42" x14ac:dyDescent="0.25">
      <c r="A198" s="22" t="s">
        <v>116</v>
      </c>
      <c r="B198" s="22" t="s">
        <v>503</v>
      </c>
      <c r="C198" s="22" t="s">
        <v>510</v>
      </c>
      <c r="D198" s="22" t="s">
        <v>511</v>
      </c>
      <c r="E198" s="22">
        <v>0</v>
      </c>
      <c r="F198" s="22">
        <v>0</v>
      </c>
      <c r="G198" s="22">
        <v>0</v>
      </c>
      <c r="H198" s="22">
        <v>0</v>
      </c>
      <c r="I198" s="22">
        <v>17735</v>
      </c>
      <c r="J198" s="22">
        <v>0</v>
      </c>
      <c r="K198" s="22">
        <v>0</v>
      </c>
      <c r="L198" s="22">
        <v>0</v>
      </c>
      <c r="M198" s="22">
        <v>0</v>
      </c>
      <c r="N198" s="22">
        <v>25000</v>
      </c>
      <c r="O198" s="22">
        <v>7674</v>
      </c>
      <c r="P198" s="22">
        <v>0</v>
      </c>
      <c r="Q198" s="22">
        <v>0</v>
      </c>
      <c r="R198" s="22">
        <v>0</v>
      </c>
      <c r="S198" s="22">
        <v>0</v>
      </c>
      <c r="T198" s="22">
        <v>70757</v>
      </c>
      <c r="U198" s="22">
        <v>53169</v>
      </c>
      <c r="V198" s="22">
        <v>37406</v>
      </c>
      <c r="W198" s="22">
        <v>0</v>
      </c>
      <c r="X198" s="22">
        <v>0</v>
      </c>
      <c r="Y198" s="22">
        <v>0</v>
      </c>
      <c r="Z198" s="22">
        <v>2775</v>
      </c>
      <c r="AA198" s="22">
        <v>0</v>
      </c>
      <c r="AB198" s="22">
        <v>945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8023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223484</v>
      </c>
    </row>
    <row r="199" spans="1:42" x14ac:dyDescent="0.25">
      <c r="A199" s="22" t="s">
        <v>116</v>
      </c>
      <c r="B199" s="22" t="s">
        <v>503</v>
      </c>
      <c r="C199" s="22" t="s">
        <v>512</v>
      </c>
      <c r="D199" s="22" t="s">
        <v>513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64796</v>
      </c>
      <c r="U199" s="22">
        <v>25531</v>
      </c>
      <c r="V199" s="22">
        <v>25724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116051</v>
      </c>
    </row>
    <row r="200" spans="1:42" x14ac:dyDescent="0.25">
      <c r="A200" s="22" t="s">
        <v>116</v>
      </c>
      <c r="B200" s="22" t="s">
        <v>503</v>
      </c>
      <c r="C200" s="22" t="s">
        <v>514</v>
      </c>
      <c r="D200" s="22" t="s">
        <v>515</v>
      </c>
      <c r="E200" s="22">
        <v>0</v>
      </c>
      <c r="F200" s="22">
        <v>1366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2585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351171</v>
      </c>
      <c r="U200" s="22">
        <v>77479</v>
      </c>
      <c r="V200" s="22">
        <v>88368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9823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39640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570432</v>
      </c>
    </row>
    <row r="201" spans="1:42" x14ac:dyDescent="0.25">
      <c r="A201" s="22" t="s">
        <v>116</v>
      </c>
      <c r="B201" s="22" t="s">
        <v>503</v>
      </c>
      <c r="C201" s="22" t="s">
        <v>516</v>
      </c>
      <c r="D201" s="22" t="s">
        <v>517</v>
      </c>
      <c r="E201" s="22">
        <v>0</v>
      </c>
      <c r="F201" s="22">
        <v>2492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14053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94867</v>
      </c>
      <c r="U201" s="22">
        <v>36234</v>
      </c>
      <c r="V201" s="22">
        <v>48427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196073</v>
      </c>
    </row>
    <row r="202" spans="1:42" x14ac:dyDescent="0.25">
      <c r="A202" s="22" t="s">
        <v>116</v>
      </c>
      <c r="B202" s="22" t="s">
        <v>503</v>
      </c>
      <c r="C202" s="22" t="s">
        <v>518</v>
      </c>
      <c r="D202" s="22" t="s">
        <v>519</v>
      </c>
      <c r="E202" s="22">
        <v>0</v>
      </c>
      <c r="F202" s="22">
        <v>17437</v>
      </c>
      <c r="G202" s="22">
        <v>0</v>
      </c>
      <c r="H202" s="22">
        <v>0</v>
      </c>
      <c r="I202" s="22">
        <v>20063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1534</v>
      </c>
      <c r="P202" s="22">
        <v>0</v>
      </c>
      <c r="Q202" s="22">
        <v>0</v>
      </c>
      <c r="R202" s="22">
        <v>0</v>
      </c>
      <c r="S202" s="22">
        <v>0</v>
      </c>
      <c r="T202" s="22">
        <v>121637</v>
      </c>
      <c r="U202" s="22">
        <v>72070</v>
      </c>
      <c r="V202" s="22">
        <v>41498</v>
      </c>
      <c r="W202" s="22">
        <v>200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350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274789</v>
      </c>
    </row>
    <row r="203" spans="1:42" x14ac:dyDescent="0.25">
      <c r="A203" s="22" t="s">
        <v>116</v>
      </c>
      <c r="B203" s="22" t="s">
        <v>503</v>
      </c>
      <c r="C203" s="22" t="s">
        <v>520</v>
      </c>
      <c r="D203" s="22" t="s">
        <v>521</v>
      </c>
      <c r="E203" s="22">
        <v>0</v>
      </c>
      <c r="F203" s="22">
        <v>0</v>
      </c>
      <c r="G203" s="22">
        <v>0</v>
      </c>
      <c r="H203" s="22">
        <v>0</v>
      </c>
      <c r="I203" s="22">
        <v>38643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323821</v>
      </c>
      <c r="U203" s="22">
        <v>77285</v>
      </c>
      <c r="V203" s="22">
        <v>99253</v>
      </c>
      <c r="W203" s="22">
        <v>681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539683</v>
      </c>
    </row>
    <row r="204" spans="1:42" x14ac:dyDescent="0.25">
      <c r="A204" s="22" t="s">
        <v>116</v>
      </c>
      <c r="B204" s="22" t="s">
        <v>503</v>
      </c>
      <c r="C204" s="22" t="s">
        <v>522</v>
      </c>
      <c r="D204" s="22" t="s">
        <v>523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1311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121571</v>
      </c>
      <c r="U204" s="22">
        <v>50490</v>
      </c>
      <c r="V204" s="22">
        <v>67064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7000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247436</v>
      </c>
    </row>
    <row r="205" spans="1:42" x14ac:dyDescent="0.25">
      <c r="A205" s="22" t="s">
        <v>116</v>
      </c>
      <c r="B205" s="22" t="s">
        <v>503</v>
      </c>
      <c r="C205" s="22" t="s">
        <v>524</v>
      </c>
      <c r="D205" s="22" t="s">
        <v>525</v>
      </c>
      <c r="E205" s="22">
        <v>0</v>
      </c>
      <c r="F205" s="22">
        <v>1914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538</v>
      </c>
      <c r="P205" s="22">
        <v>0</v>
      </c>
      <c r="Q205" s="22">
        <v>0</v>
      </c>
      <c r="R205" s="22">
        <v>0</v>
      </c>
      <c r="S205" s="22">
        <v>0</v>
      </c>
      <c r="T205" s="22">
        <v>103322</v>
      </c>
      <c r="U205" s="22">
        <v>10759</v>
      </c>
      <c r="V205" s="22">
        <v>22893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139426</v>
      </c>
    </row>
    <row r="206" spans="1:42" x14ac:dyDescent="0.25">
      <c r="A206" s="22" t="s">
        <v>116</v>
      </c>
      <c r="B206" s="22" t="s">
        <v>503</v>
      </c>
      <c r="C206" s="22" t="s">
        <v>526</v>
      </c>
      <c r="D206" s="22" t="s">
        <v>527</v>
      </c>
      <c r="E206" s="22">
        <v>0</v>
      </c>
      <c r="F206" s="22">
        <v>3130</v>
      </c>
      <c r="G206" s="22">
        <v>0</v>
      </c>
      <c r="H206" s="22">
        <v>0</v>
      </c>
      <c r="I206" s="22">
        <v>169873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1510</v>
      </c>
      <c r="P206" s="22">
        <v>0</v>
      </c>
      <c r="Q206" s="22">
        <v>0</v>
      </c>
      <c r="R206" s="22">
        <v>0</v>
      </c>
      <c r="S206" s="22">
        <v>0</v>
      </c>
      <c r="T206" s="22">
        <v>635525</v>
      </c>
      <c r="U206" s="22">
        <v>136572</v>
      </c>
      <c r="V206" s="22">
        <v>175725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10810</v>
      </c>
      <c r="AJ206" s="22">
        <v>0</v>
      </c>
      <c r="AK206" s="22">
        <v>0</v>
      </c>
      <c r="AL206" s="22">
        <v>0</v>
      </c>
      <c r="AM206" s="22">
        <v>943930</v>
      </c>
      <c r="AN206" s="22">
        <v>0</v>
      </c>
      <c r="AO206" s="22">
        <v>0</v>
      </c>
      <c r="AP206" s="22">
        <v>2077075</v>
      </c>
    </row>
    <row r="207" spans="1:42" x14ac:dyDescent="0.25">
      <c r="A207" s="22" t="s">
        <v>116</v>
      </c>
      <c r="B207" s="22" t="s">
        <v>503</v>
      </c>
      <c r="C207" s="22" t="s">
        <v>528</v>
      </c>
      <c r="D207" s="22" t="s">
        <v>529</v>
      </c>
      <c r="E207" s="22">
        <v>0</v>
      </c>
      <c r="F207" s="22">
        <v>947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4095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78103</v>
      </c>
      <c r="U207" s="22">
        <v>90352</v>
      </c>
      <c r="V207" s="22">
        <v>75204</v>
      </c>
      <c r="W207" s="22">
        <v>0</v>
      </c>
      <c r="X207" s="22">
        <v>12085</v>
      </c>
      <c r="Y207" s="22">
        <v>0</v>
      </c>
      <c r="Z207" s="22">
        <v>60</v>
      </c>
      <c r="AA207" s="22">
        <v>0</v>
      </c>
      <c r="AB207" s="22">
        <v>35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304572</v>
      </c>
      <c r="AJ207" s="22">
        <v>463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565916</v>
      </c>
    </row>
    <row r="208" spans="1:42" x14ac:dyDescent="0.25">
      <c r="A208" s="22" t="s">
        <v>116</v>
      </c>
      <c r="B208" s="22" t="s">
        <v>503</v>
      </c>
      <c r="C208" s="22" t="s">
        <v>530</v>
      </c>
      <c r="D208" s="22" t="s">
        <v>531</v>
      </c>
      <c r="E208" s="22">
        <v>0</v>
      </c>
      <c r="F208" s="22">
        <v>1471</v>
      </c>
      <c r="G208" s="22">
        <v>0</v>
      </c>
      <c r="H208" s="22">
        <v>0</v>
      </c>
      <c r="I208" s="22">
        <v>55928</v>
      </c>
      <c r="J208" s="22">
        <v>0</v>
      </c>
      <c r="K208" s="22">
        <v>0</v>
      </c>
      <c r="L208" s="22">
        <v>0</v>
      </c>
      <c r="M208" s="22">
        <v>0</v>
      </c>
      <c r="N208" s="22">
        <v>373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232871</v>
      </c>
      <c r="U208" s="22">
        <v>57484</v>
      </c>
      <c r="V208" s="22">
        <v>55008</v>
      </c>
      <c r="W208" s="22">
        <v>0</v>
      </c>
      <c r="X208" s="22">
        <v>0</v>
      </c>
      <c r="Y208" s="22">
        <v>0</v>
      </c>
      <c r="Z208" s="22">
        <v>400</v>
      </c>
      <c r="AA208" s="22">
        <v>0</v>
      </c>
      <c r="AB208" s="22">
        <v>0</v>
      </c>
      <c r="AC208" s="22">
        <v>0</v>
      </c>
      <c r="AD208" s="22">
        <v>35048</v>
      </c>
      <c r="AE208" s="22">
        <v>0</v>
      </c>
      <c r="AF208" s="22">
        <v>0</v>
      </c>
      <c r="AG208" s="22">
        <v>0</v>
      </c>
      <c r="AH208" s="22">
        <v>0</v>
      </c>
      <c r="AI208" s="22">
        <v>149657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16074</v>
      </c>
      <c r="AP208" s="22">
        <v>604314</v>
      </c>
    </row>
    <row r="209" spans="1:42" x14ac:dyDescent="0.25">
      <c r="A209" s="22" t="s">
        <v>116</v>
      </c>
      <c r="B209" s="22" t="s">
        <v>503</v>
      </c>
      <c r="C209" s="22" t="s">
        <v>532</v>
      </c>
      <c r="D209" s="22" t="s">
        <v>533</v>
      </c>
      <c r="E209" s="22">
        <v>0</v>
      </c>
      <c r="F209" s="22">
        <v>3529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26929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117368</v>
      </c>
      <c r="U209" s="22">
        <v>29254</v>
      </c>
      <c r="V209" s="22">
        <v>52842</v>
      </c>
      <c r="W209" s="22">
        <v>0</v>
      </c>
      <c r="X209" s="22">
        <v>0</v>
      </c>
      <c r="Y209" s="22">
        <v>0</v>
      </c>
      <c r="Z209" s="22">
        <v>1075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1709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232706</v>
      </c>
    </row>
    <row r="210" spans="1:42" x14ac:dyDescent="0.25">
      <c r="A210" s="22" t="s">
        <v>116</v>
      </c>
      <c r="B210" s="22" t="s">
        <v>503</v>
      </c>
      <c r="C210" s="22" t="s">
        <v>534</v>
      </c>
      <c r="D210" s="22" t="s">
        <v>535</v>
      </c>
      <c r="E210" s="22">
        <v>0</v>
      </c>
      <c r="F210" s="22">
        <v>3434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6888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131555</v>
      </c>
      <c r="U210" s="22">
        <v>159512</v>
      </c>
      <c r="V210" s="22">
        <v>75335</v>
      </c>
      <c r="W210" s="22">
        <v>0</v>
      </c>
      <c r="X210" s="22">
        <v>0</v>
      </c>
      <c r="Y210" s="22">
        <v>0</v>
      </c>
      <c r="Z210" s="22">
        <v>3000</v>
      </c>
      <c r="AA210" s="22">
        <v>1250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33042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414016</v>
      </c>
    </row>
    <row r="211" spans="1:42" x14ac:dyDescent="0.25">
      <c r="A211" s="22" t="s">
        <v>116</v>
      </c>
      <c r="B211" s="22" t="s">
        <v>503</v>
      </c>
      <c r="C211" s="22" t="s">
        <v>536</v>
      </c>
      <c r="D211" s="22" t="s">
        <v>537</v>
      </c>
      <c r="E211" s="22">
        <v>0</v>
      </c>
      <c r="F211" s="22">
        <v>0</v>
      </c>
      <c r="G211" s="22">
        <v>6010</v>
      </c>
      <c r="H211" s="22">
        <v>0</v>
      </c>
      <c r="I211" s="22">
        <v>930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156954</v>
      </c>
      <c r="U211" s="22">
        <v>16910</v>
      </c>
      <c r="V211" s="22">
        <v>79635</v>
      </c>
      <c r="W211" s="22">
        <v>0</v>
      </c>
      <c r="X211" s="22">
        <v>0</v>
      </c>
      <c r="Y211" s="22">
        <v>0</v>
      </c>
      <c r="Z211" s="22">
        <v>180</v>
      </c>
      <c r="AA211" s="22">
        <v>0</v>
      </c>
      <c r="AB211" s="22">
        <v>8341</v>
      </c>
      <c r="AC211" s="22">
        <v>0</v>
      </c>
      <c r="AD211" s="22">
        <v>0</v>
      </c>
      <c r="AE211" s="22">
        <v>0</v>
      </c>
      <c r="AF211" s="22">
        <v>24852</v>
      </c>
      <c r="AG211" s="22">
        <v>0</v>
      </c>
      <c r="AH211" s="22">
        <v>0</v>
      </c>
      <c r="AI211" s="22">
        <v>42276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336088</v>
      </c>
    </row>
    <row r="212" spans="1:42" x14ac:dyDescent="0.25">
      <c r="A212" s="22" t="s">
        <v>116</v>
      </c>
      <c r="B212" s="22" t="s">
        <v>503</v>
      </c>
      <c r="C212" s="22" t="s">
        <v>538</v>
      </c>
      <c r="D212" s="22" t="s">
        <v>539</v>
      </c>
      <c r="E212" s="22">
        <v>0</v>
      </c>
      <c r="F212" s="22">
        <v>80</v>
      </c>
      <c r="G212" s="22">
        <v>0</v>
      </c>
      <c r="H212" s="22">
        <v>0</v>
      </c>
      <c r="I212" s="22">
        <v>34075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68935</v>
      </c>
      <c r="U212" s="22">
        <v>59700</v>
      </c>
      <c r="V212" s="22">
        <v>60194</v>
      </c>
      <c r="W212" s="22">
        <v>0</v>
      </c>
      <c r="X212" s="22">
        <v>0</v>
      </c>
      <c r="Y212" s="22">
        <v>0</v>
      </c>
      <c r="Z212" s="22">
        <v>900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51</v>
      </c>
      <c r="AJ212" s="22">
        <v>0</v>
      </c>
      <c r="AK212" s="22">
        <v>0</v>
      </c>
      <c r="AL212" s="22">
        <v>0</v>
      </c>
      <c r="AM212" s="22">
        <v>248636</v>
      </c>
      <c r="AN212" s="22">
        <v>0</v>
      </c>
      <c r="AO212" s="22">
        <v>0</v>
      </c>
      <c r="AP212" s="22">
        <v>472571</v>
      </c>
    </row>
    <row r="213" spans="1:42" x14ac:dyDescent="0.25">
      <c r="A213" s="22" t="s">
        <v>116</v>
      </c>
      <c r="B213" s="22" t="s">
        <v>503</v>
      </c>
      <c r="C213" s="22" t="s">
        <v>540</v>
      </c>
      <c r="D213" s="22" t="s">
        <v>541</v>
      </c>
      <c r="E213" s="22">
        <v>0</v>
      </c>
      <c r="F213" s="22">
        <v>35306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170476</v>
      </c>
      <c r="U213" s="22">
        <v>28511</v>
      </c>
      <c r="V213" s="22">
        <v>25763</v>
      </c>
      <c r="W213" s="22">
        <v>400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15618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276074</v>
      </c>
    </row>
    <row r="214" spans="1:42" x14ac:dyDescent="0.25">
      <c r="A214" s="22" t="s">
        <v>116</v>
      </c>
      <c r="B214" s="22" t="s">
        <v>503</v>
      </c>
      <c r="C214" s="22" t="s">
        <v>542</v>
      </c>
      <c r="D214" s="22" t="s">
        <v>543</v>
      </c>
      <c r="E214" s="22">
        <v>0</v>
      </c>
      <c r="F214" s="22">
        <v>9543</v>
      </c>
      <c r="G214" s="22">
        <v>0</v>
      </c>
      <c r="H214" s="22">
        <v>0</v>
      </c>
      <c r="I214" s="22">
        <v>24444</v>
      </c>
      <c r="J214" s="22">
        <v>0</v>
      </c>
      <c r="K214" s="22">
        <v>0</v>
      </c>
      <c r="L214" s="22">
        <v>5030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229695</v>
      </c>
      <c r="U214" s="22">
        <v>47443</v>
      </c>
      <c r="V214" s="22">
        <v>91495</v>
      </c>
      <c r="W214" s="22">
        <v>0</v>
      </c>
      <c r="X214" s="22">
        <v>1000</v>
      </c>
      <c r="Y214" s="22">
        <v>0</v>
      </c>
      <c r="Z214" s="22">
        <v>3315</v>
      </c>
      <c r="AA214" s="22">
        <v>0</v>
      </c>
      <c r="AB214" s="22">
        <v>5718</v>
      </c>
      <c r="AC214" s="22">
        <v>1000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13524</v>
      </c>
      <c r="AJ214" s="22">
        <v>21124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453331</v>
      </c>
    </row>
    <row r="215" spans="1:42" x14ac:dyDescent="0.25">
      <c r="A215" s="22" t="s">
        <v>116</v>
      </c>
      <c r="B215" s="22" t="s">
        <v>503</v>
      </c>
      <c r="C215" s="22" t="s">
        <v>544</v>
      </c>
      <c r="D215" s="22" t="s">
        <v>545</v>
      </c>
      <c r="E215" s="22">
        <v>0</v>
      </c>
      <c r="F215" s="22">
        <v>5967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150</v>
      </c>
      <c r="P215" s="22">
        <v>0</v>
      </c>
      <c r="Q215" s="22">
        <v>0</v>
      </c>
      <c r="R215" s="22">
        <v>0</v>
      </c>
      <c r="S215" s="22">
        <v>0</v>
      </c>
      <c r="T215" s="22">
        <v>156154</v>
      </c>
      <c r="U215" s="22">
        <v>39519</v>
      </c>
      <c r="V215" s="22">
        <v>51786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3713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257289</v>
      </c>
    </row>
    <row r="216" spans="1:42" x14ac:dyDescent="0.25">
      <c r="A216" s="22" t="s">
        <v>116</v>
      </c>
      <c r="B216" s="22" t="s">
        <v>503</v>
      </c>
      <c r="C216" s="22" t="s">
        <v>546</v>
      </c>
      <c r="D216" s="22" t="s">
        <v>547</v>
      </c>
      <c r="E216" s="22">
        <v>0</v>
      </c>
      <c r="F216" s="22">
        <v>1553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94</v>
      </c>
      <c r="P216" s="22">
        <v>0</v>
      </c>
      <c r="Q216" s="22">
        <v>0</v>
      </c>
      <c r="R216" s="22">
        <v>0</v>
      </c>
      <c r="S216" s="22">
        <v>0</v>
      </c>
      <c r="T216" s="22">
        <v>506290</v>
      </c>
      <c r="U216" s="22">
        <v>153792</v>
      </c>
      <c r="V216" s="22">
        <v>133542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4705</v>
      </c>
      <c r="AH216" s="22">
        <v>0</v>
      </c>
      <c r="AI216" s="22">
        <v>111095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911071</v>
      </c>
    </row>
    <row r="217" spans="1:42" x14ac:dyDescent="0.25">
      <c r="A217" s="22" t="s">
        <v>116</v>
      </c>
      <c r="B217" s="22" t="s">
        <v>503</v>
      </c>
      <c r="C217" s="22" t="s">
        <v>548</v>
      </c>
      <c r="D217" s="22" t="s">
        <v>549</v>
      </c>
      <c r="E217" s="22">
        <v>0</v>
      </c>
      <c r="F217" s="22">
        <v>869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94532</v>
      </c>
      <c r="U217" s="22">
        <v>13259</v>
      </c>
      <c r="V217" s="22">
        <v>21143</v>
      </c>
      <c r="W217" s="22">
        <v>0</v>
      </c>
      <c r="X217" s="22">
        <v>0</v>
      </c>
      <c r="Y217" s="22">
        <v>0</v>
      </c>
      <c r="Z217" s="22">
        <v>1622</v>
      </c>
      <c r="AA217" s="22">
        <v>0</v>
      </c>
      <c r="AB217" s="22">
        <v>40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131465</v>
      </c>
    </row>
    <row r="218" spans="1:42" x14ac:dyDescent="0.25">
      <c r="A218" s="22" t="s">
        <v>116</v>
      </c>
      <c r="B218" s="22" t="s">
        <v>503</v>
      </c>
      <c r="C218" s="22" t="s">
        <v>550</v>
      </c>
      <c r="D218" s="22" t="s">
        <v>551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37912</v>
      </c>
      <c r="U218" s="22">
        <v>21472</v>
      </c>
      <c r="V218" s="22">
        <v>30315</v>
      </c>
      <c r="W218" s="22">
        <v>6465</v>
      </c>
      <c r="X218" s="22">
        <v>0</v>
      </c>
      <c r="Y218" s="22">
        <v>0</v>
      </c>
      <c r="Z218" s="22">
        <v>0</v>
      </c>
      <c r="AA218" s="22">
        <v>0</v>
      </c>
      <c r="AB218" s="22">
        <v>68725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164889</v>
      </c>
    </row>
    <row r="219" spans="1:42" x14ac:dyDescent="0.25">
      <c r="A219" s="22" t="s">
        <v>116</v>
      </c>
      <c r="B219" s="22" t="s">
        <v>503</v>
      </c>
      <c r="C219" s="22" t="s">
        <v>552</v>
      </c>
      <c r="D219" s="22" t="s">
        <v>553</v>
      </c>
      <c r="E219" s="22">
        <v>0</v>
      </c>
      <c r="F219" s="22">
        <v>0</v>
      </c>
      <c r="G219" s="22">
        <v>1560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140995</v>
      </c>
      <c r="U219" s="22">
        <v>32393</v>
      </c>
      <c r="V219" s="22">
        <v>52490</v>
      </c>
      <c r="W219" s="22">
        <v>0</v>
      </c>
      <c r="X219" s="22">
        <v>0</v>
      </c>
      <c r="Y219" s="22">
        <v>0</v>
      </c>
      <c r="Z219" s="22">
        <v>2250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229688</v>
      </c>
    </row>
    <row r="220" spans="1:42" x14ac:dyDescent="0.25">
      <c r="A220" s="22" t="s">
        <v>116</v>
      </c>
      <c r="B220" s="22" t="s">
        <v>503</v>
      </c>
      <c r="C220" s="22" t="s">
        <v>554</v>
      </c>
      <c r="D220" s="22" t="s">
        <v>555</v>
      </c>
      <c r="E220" s="22">
        <v>0</v>
      </c>
      <c r="F220" s="22">
        <v>2270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19710</v>
      </c>
      <c r="V220" s="22">
        <v>11772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3100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36852</v>
      </c>
    </row>
    <row r="221" spans="1:42" x14ac:dyDescent="0.25">
      <c r="A221" s="22" t="s">
        <v>116</v>
      </c>
      <c r="B221" s="22" t="s">
        <v>503</v>
      </c>
      <c r="C221" s="22" t="s">
        <v>556</v>
      </c>
      <c r="D221" s="22" t="s">
        <v>557</v>
      </c>
      <c r="E221" s="22">
        <v>0</v>
      </c>
      <c r="F221" s="22">
        <v>23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242006</v>
      </c>
      <c r="U221" s="22">
        <v>73524</v>
      </c>
      <c r="V221" s="22">
        <v>78477</v>
      </c>
      <c r="W221" s="22">
        <v>27517</v>
      </c>
      <c r="X221" s="22">
        <v>921</v>
      </c>
      <c r="Y221" s="22">
        <v>0</v>
      </c>
      <c r="Z221" s="22">
        <v>2600</v>
      </c>
      <c r="AA221" s="22">
        <v>0</v>
      </c>
      <c r="AB221" s="22">
        <v>4259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429327</v>
      </c>
    </row>
    <row r="222" spans="1:42" x14ac:dyDescent="0.25">
      <c r="A222" s="22" t="s">
        <v>116</v>
      </c>
      <c r="B222" s="22" t="s">
        <v>503</v>
      </c>
      <c r="C222" s="22" t="s">
        <v>558</v>
      </c>
      <c r="D222" s="22" t="s">
        <v>559</v>
      </c>
      <c r="E222" s="22">
        <v>0</v>
      </c>
      <c r="F222" s="22">
        <v>1752</v>
      </c>
      <c r="G222" s="22">
        <v>0</v>
      </c>
      <c r="H222" s="22">
        <v>0</v>
      </c>
      <c r="I222" s="22">
        <v>25152</v>
      </c>
      <c r="J222" s="22">
        <v>5039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92375</v>
      </c>
      <c r="U222" s="22">
        <v>18220</v>
      </c>
      <c r="V222" s="22">
        <v>42185</v>
      </c>
      <c r="W222" s="22">
        <v>0</v>
      </c>
      <c r="X222" s="22">
        <v>0</v>
      </c>
      <c r="Y222" s="22">
        <v>0</v>
      </c>
      <c r="Z222" s="22">
        <v>5236</v>
      </c>
      <c r="AA222" s="22">
        <v>0</v>
      </c>
      <c r="AB222" s="22">
        <v>0</v>
      </c>
      <c r="AC222" s="22">
        <v>0</v>
      </c>
      <c r="AD222" s="22">
        <v>57655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247614</v>
      </c>
    </row>
    <row r="223" spans="1:42" x14ac:dyDescent="0.25">
      <c r="A223" s="22" t="s">
        <v>116</v>
      </c>
      <c r="B223" s="22" t="s">
        <v>503</v>
      </c>
      <c r="C223" s="22" t="s">
        <v>560</v>
      </c>
      <c r="D223" s="22" t="s">
        <v>561</v>
      </c>
      <c r="E223" s="22">
        <v>0</v>
      </c>
      <c r="F223" s="22">
        <v>560</v>
      </c>
      <c r="G223" s="22">
        <v>0</v>
      </c>
      <c r="H223" s="22">
        <v>0</v>
      </c>
      <c r="I223" s="22">
        <v>0</v>
      </c>
      <c r="J223" s="22">
        <v>9131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197900</v>
      </c>
      <c r="U223" s="22">
        <v>38137</v>
      </c>
      <c r="V223" s="22">
        <v>56167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301895</v>
      </c>
    </row>
    <row r="224" spans="1:42" x14ac:dyDescent="0.25">
      <c r="A224" s="22" t="s">
        <v>116</v>
      </c>
      <c r="B224" s="22" t="s">
        <v>503</v>
      </c>
      <c r="C224" s="22" t="s">
        <v>562</v>
      </c>
      <c r="D224" s="22" t="s">
        <v>563</v>
      </c>
      <c r="E224" s="22">
        <v>0</v>
      </c>
      <c r="F224" s="22">
        <v>5925</v>
      </c>
      <c r="G224" s="22">
        <v>0</v>
      </c>
      <c r="H224" s="22">
        <v>0</v>
      </c>
      <c r="I224" s="22">
        <v>3533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31109</v>
      </c>
      <c r="P224" s="22">
        <v>0</v>
      </c>
      <c r="Q224" s="22">
        <v>0</v>
      </c>
      <c r="R224" s="22">
        <v>0</v>
      </c>
      <c r="S224" s="22">
        <v>0</v>
      </c>
      <c r="T224" s="22">
        <v>394608</v>
      </c>
      <c r="U224" s="22">
        <v>86607</v>
      </c>
      <c r="V224" s="22">
        <v>86732</v>
      </c>
      <c r="W224" s="22">
        <v>0</v>
      </c>
      <c r="X224" s="22">
        <v>0</v>
      </c>
      <c r="Y224" s="22">
        <v>0</v>
      </c>
      <c r="Z224" s="22">
        <v>13250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3000</v>
      </c>
      <c r="AG224" s="22">
        <v>0</v>
      </c>
      <c r="AH224" s="22">
        <v>0</v>
      </c>
      <c r="AI224" s="22">
        <v>80973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705737</v>
      </c>
    </row>
    <row r="225" spans="1:42" x14ac:dyDescent="0.25">
      <c r="A225" s="22" t="s">
        <v>116</v>
      </c>
      <c r="B225" s="22" t="s">
        <v>503</v>
      </c>
      <c r="C225" s="22" t="s">
        <v>564</v>
      </c>
      <c r="D225" s="22" t="s">
        <v>565</v>
      </c>
      <c r="E225" s="22">
        <v>0</v>
      </c>
      <c r="F225" s="22">
        <v>75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31988</v>
      </c>
      <c r="U225" s="22">
        <v>20756</v>
      </c>
      <c r="V225" s="22">
        <v>19728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72547</v>
      </c>
    </row>
    <row r="226" spans="1:42" x14ac:dyDescent="0.25">
      <c r="A226" s="22" t="s">
        <v>116</v>
      </c>
      <c r="B226" s="22" t="s">
        <v>503</v>
      </c>
      <c r="C226" s="22" t="s">
        <v>566</v>
      </c>
      <c r="D226" s="22" t="s">
        <v>567</v>
      </c>
      <c r="E226" s="22">
        <v>0</v>
      </c>
      <c r="F226" s="22">
        <v>0</v>
      </c>
      <c r="G226" s="22">
        <v>0</v>
      </c>
      <c r="H226" s="22">
        <v>0</v>
      </c>
      <c r="I226" s="22">
        <v>3400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1074</v>
      </c>
      <c r="P226" s="22">
        <v>0</v>
      </c>
      <c r="Q226" s="22">
        <v>0</v>
      </c>
      <c r="R226" s="22">
        <v>0</v>
      </c>
      <c r="S226" s="22">
        <v>0</v>
      </c>
      <c r="T226" s="22">
        <v>99811</v>
      </c>
      <c r="U226" s="22">
        <v>77304</v>
      </c>
      <c r="V226" s="22">
        <v>61353</v>
      </c>
      <c r="W226" s="22">
        <v>0</v>
      </c>
      <c r="X226" s="22">
        <v>0</v>
      </c>
      <c r="Y226" s="22">
        <v>0</v>
      </c>
      <c r="Z226" s="22">
        <v>4535</v>
      </c>
      <c r="AA226" s="22">
        <v>0</v>
      </c>
      <c r="AB226" s="22">
        <v>0</v>
      </c>
      <c r="AC226" s="22">
        <v>0</v>
      </c>
      <c r="AD226" s="22">
        <v>1</v>
      </c>
      <c r="AE226" s="22">
        <v>0</v>
      </c>
      <c r="AF226" s="22">
        <v>0</v>
      </c>
      <c r="AG226" s="22">
        <v>0</v>
      </c>
      <c r="AH226" s="22">
        <v>0</v>
      </c>
      <c r="AI226" s="22">
        <v>1820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249298</v>
      </c>
    </row>
    <row r="227" spans="1:42" x14ac:dyDescent="0.25">
      <c r="A227" s="22" t="s">
        <v>116</v>
      </c>
      <c r="B227" s="22" t="s">
        <v>503</v>
      </c>
      <c r="C227" s="22" t="s">
        <v>568</v>
      </c>
      <c r="D227" s="22" t="s">
        <v>569</v>
      </c>
      <c r="E227" s="22">
        <v>0</v>
      </c>
      <c r="F227" s="22">
        <v>829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1180</v>
      </c>
      <c r="P227" s="22">
        <v>0</v>
      </c>
      <c r="Q227" s="22">
        <v>0</v>
      </c>
      <c r="R227" s="22">
        <v>0</v>
      </c>
      <c r="S227" s="22">
        <v>0</v>
      </c>
      <c r="T227" s="22">
        <v>59172</v>
      </c>
      <c r="U227" s="22">
        <v>16326</v>
      </c>
      <c r="V227" s="22">
        <v>48430</v>
      </c>
      <c r="W227" s="22">
        <v>0</v>
      </c>
      <c r="X227" s="22">
        <v>175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9708</v>
      </c>
      <c r="AJ227" s="22">
        <v>1991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137811</v>
      </c>
    </row>
    <row r="228" spans="1:42" x14ac:dyDescent="0.25">
      <c r="A228" s="22" t="s">
        <v>116</v>
      </c>
      <c r="B228" s="22" t="s">
        <v>503</v>
      </c>
      <c r="C228" s="22" t="s">
        <v>570</v>
      </c>
      <c r="D228" s="22" t="s">
        <v>571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105729</v>
      </c>
      <c r="T228" s="22">
        <v>103610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77990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37263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324592</v>
      </c>
    </row>
    <row r="229" spans="1:42" x14ac:dyDescent="0.25">
      <c r="A229" s="22" t="s">
        <v>116</v>
      </c>
      <c r="B229" s="22" t="s">
        <v>503</v>
      </c>
      <c r="C229" s="22" t="s">
        <v>572</v>
      </c>
      <c r="D229" s="22" t="s">
        <v>573</v>
      </c>
      <c r="E229" s="22">
        <v>0</v>
      </c>
      <c r="F229" s="22">
        <v>720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11124</v>
      </c>
      <c r="Q229" s="22">
        <v>0</v>
      </c>
      <c r="R229" s="22">
        <v>0</v>
      </c>
      <c r="S229" s="22">
        <v>0</v>
      </c>
      <c r="T229" s="22">
        <v>225817</v>
      </c>
      <c r="U229" s="22">
        <v>85094</v>
      </c>
      <c r="V229" s="22">
        <v>57315</v>
      </c>
      <c r="W229" s="22">
        <v>0</v>
      </c>
      <c r="X229" s="22">
        <v>0</v>
      </c>
      <c r="Y229" s="22">
        <v>0</v>
      </c>
      <c r="Z229" s="22">
        <v>7410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16279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403759</v>
      </c>
    </row>
    <row r="230" spans="1:42" x14ac:dyDescent="0.25">
      <c r="A230" s="22" t="s">
        <v>116</v>
      </c>
      <c r="B230" s="22" t="s">
        <v>503</v>
      </c>
      <c r="C230" s="22" t="s">
        <v>574</v>
      </c>
      <c r="D230" s="22" t="s">
        <v>575</v>
      </c>
      <c r="E230" s="22">
        <v>0</v>
      </c>
      <c r="F230" s="22">
        <v>2054</v>
      </c>
      <c r="G230" s="22">
        <v>0</v>
      </c>
      <c r="H230" s="22">
        <v>0</v>
      </c>
      <c r="I230" s="22">
        <v>82054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292901</v>
      </c>
      <c r="U230" s="22">
        <v>93172</v>
      </c>
      <c r="V230" s="22">
        <v>159201</v>
      </c>
      <c r="W230" s="22">
        <v>0</v>
      </c>
      <c r="X230" s="22">
        <v>0</v>
      </c>
      <c r="Y230" s="22">
        <v>0</v>
      </c>
      <c r="Z230" s="22">
        <v>6357</v>
      </c>
      <c r="AA230" s="22">
        <v>0</v>
      </c>
      <c r="AB230" s="22">
        <v>825</v>
      </c>
      <c r="AC230" s="22">
        <v>0</v>
      </c>
      <c r="AD230" s="22">
        <v>11042</v>
      </c>
      <c r="AE230" s="22">
        <v>0</v>
      </c>
      <c r="AF230" s="22">
        <v>0</v>
      </c>
      <c r="AG230" s="22">
        <v>0</v>
      </c>
      <c r="AH230" s="22">
        <v>0</v>
      </c>
      <c r="AI230" s="22">
        <v>46459</v>
      </c>
      <c r="AJ230" s="22">
        <v>0</v>
      </c>
      <c r="AK230" s="22">
        <v>0</v>
      </c>
      <c r="AL230" s="22">
        <v>0</v>
      </c>
      <c r="AM230" s="22">
        <v>832599</v>
      </c>
      <c r="AN230" s="22">
        <v>0</v>
      </c>
      <c r="AO230" s="22">
        <v>0</v>
      </c>
      <c r="AP230" s="22">
        <v>1526664</v>
      </c>
    </row>
    <row r="231" spans="1:42" x14ac:dyDescent="0.25">
      <c r="A231" s="22" t="s">
        <v>116</v>
      </c>
      <c r="B231" s="22" t="s">
        <v>503</v>
      </c>
      <c r="C231" s="22" t="s">
        <v>576</v>
      </c>
      <c r="D231" s="22" t="s">
        <v>577</v>
      </c>
      <c r="E231" s="22">
        <v>110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186765</v>
      </c>
      <c r="U231" s="22">
        <v>30086</v>
      </c>
      <c r="V231" s="22">
        <v>43785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1018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261764</v>
      </c>
    </row>
    <row r="232" spans="1:42" x14ac:dyDescent="0.25">
      <c r="A232" s="22" t="s">
        <v>116</v>
      </c>
      <c r="B232" s="22" t="s">
        <v>503</v>
      </c>
      <c r="C232" s="22" t="s">
        <v>578</v>
      </c>
      <c r="D232" s="22" t="s">
        <v>579</v>
      </c>
      <c r="E232" s="22">
        <v>0</v>
      </c>
      <c r="F232" s="22">
        <v>2362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77020</v>
      </c>
      <c r="P232" s="22">
        <v>0</v>
      </c>
      <c r="Q232" s="22">
        <v>0</v>
      </c>
      <c r="R232" s="22">
        <v>0</v>
      </c>
      <c r="S232" s="22">
        <v>0</v>
      </c>
      <c r="T232" s="22">
        <v>86548</v>
      </c>
      <c r="U232" s="22">
        <v>41655</v>
      </c>
      <c r="V232" s="22">
        <v>44612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2037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254234</v>
      </c>
    </row>
    <row r="233" spans="1:42" x14ac:dyDescent="0.25">
      <c r="A233" s="22" t="s">
        <v>116</v>
      </c>
      <c r="B233" s="22" t="s">
        <v>503</v>
      </c>
      <c r="C233" s="22" t="s">
        <v>580</v>
      </c>
      <c r="D233" s="22" t="s">
        <v>581</v>
      </c>
      <c r="E233" s="22">
        <v>0</v>
      </c>
      <c r="F233" s="22">
        <v>3806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1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103271</v>
      </c>
      <c r="U233" s="22">
        <v>28380</v>
      </c>
      <c r="V233" s="22">
        <v>14439</v>
      </c>
      <c r="W233" s="22">
        <v>0</v>
      </c>
      <c r="X233" s="22">
        <v>0</v>
      </c>
      <c r="Y233" s="22">
        <v>0</v>
      </c>
      <c r="Z233" s="22">
        <v>5584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8724</v>
      </c>
      <c r="AJ233" s="22">
        <v>8856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173061</v>
      </c>
    </row>
    <row r="234" spans="1:42" x14ac:dyDescent="0.25">
      <c r="A234" s="22" t="s">
        <v>116</v>
      </c>
      <c r="B234" s="22" t="s">
        <v>503</v>
      </c>
      <c r="C234" s="22" t="s">
        <v>582</v>
      </c>
      <c r="D234" s="22" t="s">
        <v>583</v>
      </c>
      <c r="E234" s="22">
        <v>0</v>
      </c>
      <c r="F234" s="22">
        <v>7402</v>
      </c>
      <c r="G234" s="22">
        <v>8277</v>
      </c>
      <c r="H234" s="22">
        <v>0</v>
      </c>
      <c r="I234" s="22">
        <v>8024</v>
      </c>
      <c r="J234" s="22">
        <v>0</v>
      </c>
      <c r="K234" s="22">
        <v>0</v>
      </c>
      <c r="L234" s="22">
        <v>893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60410</v>
      </c>
      <c r="U234" s="22">
        <v>16201</v>
      </c>
      <c r="V234" s="22">
        <v>15909</v>
      </c>
      <c r="W234" s="22">
        <v>0</v>
      </c>
      <c r="X234" s="22">
        <v>0</v>
      </c>
      <c r="Y234" s="22">
        <v>0</v>
      </c>
      <c r="Z234" s="22">
        <v>780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4421</v>
      </c>
      <c r="AJ234" s="22">
        <v>0</v>
      </c>
      <c r="AK234" s="22">
        <v>0</v>
      </c>
      <c r="AL234" s="22">
        <v>11059</v>
      </c>
      <c r="AM234" s="22">
        <v>97824</v>
      </c>
      <c r="AN234" s="22">
        <v>0</v>
      </c>
      <c r="AO234" s="22">
        <v>3301</v>
      </c>
      <c r="AP234" s="22">
        <v>234499</v>
      </c>
    </row>
    <row r="235" spans="1:42" x14ac:dyDescent="0.25">
      <c r="A235" s="22" t="s">
        <v>116</v>
      </c>
      <c r="B235" s="22" t="s">
        <v>503</v>
      </c>
      <c r="C235" s="22" t="s">
        <v>584</v>
      </c>
      <c r="D235" s="22" t="s">
        <v>585</v>
      </c>
      <c r="E235" s="22">
        <v>0</v>
      </c>
      <c r="F235" s="22">
        <v>4083</v>
      </c>
      <c r="G235" s="22">
        <v>0</v>
      </c>
      <c r="H235" s="22">
        <v>0</v>
      </c>
      <c r="I235" s="22">
        <v>33779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165143</v>
      </c>
      <c r="U235" s="22">
        <v>37027</v>
      </c>
      <c r="V235" s="22">
        <v>75969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6870</v>
      </c>
      <c r="AE235" s="22">
        <v>0</v>
      </c>
      <c r="AF235" s="22">
        <v>0</v>
      </c>
      <c r="AG235" s="22">
        <v>0</v>
      </c>
      <c r="AH235" s="22">
        <v>0</v>
      </c>
      <c r="AI235" s="22">
        <v>1167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324038</v>
      </c>
    </row>
    <row r="236" spans="1:42" x14ac:dyDescent="0.25">
      <c r="A236" s="22" t="s">
        <v>116</v>
      </c>
      <c r="B236" s="22" t="s">
        <v>503</v>
      </c>
      <c r="C236" s="22" t="s">
        <v>586</v>
      </c>
      <c r="D236" s="22" t="s">
        <v>587</v>
      </c>
      <c r="E236" s="22">
        <v>0</v>
      </c>
      <c r="F236" s="22">
        <v>1029</v>
      </c>
      <c r="G236" s="22">
        <v>0</v>
      </c>
      <c r="H236" s="22">
        <v>0</v>
      </c>
      <c r="I236" s="22">
        <v>9540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49873</v>
      </c>
      <c r="U236" s="22">
        <v>23462</v>
      </c>
      <c r="V236" s="22">
        <v>25955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9205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119064</v>
      </c>
    </row>
    <row r="237" spans="1:42" x14ac:dyDescent="0.25">
      <c r="A237" s="22" t="s">
        <v>116</v>
      </c>
      <c r="B237" s="22" t="s">
        <v>503</v>
      </c>
      <c r="C237" s="22" t="s">
        <v>588</v>
      </c>
      <c r="D237" s="22" t="s">
        <v>589</v>
      </c>
      <c r="E237" s="22">
        <v>0</v>
      </c>
      <c r="F237" s="22">
        <v>45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170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86277</v>
      </c>
      <c r="U237" s="22">
        <v>18802</v>
      </c>
      <c r="V237" s="22">
        <v>9621</v>
      </c>
      <c r="W237" s="22">
        <v>0</v>
      </c>
      <c r="X237" s="22">
        <v>0</v>
      </c>
      <c r="Y237" s="22">
        <v>0</v>
      </c>
      <c r="Z237" s="22">
        <v>700</v>
      </c>
      <c r="AA237" s="22">
        <v>0</v>
      </c>
      <c r="AB237" s="22">
        <v>1155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116770</v>
      </c>
    </row>
    <row r="238" spans="1:42" x14ac:dyDescent="0.25">
      <c r="A238" s="22" t="s">
        <v>116</v>
      </c>
      <c r="B238" s="22" t="s">
        <v>503</v>
      </c>
      <c r="C238" s="22" t="s">
        <v>590</v>
      </c>
      <c r="D238" s="22" t="s">
        <v>591</v>
      </c>
      <c r="E238" s="22">
        <v>0</v>
      </c>
      <c r="F238" s="22">
        <v>4222</v>
      </c>
      <c r="G238" s="22">
        <v>0</v>
      </c>
      <c r="H238" s="22">
        <v>0</v>
      </c>
      <c r="I238" s="22">
        <v>2846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9709</v>
      </c>
      <c r="P238" s="22">
        <v>0</v>
      </c>
      <c r="Q238" s="22">
        <v>0</v>
      </c>
      <c r="R238" s="22">
        <v>0</v>
      </c>
      <c r="S238" s="22">
        <v>0</v>
      </c>
      <c r="T238" s="22">
        <v>148613</v>
      </c>
      <c r="U238" s="22">
        <v>31671</v>
      </c>
      <c r="V238" s="22">
        <v>53526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4520</v>
      </c>
      <c r="AE238" s="22">
        <v>0</v>
      </c>
      <c r="AF238" s="22">
        <v>0</v>
      </c>
      <c r="AG238" s="22">
        <v>0</v>
      </c>
      <c r="AH238" s="22">
        <v>0</v>
      </c>
      <c r="AI238" s="22">
        <v>58480</v>
      </c>
      <c r="AJ238" s="22">
        <v>33270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346857</v>
      </c>
    </row>
    <row r="239" spans="1:42" x14ac:dyDescent="0.25">
      <c r="A239" s="22" t="s">
        <v>116</v>
      </c>
      <c r="B239" s="22" t="s">
        <v>503</v>
      </c>
      <c r="C239" s="22" t="s">
        <v>592</v>
      </c>
      <c r="D239" s="22" t="s">
        <v>593</v>
      </c>
      <c r="E239" s="22">
        <v>0</v>
      </c>
      <c r="F239" s="22">
        <v>4470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1850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57138</v>
      </c>
      <c r="V239" s="22">
        <v>30040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16000</v>
      </c>
      <c r="AE239" s="22">
        <v>0</v>
      </c>
      <c r="AF239" s="22">
        <v>0</v>
      </c>
      <c r="AG239" s="22">
        <v>0</v>
      </c>
      <c r="AH239" s="22">
        <v>0</v>
      </c>
      <c r="AI239" s="22">
        <v>9369</v>
      </c>
      <c r="AJ239" s="22">
        <v>4895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123762</v>
      </c>
    </row>
    <row r="240" spans="1:42" x14ac:dyDescent="0.25">
      <c r="A240" s="22" t="s">
        <v>116</v>
      </c>
      <c r="B240" s="22" t="s">
        <v>503</v>
      </c>
      <c r="C240" s="22" t="s">
        <v>594</v>
      </c>
      <c r="D240" s="22" t="s">
        <v>595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778</v>
      </c>
      <c r="P240" s="22">
        <v>0</v>
      </c>
      <c r="Q240" s="22">
        <v>0</v>
      </c>
      <c r="R240" s="22">
        <v>0</v>
      </c>
      <c r="S240" s="22">
        <v>0</v>
      </c>
      <c r="T240" s="22">
        <v>114054</v>
      </c>
      <c r="U240" s="22">
        <v>39741</v>
      </c>
      <c r="V240" s="22">
        <v>30348</v>
      </c>
      <c r="W240" s="22">
        <v>0</v>
      </c>
      <c r="X240" s="22">
        <v>0</v>
      </c>
      <c r="Y240" s="22">
        <v>0</v>
      </c>
      <c r="Z240" s="22">
        <v>300</v>
      </c>
      <c r="AA240" s="22">
        <v>0</v>
      </c>
      <c r="AB240" s="22">
        <v>0</v>
      </c>
      <c r="AC240" s="22">
        <v>0</v>
      </c>
      <c r="AD240" s="22">
        <v>2875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188096</v>
      </c>
    </row>
    <row r="241" spans="1:42" x14ac:dyDescent="0.25">
      <c r="A241" s="22" t="s">
        <v>116</v>
      </c>
      <c r="B241" s="22" t="s">
        <v>503</v>
      </c>
      <c r="C241" s="22" t="s">
        <v>596</v>
      </c>
      <c r="D241" s="22" t="s">
        <v>597</v>
      </c>
      <c r="E241" s="22">
        <v>0</v>
      </c>
      <c r="F241" s="22">
        <v>4435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334359</v>
      </c>
      <c r="U241" s="22">
        <v>50565</v>
      </c>
      <c r="V241" s="22">
        <v>31325</v>
      </c>
      <c r="W241" s="22">
        <v>0</v>
      </c>
      <c r="X241" s="22">
        <v>0</v>
      </c>
      <c r="Y241" s="22">
        <v>0</v>
      </c>
      <c r="Z241" s="22">
        <v>4952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15240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440876</v>
      </c>
    </row>
    <row r="242" spans="1:42" x14ac:dyDescent="0.25">
      <c r="A242" s="22" t="s">
        <v>116</v>
      </c>
      <c r="B242" s="22" t="s">
        <v>503</v>
      </c>
      <c r="C242" s="22" t="s">
        <v>598</v>
      </c>
      <c r="D242" s="22" t="s">
        <v>599</v>
      </c>
      <c r="E242" s="22">
        <v>0</v>
      </c>
      <c r="F242" s="22">
        <v>2008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4941</v>
      </c>
      <c r="P242" s="22">
        <v>0</v>
      </c>
      <c r="Q242" s="22">
        <v>0</v>
      </c>
      <c r="R242" s="22">
        <v>0</v>
      </c>
      <c r="S242" s="22">
        <v>0</v>
      </c>
      <c r="T242" s="22">
        <v>102715</v>
      </c>
      <c r="U242" s="22">
        <v>36493</v>
      </c>
      <c r="V242" s="22">
        <v>67062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35681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248900</v>
      </c>
    </row>
    <row r="243" spans="1:42" x14ac:dyDescent="0.25">
      <c r="A243" s="22" t="s">
        <v>116</v>
      </c>
      <c r="B243" s="22" t="s">
        <v>503</v>
      </c>
      <c r="C243" s="22" t="s">
        <v>600</v>
      </c>
      <c r="D243" s="22" t="s">
        <v>601</v>
      </c>
      <c r="E243" s="22">
        <v>0</v>
      </c>
      <c r="F243" s="22">
        <v>3133</v>
      </c>
      <c r="G243" s="22">
        <v>0</v>
      </c>
      <c r="H243" s="22">
        <v>0</v>
      </c>
      <c r="I243" s="22">
        <v>14120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2641</v>
      </c>
      <c r="P243" s="22">
        <v>0</v>
      </c>
      <c r="Q243" s="22">
        <v>0</v>
      </c>
      <c r="R243" s="22">
        <v>0</v>
      </c>
      <c r="S243" s="22">
        <v>0</v>
      </c>
      <c r="T243" s="22">
        <v>142239</v>
      </c>
      <c r="U243" s="22">
        <v>79422</v>
      </c>
      <c r="V243" s="22">
        <v>75117</v>
      </c>
      <c r="W243" s="22">
        <v>0</v>
      </c>
      <c r="X243" s="22">
        <v>0</v>
      </c>
      <c r="Y243" s="22">
        <v>0</v>
      </c>
      <c r="Z243" s="22">
        <v>2500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319172</v>
      </c>
    </row>
    <row r="244" spans="1:42" x14ac:dyDescent="0.25">
      <c r="A244" s="22" t="s">
        <v>116</v>
      </c>
      <c r="B244" s="22" t="s">
        <v>503</v>
      </c>
      <c r="C244" s="22" t="s">
        <v>602</v>
      </c>
      <c r="D244" s="22" t="s">
        <v>603</v>
      </c>
      <c r="E244" s="22">
        <v>0</v>
      </c>
      <c r="F244" s="22">
        <v>4587</v>
      </c>
      <c r="G244" s="22">
        <v>0</v>
      </c>
      <c r="H244" s="22">
        <v>0</v>
      </c>
      <c r="I244" s="22">
        <v>18333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385356</v>
      </c>
      <c r="U244" s="22">
        <v>69135</v>
      </c>
      <c r="V244" s="22">
        <v>112519</v>
      </c>
      <c r="W244" s="22">
        <v>0</v>
      </c>
      <c r="X244" s="22">
        <v>0</v>
      </c>
      <c r="Y244" s="22">
        <v>0</v>
      </c>
      <c r="Z244" s="22">
        <v>2675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592605</v>
      </c>
    </row>
    <row r="245" spans="1:42" x14ac:dyDescent="0.25">
      <c r="A245" s="22" t="s">
        <v>116</v>
      </c>
      <c r="B245" s="22" t="s">
        <v>503</v>
      </c>
      <c r="C245" s="22" t="s">
        <v>604</v>
      </c>
      <c r="D245" s="22" t="s">
        <v>605</v>
      </c>
      <c r="E245" s="22">
        <v>0</v>
      </c>
      <c r="F245" s="22">
        <v>7472</v>
      </c>
      <c r="G245" s="22">
        <v>0</v>
      </c>
      <c r="H245" s="22">
        <v>0</v>
      </c>
      <c r="I245" s="22">
        <v>38219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7730</v>
      </c>
      <c r="P245" s="22">
        <v>0</v>
      </c>
      <c r="Q245" s="22">
        <v>0</v>
      </c>
      <c r="R245" s="22">
        <v>0</v>
      </c>
      <c r="S245" s="22">
        <v>0</v>
      </c>
      <c r="T245" s="22">
        <v>349703</v>
      </c>
      <c r="U245" s="22">
        <v>182415</v>
      </c>
      <c r="V245" s="22">
        <v>67520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18282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671341</v>
      </c>
    </row>
    <row r="246" spans="1:42" x14ac:dyDescent="0.25">
      <c r="A246" s="22" t="s">
        <v>116</v>
      </c>
      <c r="B246" s="22" t="s">
        <v>503</v>
      </c>
      <c r="C246" s="22" t="s">
        <v>606</v>
      </c>
      <c r="D246" s="22" t="s">
        <v>607</v>
      </c>
      <c r="E246" s="22">
        <v>0</v>
      </c>
      <c r="F246" s="22">
        <v>42676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84267</v>
      </c>
      <c r="U246" s="22">
        <v>6809</v>
      </c>
      <c r="V246" s="22">
        <v>29380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163132</v>
      </c>
    </row>
    <row r="247" spans="1:42" x14ac:dyDescent="0.25">
      <c r="A247" s="22" t="s">
        <v>116</v>
      </c>
      <c r="B247" s="22" t="s">
        <v>503</v>
      </c>
      <c r="C247" s="22" t="s">
        <v>608</v>
      </c>
      <c r="D247" s="22" t="s">
        <v>609</v>
      </c>
      <c r="E247" s="22">
        <v>0</v>
      </c>
      <c r="F247" s="22">
        <v>950</v>
      </c>
      <c r="G247" s="22">
        <v>450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19063</v>
      </c>
      <c r="P247" s="22">
        <v>0</v>
      </c>
      <c r="Q247" s="22">
        <v>0</v>
      </c>
      <c r="R247" s="22">
        <v>0</v>
      </c>
      <c r="S247" s="22">
        <v>0</v>
      </c>
      <c r="T247" s="22">
        <v>151616</v>
      </c>
      <c r="U247" s="22">
        <v>19273</v>
      </c>
      <c r="V247" s="22">
        <v>19292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12064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198</v>
      </c>
      <c r="AJ247" s="22">
        <v>0</v>
      </c>
      <c r="AK247" s="22">
        <v>0</v>
      </c>
      <c r="AL247" s="22">
        <v>264</v>
      </c>
      <c r="AM247" s="22">
        <v>0</v>
      </c>
      <c r="AN247" s="22">
        <v>0</v>
      </c>
      <c r="AO247" s="22">
        <v>0</v>
      </c>
      <c r="AP247" s="22">
        <v>223170</v>
      </c>
    </row>
    <row r="248" spans="1:42" x14ac:dyDescent="0.25">
      <c r="A248" s="22" t="s">
        <v>116</v>
      </c>
      <c r="B248" s="22" t="s">
        <v>503</v>
      </c>
      <c r="C248" s="22" t="s">
        <v>610</v>
      </c>
      <c r="D248" s="22" t="s">
        <v>611</v>
      </c>
      <c r="E248" s="22">
        <v>0</v>
      </c>
      <c r="F248" s="22">
        <v>1067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16346</v>
      </c>
      <c r="P248" s="22">
        <v>0</v>
      </c>
      <c r="Q248" s="22">
        <v>0</v>
      </c>
      <c r="R248" s="22">
        <v>0</v>
      </c>
      <c r="S248" s="22">
        <v>0</v>
      </c>
      <c r="T248" s="22">
        <v>115451</v>
      </c>
      <c r="U248" s="22">
        <v>54233</v>
      </c>
      <c r="V248" s="22">
        <v>43093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410</v>
      </c>
      <c r="AJ248" s="22">
        <v>20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230620</v>
      </c>
    </row>
    <row r="249" spans="1:42" x14ac:dyDescent="0.25">
      <c r="A249" s="22" t="s">
        <v>116</v>
      </c>
      <c r="B249" s="22" t="s">
        <v>503</v>
      </c>
      <c r="C249" s="22" t="s">
        <v>612</v>
      </c>
      <c r="D249" s="22" t="s">
        <v>613</v>
      </c>
      <c r="E249" s="22">
        <v>0</v>
      </c>
      <c r="F249" s="22">
        <v>0</v>
      </c>
      <c r="G249" s="22">
        <v>0</v>
      </c>
      <c r="H249" s="22">
        <v>0</v>
      </c>
      <c r="I249" s="22">
        <v>30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345506</v>
      </c>
      <c r="U249" s="22">
        <v>163114</v>
      </c>
      <c r="V249" s="22">
        <v>120950</v>
      </c>
      <c r="W249" s="22">
        <v>0</v>
      </c>
      <c r="X249" s="22">
        <v>0</v>
      </c>
      <c r="Y249" s="22">
        <v>0</v>
      </c>
      <c r="Z249" s="22">
        <v>5629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675554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1310783</v>
      </c>
    </row>
    <row r="250" spans="1:42" x14ac:dyDescent="0.25">
      <c r="A250" s="22" t="s">
        <v>116</v>
      </c>
      <c r="B250" s="22" t="s">
        <v>503</v>
      </c>
      <c r="C250" s="22" t="s">
        <v>614</v>
      </c>
      <c r="D250" s="22" t="s">
        <v>615</v>
      </c>
      <c r="E250" s="22">
        <v>0</v>
      </c>
      <c r="F250" s="22">
        <v>5965</v>
      </c>
      <c r="G250" s="22">
        <v>0</v>
      </c>
      <c r="H250" s="22">
        <v>0</v>
      </c>
      <c r="I250" s="22">
        <v>10322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4162</v>
      </c>
      <c r="P250" s="22">
        <v>0</v>
      </c>
      <c r="Q250" s="22">
        <v>0</v>
      </c>
      <c r="R250" s="22">
        <v>0</v>
      </c>
      <c r="S250" s="22">
        <v>0</v>
      </c>
      <c r="T250" s="22">
        <v>360680</v>
      </c>
      <c r="U250" s="22">
        <v>66617</v>
      </c>
      <c r="V250" s="22">
        <v>74952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522698</v>
      </c>
    </row>
    <row r="251" spans="1:42" x14ac:dyDescent="0.25">
      <c r="A251" s="22" t="s">
        <v>116</v>
      </c>
      <c r="B251" s="22" t="s">
        <v>503</v>
      </c>
      <c r="C251" s="22" t="s">
        <v>616</v>
      </c>
      <c r="D251" s="22" t="s">
        <v>617</v>
      </c>
      <c r="E251" s="22">
        <v>23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113898</v>
      </c>
      <c r="U251" s="22">
        <v>23285</v>
      </c>
      <c r="V251" s="22">
        <v>25493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200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185401</v>
      </c>
    </row>
    <row r="252" spans="1:42" x14ac:dyDescent="0.25">
      <c r="A252" s="22" t="s">
        <v>116</v>
      </c>
      <c r="B252" s="22" t="s">
        <v>503</v>
      </c>
      <c r="C252" s="22" t="s">
        <v>618</v>
      </c>
      <c r="D252" s="22" t="s">
        <v>619</v>
      </c>
      <c r="E252" s="22">
        <v>0</v>
      </c>
      <c r="F252" s="22">
        <v>0</v>
      </c>
      <c r="G252" s="22">
        <v>0</v>
      </c>
      <c r="H252" s="22">
        <v>0</v>
      </c>
      <c r="I252" s="22">
        <v>20800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111083</v>
      </c>
      <c r="U252" s="22">
        <v>26881</v>
      </c>
      <c r="V252" s="22">
        <v>18329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177093</v>
      </c>
    </row>
    <row r="253" spans="1:42" x14ac:dyDescent="0.25">
      <c r="A253" s="22" t="s">
        <v>116</v>
      </c>
      <c r="B253" s="22" t="s">
        <v>503</v>
      </c>
      <c r="C253" s="22" t="s">
        <v>620</v>
      </c>
      <c r="D253" s="22" t="s">
        <v>621</v>
      </c>
      <c r="E253" s="22">
        <v>0</v>
      </c>
      <c r="F253" s="22">
        <v>445</v>
      </c>
      <c r="G253" s="22">
        <v>0</v>
      </c>
      <c r="H253" s="22">
        <v>0</v>
      </c>
      <c r="I253" s="22">
        <v>17348</v>
      </c>
      <c r="J253" s="22">
        <v>0</v>
      </c>
      <c r="K253" s="22">
        <v>0</v>
      </c>
      <c r="L253" s="22">
        <v>335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35948</v>
      </c>
      <c r="U253" s="22">
        <v>12936</v>
      </c>
      <c r="V253" s="22">
        <v>13432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20</v>
      </c>
      <c r="AC253" s="22">
        <v>0</v>
      </c>
      <c r="AD253" s="22">
        <v>17894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6240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104598</v>
      </c>
    </row>
    <row r="254" spans="1:42" x14ac:dyDescent="0.25">
      <c r="A254" s="22" t="s">
        <v>116</v>
      </c>
      <c r="B254" s="22" t="s">
        <v>503</v>
      </c>
      <c r="C254" s="22" t="s">
        <v>622</v>
      </c>
      <c r="D254" s="22" t="s">
        <v>623</v>
      </c>
      <c r="E254" s="22">
        <v>0</v>
      </c>
      <c r="F254" s="22">
        <v>65459</v>
      </c>
      <c r="G254" s="22">
        <v>0</v>
      </c>
      <c r="H254" s="22">
        <v>0</v>
      </c>
      <c r="I254" s="22">
        <v>11530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9063</v>
      </c>
      <c r="P254" s="22">
        <v>0</v>
      </c>
      <c r="Q254" s="22">
        <v>0</v>
      </c>
      <c r="R254" s="22">
        <v>0</v>
      </c>
      <c r="S254" s="22">
        <v>0</v>
      </c>
      <c r="T254" s="22">
        <v>134143</v>
      </c>
      <c r="U254" s="22">
        <v>16825</v>
      </c>
      <c r="V254" s="22">
        <v>16206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275</v>
      </c>
      <c r="AC254" s="22">
        <v>0</v>
      </c>
      <c r="AD254" s="22">
        <v>67000</v>
      </c>
      <c r="AE254" s="22">
        <v>0</v>
      </c>
      <c r="AF254" s="22">
        <v>23</v>
      </c>
      <c r="AG254" s="22">
        <v>0</v>
      </c>
      <c r="AH254" s="22">
        <v>0</v>
      </c>
      <c r="AI254" s="22">
        <v>0</v>
      </c>
      <c r="AJ254" s="22">
        <v>21163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341664</v>
      </c>
    </row>
    <row r="255" spans="1:42" x14ac:dyDescent="0.25">
      <c r="A255" s="22" t="s">
        <v>116</v>
      </c>
      <c r="B255" s="22" t="s">
        <v>503</v>
      </c>
      <c r="C255" s="22" t="s">
        <v>624</v>
      </c>
      <c r="D255" s="22" t="s">
        <v>625</v>
      </c>
      <c r="E255" s="22">
        <v>0</v>
      </c>
      <c r="F255" s="22">
        <v>443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3755</v>
      </c>
      <c r="P255" s="22">
        <v>0</v>
      </c>
      <c r="Q255" s="22">
        <v>0</v>
      </c>
      <c r="R255" s="22">
        <v>0</v>
      </c>
      <c r="S255" s="22">
        <v>0</v>
      </c>
      <c r="T255" s="22">
        <v>467512</v>
      </c>
      <c r="U255" s="22">
        <v>43119</v>
      </c>
      <c r="V255" s="22">
        <v>1011573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1526402</v>
      </c>
    </row>
    <row r="256" spans="1:42" x14ac:dyDescent="0.25">
      <c r="A256" s="22" t="s">
        <v>116</v>
      </c>
      <c r="B256" s="22" t="s">
        <v>503</v>
      </c>
      <c r="C256" s="22" t="s">
        <v>626</v>
      </c>
      <c r="D256" s="22" t="s">
        <v>627</v>
      </c>
      <c r="E256" s="22">
        <v>0</v>
      </c>
      <c r="F256" s="22">
        <v>1688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57508</v>
      </c>
      <c r="U256" s="22">
        <v>20868</v>
      </c>
      <c r="V256" s="22">
        <v>26466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106530</v>
      </c>
    </row>
    <row r="257" spans="1:42" x14ac:dyDescent="0.25">
      <c r="A257" s="22" t="s">
        <v>116</v>
      </c>
      <c r="B257" s="22" t="s">
        <v>503</v>
      </c>
      <c r="C257" s="22" t="s">
        <v>628</v>
      </c>
      <c r="D257" s="22" t="s">
        <v>629</v>
      </c>
      <c r="E257" s="22">
        <v>0</v>
      </c>
      <c r="F257" s="22">
        <v>1915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427338</v>
      </c>
      <c r="U257" s="22">
        <v>51695</v>
      </c>
      <c r="V257" s="22">
        <v>38557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57398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576903</v>
      </c>
    </row>
    <row r="258" spans="1:42" x14ac:dyDescent="0.25">
      <c r="A258" s="22" t="s">
        <v>116</v>
      </c>
      <c r="B258" s="22" t="s">
        <v>503</v>
      </c>
      <c r="C258" s="22" t="s">
        <v>630</v>
      </c>
      <c r="D258" s="22" t="s">
        <v>631</v>
      </c>
      <c r="E258" s="22">
        <v>0</v>
      </c>
      <c r="F258" s="22">
        <v>780</v>
      </c>
      <c r="G258" s="22">
        <v>0</v>
      </c>
      <c r="H258" s="22">
        <v>0</v>
      </c>
      <c r="I258" s="22">
        <v>3342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25</v>
      </c>
      <c r="P258" s="22">
        <v>0</v>
      </c>
      <c r="Q258" s="22">
        <v>0</v>
      </c>
      <c r="R258" s="22">
        <v>0</v>
      </c>
      <c r="S258" s="22">
        <v>0</v>
      </c>
      <c r="T258" s="22">
        <v>43436</v>
      </c>
      <c r="U258" s="22">
        <v>18482</v>
      </c>
      <c r="V258" s="22">
        <v>23852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89917</v>
      </c>
    </row>
    <row r="259" spans="1:42" x14ac:dyDescent="0.25">
      <c r="A259" s="22" t="s">
        <v>116</v>
      </c>
      <c r="B259" s="22" t="s">
        <v>503</v>
      </c>
      <c r="C259" s="22" t="s">
        <v>632</v>
      </c>
      <c r="D259" s="22" t="s">
        <v>633</v>
      </c>
      <c r="E259" s="22">
        <v>0</v>
      </c>
      <c r="F259" s="22">
        <v>6591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840</v>
      </c>
      <c r="P259" s="22">
        <v>0</v>
      </c>
      <c r="Q259" s="22">
        <v>0</v>
      </c>
      <c r="R259" s="22">
        <v>0</v>
      </c>
      <c r="S259" s="22">
        <v>0</v>
      </c>
      <c r="T259" s="22">
        <v>112408</v>
      </c>
      <c r="U259" s="22">
        <v>30077</v>
      </c>
      <c r="V259" s="22">
        <v>32413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2500</v>
      </c>
      <c r="AC259" s="22">
        <v>0</v>
      </c>
      <c r="AD259" s="22">
        <v>818</v>
      </c>
      <c r="AE259" s="22">
        <v>0</v>
      </c>
      <c r="AF259" s="22">
        <v>0</v>
      </c>
      <c r="AG259" s="22">
        <v>0</v>
      </c>
      <c r="AH259" s="22">
        <v>0</v>
      </c>
      <c r="AI259" s="22">
        <v>9047</v>
      </c>
      <c r="AJ259" s="22">
        <v>0</v>
      </c>
      <c r="AK259" s="22">
        <v>0</v>
      </c>
      <c r="AL259" s="22">
        <v>38639</v>
      </c>
      <c r="AM259" s="22">
        <v>0</v>
      </c>
      <c r="AN259" s="22">
        <v>0</v>
      </c>
      <c r="AO259" s="22">
        <v>0</v>
      </c>
      <c r="AP259" s="22">
        <v>233333</v>
      </c>
    </row>
    <row r="260" spans="1:42" x14ac:dyDescent="0.25">
      <c r="A260" s="22" t="s">
        <v>116</v>
      </c>
      <c r="B260" s="22" t="s">
        <v>503</v>
      </c>
      <c r="C260" s="22" t="s">
        <v>634</v>
      </c>
      <c r="D260" s="22" t="s">
        <v>635</v>
      </c>
      <c r="E260" s="22">
        <v>0</v>
      </c>
      <c r="F260" s="22">
        <v>33202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975</v>
      </c>
      <c r="P260" s="22">
        <v>0</v>
      </c>
      <c r="Q260" s="22">
        <v>0</v>
      </c>
      <c r="R260" s="22">
        <v>0</v>
      </c>
      <c r="S260" s="22">
        <v>0</v>
      </c>
      <c r="T260" s="22">
        <v>424350</v>
      </c>
      <c r="U260" s="22">
        <v>84030</v>
      </c>
      <c r="V260" s="22">
        <v>79292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3245</v>
      </c>
      <c r="AE260" s="22">
        <v>0</v>
      </c>
      <c r="AF260" s="22">
        <v>0</v>
      </c>
      <c r="AG260" s="22">
        <v>0</v>
      </c>
      <c r="AH260" s="22">
        <v>0</v>
      </c>
      <c r="AI260" s="22">
        <v>3715</v>
      </c>
      <c r="AJ260" s="22">
        <v>7400</v>
      </c>
      <c r="AK260" s="22">
        <v>0</v>
      </c>
      <c r="AL260" s="22">
        <v>0</v>
      </c>
      <c r="AM260" s="22">
        <v>78703</v>
      </c>
      <c r="AN260" s="22">
        <v>65021</v>
      </c>
      <c r="AO260" s="22">
        <v>0</v>
      </c>
      <c r="AP260" s="22">
        <v>779933</v>
      </c>
    </row>
    <row r="261" spans="1:42" x14ac:dyDescent="0.25">
      <c r="A261" s="22" t="s">
        <v>116</v>
      </c>
      <c r="B261" s="22" t="s">
        <v>503</v>
      </c>
      <c r="C261" s="22" t="s">
        <v>636</v>
      </c>
      <c r="D261" s="22" t="s">
        <v>637</v>
      </c>
      <c r="E261" s="22">
        <v>0</v>
      </c>
      <c r="F261" s="22">
        <v>0</v>
      </c>
      <c r="G261" s="22">
        <v>1173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58824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7140</v>
      </c>
      <c r="AM261" s="22">
        <v>0</v>
      </c>
      <c r="AN261" s="22">
        <v>0</v>
      </c>
      <c r="AO261" s="22">
        <v>3010</v>
      </c>
      <c r="AP261" s="22">
        <v>70147</v>
      </c>
    </row>
    <row r="262" spans="1:42" x14ac:dyDescent="0.25">
      <c r="A262" s="22" t="s">
        <v>116</v>
      </c>
      <c r="B262" s="22" t="s">
        <v>503</v>
      </c>
      <c r="C262" s="22" t="s">
        <v>638</v>
      </c>
      <c r="D262" s="22" t="s">
        <v>639</v>
      </c>
      <c r="E262" s="22">
        <v>0</v>
      </c>
      <c r="F262" s="22">
        <v>6749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6749</v>
      </c>
    </row>
    <row r="263" spans="1:42" x14ac:dyDescent="0.25">
      <c r="A263" s="22" t="s">
        <v>116</v>
      </c>
      <c r="B263" s="22" t="s">
        <v>503</v>
      </c>
      <c r="C263" s="22" t="s">
        <v>640</v>
      </c>
      <c r="D263" s="22" t="s">
        <v>641</v>
      </c>
      <c r="E263" s="22">
        <v>0</v>
      </c>
      <c r="F263" s="22">
        <v>0</v>
      </c>
      <c r="G263" s="22">
        <v>141</v>
      </c>
      <c r="H263" s="22">
        <v>0</v>
      </c>
      <c r="I263" s="22">
        <v>24775</v>
      </c>
      <c r="J263" s="22">
        <v>0</v>
      </c>
      <c r="K263" s="22">
        <v>0</v>
      </c>
      <c r="L263" s="22">
        <v>750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315122</v>
      </c>
      <c r="U263" s="22">
        <v>47995</v>
      </c>
      <c r="V263" s="22">
        <v>39704</v>
      </c>
      <c r="W263" s="22">
        <v>0</v>
      </c>
      <c r="X263" s="22">
        <v>0</v>
      </c>
      <c r="Y263" s="22">
        <v>0</v>
      </c>
      <c r="Z263" s="22">
        <v>2125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46671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15733</v>
      </c>
      <c r="AP263" s="22">
        <v>493016</v>
      </c>
    </row>
    <row r="264" spans="1:42" x14ac:dyDescent="0.25">
      <c r="A264" s="22" t="s">
        <v>116</v>
      </c>
      <c r="B264" s="22" t="s">
        <v>503</v>
      </c>
      <c r="C264" s="22" t="s">
        <v>642</v>
      </c>
      <c r="D264" s="22" t="s">
        <v>643</v>
      </c>
      <c r="E264" s="22">
        <v>0</v>
      </c>
      <c r="F264" s="22">
        <v>8890</v>
      </c>
      <c r="G264" s="22">
        <v>35937</v>
      </c>
      <c r="H264" s="22">
        <v>0</v>
      </c>
      <c r="I264" s="22">
        <v>105890</v>
      </c>
      <c r="J264" s="22">
        <v>0</v>
      </c>
      <c r="K264" s="22">
        <v>0</v>
      </c>
      <c r="L264" s="22">
        <v>2210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410105</v>
      </c>
      <c r="U264" s="22">
        <v>97360</v>
      </c>
      <c r="V264" s="22">
        <v>94872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5357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115904</v>
      </c>
      <c r="AJ264" s="22">
        <v>44579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921104</v>
      </c>
    </row>
    <row r="265" spans="1:42" x14ac:dyDescent="0.25">
      <c r="A265" s="22" t="s">
        <v>116</v>
      </c>
      <c r="B265" s="22" t="s">
        <v>503</v>
      </c>
      <c r="C265" s="22" t="s">
        <v>644</v>
      </c>
      <c r="D265" s="22" t="s">
        <v>645</v>
      </c>
      <c r="E265" s="22">
        <v>0</v>
      </c>
      <c r="F265" s="22">
        <v>1464</v>
      </c>
      <c r="G265" s="22">
        <v>0</v>
      </c>
      <c r="H265" s="22">
        <v>0</v>
      </c>
      <c r="I265" s="22">
        <v>4541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520</v>
      </c>
      <c r="P265" s="22">
        <v>0</v>
      </c>
      <c r="Q265" s="22">
        <v>0</v>
      </c>
      <c r="R265" s="22">
        <v>0</v>
      </c>
      <c r="S265" s="22">
        <v>0</v>
      </c>
      <c r="T265" s="22">
        <v>186309</v>
      </c>
      <c r="U265" s="22">
        <v>21336</v>
      </c>
      <c r="V265" s="22">
        <v>36281</v>
      </c>
      <c r="W265" s="22">
        <v>0</v>
      </c>
      <c r="X265" s="22">
        <v>0</v>
      </c>
      <c r="Y265" s="22">
        <v>0</v>
      </c>
      <c r="Z265" s="22">
        <v>2200</v>
      </c>
      <c r="AA265" s="22">
        <v>0</v>
      </c>
      <c r="AB265" s="22">
        <v>0</v>
      </c>
      <c r="AC265" s="22">
        <v>0</v>
      </c>
      <c r="AD265" s="22">
        <v>11600</v>
      </c>
      <c r="AE265" s="22">
        <v>0</v>
      </c>
      <c r="AF265" s="22">
        <v>0</v>
      </c>
      <c r="AG265" s="22">
        <v>0</v>
      </c>
      <c r="AH265" s="22">
        <v>0</v>
      </c>
      <c r="AI265" s="22">
        <v>43539</v>
      </c>
      <c r="AJ265" s="22">
        <v>8098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315888</v>
      </c>
    </row>
    <row r="266" spans="1:42" x14ac:dyDescent="0.25">
      <c r="A266" s="22" t="s">
        <v>116</v>
      </c>
      <c r="B266" s="22" t="s">
        <v>503</v>
      </c>
      <c r="C266" s="22" t="s">
        <v>646</v>
      </c>
      <c r="D266" s="22" t="s">
        <v>647</v>
      </c>
      <c r="E266" s="22">
        <v>0</v>
      </c>
      <c r="F266" s="22">
        <v>180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908</v>
      </c>
      <c r="P266" s="22">
        <v>0</v>
      </c>
      <c r="Q266" s="22">
        <v>0</v>
      </c>
      <c r="R266" s="22">
        <v>0</v>
      </c>
      <c r="S266" s="22">
        <v>0</v>
      </c>
      <c r="T266" s="22">
        <v>118833</v>
      </c>
      <c r="U266" s="22">
        <v>33732</v>
      </c>
      <c r="V266" s="22">
        <v>47448</v>
      </c>
      <c r="W266" s="22">
        <v>0</v>
      </c>
      <c r="X266" s="22">
        <v>300</v>
      </c>
      <c r="Y266" s="22">
        <v>0</v>
      </c>
      <c r="Z266" s="22">
        <v>0</v>
      </c>
      <c r="AA266" s="22">
        <v>519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201920</v>
      </c>
    </row>
    <row r="267" spans="1:42" x14ac:dyDescent="0.25">
      <c r="A267" s="22" t="s">
        <v>116</v>
      </c>
      <c r="B267" s="22" t="s">
        <v>503</v>
      </c>
      <c r="C267" s="22" t="s">
        <v>648</v>
      </c>
      <c r="D267" s="22" t="s">
        <v>649</v>
      </c>
      <c r="E267" s="22">
        <v>0</v>
      </c>
      <c r="F267" s="22">
        <v>14318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118977</v>
      </c>
      <c r="U267" s="22">
        <v>75803</v>
      </c>
      <c r="V267" s="22">
        <v>63474</v>
      </c>
      <c r="W267" s="22">
        <v>0</v>
      </c>
      <c r="X267" s="22">
        <v>20784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5417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298773</v>
      </c>
    </row>
    <row r="268" spans="1:42" x14ac:dyDescent="0.25">
      <c r="A268" s="22" t="s">
        <v>116</v>
      </c>
      <c r="B268" s="22" t="s">
        <v>503</v>
      </c>
      <c r="C268" s="22" t="s">
        <v>650</v>
      </c>
      <c r="D268" s="22" t="s">
        <v>651</v>
      </c>
      <c r="E268" s="22">
        <v>0</v>
      </c>
      <c r="F268" s="22">
        <v>41811</v>
      </c>
      <c r="G268" s="22">
        <v>0</v>
      </c>
      <c r="H268" s="22">
        <v>0</v>
      </c>
      <c r="I268" s="22">
        <v>69886</v>
      </c>
      <c r="J268" s="22">
        <v>0</v>
      </c>
      <c r="K268" s="22">
        <v>0</v>
      </c>
      <c r="L268" s="22">
        <v>3745</v>
      </c>
      <c r="M268" s="22">
        <v>0</v>
      </c>
      <c r="N268" s="22">
        <v>0</v>
      </c>
      <c r="O268" s="22">
        <v>7098</v>
      </c>
      <c r="P268" s="22">
        <v>8383</v>
      </c>
      <c r="Q268" s="22">
        <v>0</v>
      </c>
      <c r="R268" s="22">
        <v>0</v>
      </c>
      <c r="S268" s="22">
        <v>0</v>
      </c>
      <c r="T268" s="22">
        <v>236171</v>
      </c>
      <c r="U268" s="22">
        <v>27385</v>
      </c>
      <c r="V268" s="22">
        <v>47409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12147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454035</v>
      </c>
    </row>
    <row r="269" spans="1:42" x14ac:dyDescent="0.25">
      <c r="A269" s="22" t="s">
        <v>116</v>
      </c>
      <c r="B269" s="22" t="s">
        <v>503</v>
      </c>
      <c r="C269" s="22" t="s">
        <v>652</v>
      </c>
      <c r="D269" s="22" t="s">
        <v>653</v>
      </c>
      <c r="E269" s="22">
        <v>0</v>
      </c>
      <c r="F269" s="22">
        <v>983</v>
      </c>
      <c r="G269" s="22">
        <v>0</v>
      </c>
      <c r="H269" s="22">
        <v>0</v>
      </c>
      <c r="I269" s="22">
        <v>646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735</v>
      </c>
      <c r="P269" s="22">
        <v>0</v>
      </c>
      <c r="Q269" s="22">
        <v>0</v>
      </c>
      <c r="R269" s="22">
        <v>0</v>
      </c>
      <c r="S269" s="22">
        <v>0</v>
      </c>
      <c r="T269" s="22">
        <v>118069</v>
      </c>
      <c r="U269" s="22">
        <v>20712</v>
      </c>
      <c r="V269" s="22">
        <v>21537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3380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166062</v>
      </c>
    </row>
    <row r="270" spans="1:42" x14ac:dyDescent="0.25">
      <c r="A270" s="22" t="s">
        <v>116</v>
      </c>
      <c r="B270" s="22" t="s">
        <v>503</v>
      </c>
      <c r="C270" s="22" t="s">
        <v>654</v>
      </c>
      <c r="D270" s="22" t="s">
        <v>655</v>
      </c>
      <c r="E270" s="22">
        <v>0</v>
      </c>
      <c r="F270" s="22">
        <v>182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95951</v>
      </c>
      <c r="U270" s="22">
        <v>26588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122721</v>
      </c>
    </row>
    <row r="271" spans="1:42" x14ac:dyDescent="0.25">
      <c r="A271" s="22" t="s">
        <v>116</v>
      </c>
      <c r="B271" s="22" t="s">
        <v>656</v>
      </c>
      <c r="C271" s="22" t="s">
        <v>657</v>
      </c>
      <c r="D271" s="22" t="s">
        <v>658</v>
      </c>
      <c r="E271" s="22">
        <v>0</v>
      </c>
      <c r="F271" s="22">
        <v>357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1287</v>
      </c>
      <c r="V271" s="22">
        <v>95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3039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4778</v>
      </c>
    </row>
    <row r="272" spans="1:42" x14ac:dyDescent="0.25">
      <c r="A272" s="22" t="s">
        <v>116</v>
      </c>
      <c r="B272" s="22" t="s">
        <v>656</v>
      </c>
      <c r="C272" s="22" t="s">
        <v>659</v>
      </c>
      <c r="D272" s="22" t="s">
        <v>660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25">
      <c r="A273" s="22" t="s">
        <v>116</v>
      </c>
      <c r="B273" s="22" t="s">
        <v>656</v>
      </c>
      <c r="C273" s="22" t="s">
        <v>661</v>
      </c>
      <c r="D273" s="22" t="s">
        <v>662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</row>
    <row r="274" spans="1:42" x14ac:dyDescent="0.25">
      <c r="A274" s="22" t="s">
        <v>116</v>
      </c>
      <c r="B274" s="22" t="s">
        <v>656</v>
      </c>
      <c r="C274" s="22" t="s">
        <v>663</v>
      </c>
      <c r="D274" s="22" t="s">
        <v>664</v>
      </c>
      <c r="E274" s="22">
        <v>0</v>
      </c>
      <c r="F274" s="22">
        <v>500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82717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83217</v>
      </c>
    </row>
    <row r="275" spans="1:42" x14ac:dyDescent="0.25">
      <c r="A275" s="22" t="s">
        <v>116</v>
      </c>
      <c r="B275" s="22" t="s">
        <v>656</v>
      </c>
      <c r="C275" s="22" t="s">
        <v>665</v>
      </c>
      <c r="D275" s="22" t="s">
        <v>666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</row>
    <row r="276" spans="1:42" x14ac:dyDescent="0.25">
      <c r="A276" s="22" t="s">
        <v>116</v>
      </c>
      <c r="B276" s="22" t="s">
        <v>656</v>
      </c>
      <c r="C276" s="22" t="s">
        <v>667</v>
      </c>
      <c r="D276" s="22" t="s">
        <v>668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1946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1946</v>
      </c>
    </row>
    <row r="277" spans="1:42" x14ac:dyDescent="0.25">
      <c r="A277" s="22" t="s">
        <v>116</v>
      </c>
      <c r="B277" s="22" t="s">
        <v>656</v>
      </c>
      <c r="C277" s="22" t="s">
        <v>669</v>
      </c>
      <c r="D277" s="22" t="s">
        <v>670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</row>
    <row r="278" spans="1:42" x14ac:dyDescent="0.25">
      <c r="A278" s="22" t="s">
        <v>116</v>
      </c>
      <c r="B278" s="22" t="s">
        <v>656</v>
      </c>
      <c r="C278" s="22" t="s">
        <v>671</v>
      </c>
      <c r="D278" s="22" t="s">
        <v>672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25">
      <c r="A279" s="22" t="s">
        <v>116</v>
      </c>
      <c r="B279" s="22" t="s">
        <v>656</v>
      </c>
      <c r="C279" s="22" t="s">
        <v>673</v>
      </c>
      <c r="D279" s="22" t="s">
        <v>674</v>
      </c>
      <c r="E279" s="22">
        <v>0</v>
      </c>
      <c r="F279" s="22">
        <v>2318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59536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61854</v>
      </c>
    </row>
    <row r="280" spans="1:42" x14ac:dyDescent="0.25">
      <c r="A280" s="22" t="s">
        <v>116</v>
      </c>
      <c r="B280" s="22" t="s">
        <v>656</v>
      </c>
      <c r="C280" s="22" t="s">
        <v>675</v>
      </c>
      <c r="D280" s="22" t="s">
        <v>676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6487</v>
      </c>
      <c r="AM280" s="22">
        <v>0</v>
      </c>
      <c r="AN280" s="22">
        <v>0</v>
      </c>
      <c r="AO280" s="22">
        <v>477</v>
      </c>
      <c r="AP280" s="22">
        <v>6964</v>
      </c>
    </row>
    <row r="281" spans="1:42" x14ac:dyDescent="0.25">
      <c r="A281" s="22" t="s">
        <v>116</v>
      </c>
      <c r="B281" s="22" t="s">
        <v>656</v>
      </c>
      <c r="C281" s="22" t="s">
        <v>677</v>
      </c>
      <c r="D281" s="22" t="s">
        <v>678</v>
      </c>
      <c r="E281" s="22">
        <v>0</v>
      </c>
      <c r="F281" s="22">
        <v>6327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629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11316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18272</v>
      </c>
    </row>
    <row r="282" spans="1:42" x14ac:dyDescent="0.25">
      <c r="A282" s="22" t="s">
        <v>116</v>
      </c>
      <c r="B282" s="22" t="s">
        <v>656</v>
      </c>
      <c r="C282" s="22" t="s">
        <v>679</v>
      </c>
      <c r="D282" s="22" t="s">
        <v>680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25">
      <c r="A283" s="22" t="s">
        <v>116</v>
      </c>
      <c r="B283" s="22" t="s">
        <v>656</v>
      </c>
      <c r="C283" s="22" t="s">
        <v>681</v>
      </c>
      <c r="D283" s="22" t="s">
        <v>682</v>
      </c>
      <c r="E283" s="22">
        <v>0</v>
      </c>
      <c r="F283" s="22">
        <v>1550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12064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7731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21345</v>
      </c>
    </row>
    <row r="284" spans="1:42" x14ac:dyDescent="0.25">
      <c r="A284" s="22" t="s">
        <v>116</v>
      </c>
      <c r="B284" s="22" t="s">
        <v>656</v>
      </c>
      <c r="C284" s="22" t="s">
        <v>683</v>
      </c>
      <c r="D284" s="22" t="s">
        <v>684</v>
      </c>
      <c r="E284" s="22">
        <v>0</v>
      </c>
      <c r="F284" s="22">
        <v>250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350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600</v>
      </c>
    </row>
    <row r="285" spans="1:42" x14ac:dyDescent="0.25">
      <c r="A285" s="22" t="s">
        <v>116</v>
      </c>
      <c r="B285" s="22" t="s">
        <v>656</v>
      </c>
      <c r="C285" s="22" t="s">
        <v>685</v>
      </c>
      <c r="D285" s="22" t="s">
        <v>686</v>
      </c>
      <c r="E285" s="22">
        <v>0</v>
      </c>
      <c r="F285" s="22">
        <v>200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401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601</v>
      </c>
    </row>
    <row r="286" spans="1:42" x14ac:dyDescent="0.25">
      <c r="A286" s="22" t="s">
        <v>116</v>
      </c>
      <c r="B286" s="22" t="s">
        <v>656</v>
      </c>
      <c r="C286" s="22" t="s">
        <v>687</v>
      </c>
      <c r="D286" s="22" t="s">
        <v>688</v>
      </c>
      <c r="E286" s="22">
        <v>0</v>
      </c>
      <c r="F286" s="22">
        <v>1115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1115</v>
      </c>
    </row>
    <row r="287" spans="1:42" x14ac:dyDescent="0.25">
      <c r="A287" s="22" t="s">
        <v>116</v>
      </c>
      <c r="B287" s="22" t="s">
        <v>656</v>
      </c>
      <c r="C287" s="22" t="s">
        <v>689</v>
      </c>
      <c r="D287" s="22" t="s">
        <v>690</v>
      </c>
      <c r="E287" s="22">
        <v>1633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1633</v>
      </c>
    </row>
    <row r="288" spans="1:42" x14ac:dyDescent="0.25">
      <c r="A288" s="22" t="s">
        <v>116</v>
      </c>
      <c r="B288" s="22" t="s">
        <v>656</v>
      </c>
      <c r="C288" s="22" t="s">
        <v>691</v>
      </c>
      <c r="D288" s="22" t="s">
        <v>692</v>
      </c>
      <c r="E288" s="22">
        <v>0</v>
      </c>
      <c r="F288" s="22">
        <v>280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280</v>
      </c>
    </row>
    <row r="289" spans="1:42" x14ac:dyDescent="0.25">
      <c r="A289" s="22" t="s">
        <v>116</v>
      </c>
      <c r="B289" s="22" t="s">
        <v>656</v>
      </c>
      <c r="C289" s="22" t="s">
        <v>693</v>
      </c>
      <c r="D289" s="22" t="s">
        <v>694</v>
      </c>
      <c r="E289" s="22">
        <v>0</v>
      </c>
      <c r="F289" s="22">
        <v>575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65770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1060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67405</v>
      </c>
    </row>
    <row r="290" spans="1:42" x14ac:dyDescent="0.25">
      <c r="A290" s="22" t="s">
        <v>116</v>
      </c>
      <c r="B290" s="22" t="s">
        <v>656</v>
      </c>
      <c r="C290" s="22" t="s">
        <v>695</v>
      </c>
      <c r="D290" s="22" t="s">
        <v>696</v>
      </c>
      <c r="E290" s="22">
        <v>0</v>
      </c>
      <c r="F290" s="22">
        <v>100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100</v>
      </c>
    </row>
    <row r="291" spans="1:42" x14ac:dyDescent="0.25">
      <c r="A291" s="22" t="s">
        <v>116</v>
      </c>
      <c r="B291" s="22" t="s">
        <v>656</v>
      </c>
      <c r="C291" s="22" t="s">
        <v>697</v>
      </c>
      <c r="D291" s="22" t="s">
        <v>698</v>
      </c>
      <c r="E291" s="22">
        <v>0</v>
      </c>
      <c r="F291" s="22">
        <v>50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50</v>
      </c>
    </row>
    <row r="292" spans="1:42" x14ac:dyDescent="0.25">
      <c r="A292" s="22" t="s">
        <v>116</v>
      </c>
      <c r="B292" s="22" t="s">
        <v>656</v>
      </c>
      <c r="C292" s="22" t="s">
        <v>699</v>
      </c>
      <c r="D292" s="22" t="s">
        <v>700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</row>
    <row r="293" spans="1:42" x14ac:dyDescent="0.25">
      <c r="A293" s="22" t="s">
        <v>116</v>
      </c>
      <c r="B293" s="22" t="s">
        <v>656</v>
      </c>
      <c r="C293" s="22" t="s">
        <v>701</v>
      </c>
      <c r="D293" s="22" t="s">
        <v>702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7950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42050</v>
      </c>
      <c r="V293" s="22">
        <v>300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15793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66093</v>
      </c>
    </row>
    <row r="294" spans="1:42" x14ac:dyDescent="0.25">
      <c r="A294" s="22" t="s">
        <v>116</v>
      </c>
      <c r="B294" s="22" t="s">
        <v>656</v>
      </c>
      <c r="C294" s="22" t="s">
        <v>703</v>
      </c>
      <c r="D294" s="22" t="s">
        <v>704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</row>
    <row r="295" spans="1:42" x14ac:dyDescent="0.25">
      <c r="A295" s="22" t="s">
        <v>116</v>
      </c>
      <c r="B295" s="22" t="s">
        <v>656</v>
      </c>
      <c r="C295" s="22" t="s">
        <v>705</v>
      </c>
      <c r="D295" s="22" t="s">
        <v>706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</row>
    <row r="296" spans="1:42" x14ac:dyDescent="0.25">
      <c r="A296" s="22" t="s">
        <v>116</v>
      </c>
      <c r="B296" s="22" t="s">
        <v>656</v>
      </c>
      <c r="C296" s="22" t="s">
        <v>707</v>
      </c>
      <c r="D296" s="22" t="s">
        <v>708</v>
      </c>
      <c r="E296" s="22">
        <v>0</v>
      </c>
      <c r="F296" s="22">
        <v>575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91653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92228</v>
      </c>
    </row>
    <row r="297" spans="1:42" x14ac:dyDescent="0.25">
      <c r="A297" s="22" t="s">
        <v>116</v>
      </c>
      <c r="B297" s="22" t="s">
        <v>656</v>
      </c>
      <c r="C297" s="22" t="s">
        <v>709</v>
      </c>
      <c r="D297" s="22" t="s">
        <v>710</v>
      </c>
      <c r="E297" s="22">
        <v>0</v>
      </c>
      <c r="F297" s="22">
        <v>3698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3698</v>
      </c>
    </row>
    <row r="298" spans="1:42" x14ac:dyDescent="0.25">
      <c r="A298" s="22" t="s">
        <v>116</v>
      </c>
      <c r="B298" s="22" t="s">
        <v>656</v>
      </c>
      <c r="C298" s="22" t="s">
        <v>711</v>
      </c>
      <c r="D298" s="22" t="s">
        <v>712</v>
      </c>
      <c r="E298" s="22">
        <v>0</v>
      </c>
      <c r="F298" s="22">
        <v>83495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7408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90903</v>
      </c>
    </row>
    <row r="299" spans="1:42" x14ac:dyDescent="0.25">
      <c r="A299" s="22" t="s">
        <v>116</v>
      </c>
      <c r="B299" s="22" t="s">
        <v>656</v>
      </c>
      <c r="C299" s="22" t="s">
        <v>713</v>
      </c>
      <c r="D299" s="22" t="s">
        <v>714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25">
      <c r="A300" s="22" t="s">
        <v>116</v>
      </c>
      <c r="B300" s="22" t="s">
        <v>656</v>
      </c>
      <c r="C300" s="22" t="s">
        <v>715</v>
      </c>
      <c r="D300" s="22" t="s">
        <v>716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25">
      <c r="A301" s="22" t="s">
        <v>116</v>
      </c>
      <c r="B301" s="22" t="s">
        <v>656</v>
      </c>
      <c r="C301" s="22" t="s">
        <v>717</v>
      </c>
      <c r="D301" s="22" t="s">
        <v>718</v>
      </c>
      <c r="E301" s="22">
        <v>0</v>
      </c>
      <c r="F301" s="22">
        <v>214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59234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1170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60618</v>
      </c>
    </row>
    <row r="302" spans="1:42" x14ac:dyDescent="0.25">
      <c r="A302" s="22" t="s">
        <v>116</v>
      </c>
      <c r="B302" s="22" t="s">
        <v>656</v>
      </c>
      <c r="C302" s="22" t="s">
        <v>719</v>
      </c>
      <c r="D302" s="22" t="s">
        <v>720</v>
      </c>
      <c r="E302" s="22">
        <v>0</v>
      </c>
      <c r="F302" s="22">
        <v>4328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3300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208904</v>
      </c>
      <c r="AJ302" s="22">
        <v>1155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217687</v>
      </c>
    </row>
    <row r="303" spans="1:42" x14ac:dyDescent="0.25">
      <c r="A303" s="22" t="s">
        <v>116</v>
      </c>
      <c r="B303" s="22" t="s">
        <v>656</v>
      </c>
      <c r="C303" s="22" t="s">
        <v>721</v>
      </c>
      <c r="D303" s="22" t="s">
        <v>722</v>
      </c>
      <c r="E303" s="22">
        <v>0</v>
      </c>
      <c r="F303" s="22">
        <v>5063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5063</v>
      </c>
    </row>
    <row r="304" spans="1:42" x14ac:dyDescent="0.25">
      <c r="A304" s="22" t="s">
        <v>116</v>
      </c>
      <c r="B304" s="22" t="s">
        <v>656</v>
      </c>
      <c r="C304" s="22" t="s">
        <v>723</v>
      </c>
      <c r="D304" s="22" t="s">
        <v>724</v>
      </c>
      <c r="E304" s="22">
        <v>0</v>
      </c>
      <c r="F304" s="22">
        <v>2810</v>
      </c>
      <c r="G304" s="22">
        <v>0</v>
      </c>
      <c r="H304" s="22">
        <v>0</v>
      </c>
      <c r="I304" s="22">
        <v>630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2149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5589</v>
      </c>
    </row>
    <row r="305" spans="1:42" x14ac:dyDescent="0.25">
      <c r="A305" s="22" t="s">
        <v>116</v>
      </c>
      <c r="B305" s="22" t="s">
        <v>656</v>
      </c>
      <c r="C305" s="22" t="s">
        <v>725</v>
      </c>
      <c r="D305" s="22" t="s">
        <v>726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2866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2277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6625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11768</v>
      </c>
    </row>
    <row r="306" spans="1:42" x14ac:dyDescent="0.25">
      <c r="A306" s="22" t="s">
        <v>116</v>
      </c>
      <c r="B306" s="22" t="s">
        <v>656</v>
      </c>
      <c r="C306" s="22" t="s">
        <v>727</v>
      </c>
      <c r="D306" s="22" t="s">
        <v>728</v>
      </c>
      <c r="E306" s="22">
        <v>260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260</v>
      </c>
    </row>
    <row r="307" spans="1:42" x14ac:dyDescent="0.25">
      <c r="A307" s="22" t="s">
        <v>116</v>
      </c>
      <c r="B307" s="22" t="s">
        <v>656</v>
      </c>
      <c r="C307" s="22" t="s">
        <v>729</v>
      </c>
      <c r="D307" s="22" t="s">
        <v>730</v>
      </c>
      <c r="E307" s="22">
        <v>0</v>
      </c>
      <c r="F307" s="22">
        <v>1600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9700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11300</v>
      </c>
    </row>
    <row r="308" spans="1:42" x14ac:dyDescent="0.25">
      <c r="A308" s="22" t="s">
        <v>116</v>
      </c>
      <c r="B308" s="22" t="s">
        <v>656</v>
      </c>
      <c r="C308" s="22" t="s">
        <v>731</v>
      </c>
      <c r="D308" s="22" t="s">
        <v>732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25">
      <c r="A309" s="22" t="s">
        <v>116</v>
      </c>
      <c r="B309" s="22" t="s">
        <v>656</v>
      </c>
      <c r="C309" s="22" t="s">
        <v>733</v>
      </c>
      <c r="D309" s="22" t="s">
        <v>734</v>
      </c>
      <c r="E309" s="22">
        <v>0</v>
      </c>
      <c r="F309" s="22">
        <v>262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9390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9652</v>
      </c>
    </row>
    <row r="310" spans="1:42" x14ac:dyDescent="0.25">
      <c r="A310" s="22" t="s">
        <v>116</v>
      </c>
      <c r="B310" s="22" t="s">
        <v>656</v>
      </c>
      <c r="C310" s="22" t="s">
        <v>735</v>
      </c>
      <c r="D310" s="22" t="s">
        <v>736</v>
      </c>
      <c r="E310" s="22">
        <v>0</v>
      </c>
      <c r="F310" s="22">
        <v>375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30893</v>
      </c>
      <c r="V310" s="22">
        <v>29792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61060</v>
      </c>
    </row>
    <row r="311" spans="1:42" x14ac:dyDescent="0.25">
      <c r="A311" s="22" t="s">
        <v>116</v>
      </c>
      <c r="B311" s="22" t="s">
        <v>656</v>
      </c>
      <c r="C311" s="22" t="s">
        <v>737</v>
      </c>
      <c r="D311" s="22" t="s">
        <v>738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</row>
    <row r="312" spans="1:42" x14ac:dyDescent="0.25">
      <c r="A312" s="22" t="s">
        <v>116</v>
      </c>
      <c r="B312" s="22" t="s">
        <v>656</v>
      </c>
      <c r="C312" s="22" t="s">
        <v>739</v>
      </c>
      <c r="D312" s="22" t="s">
        <v>740</v>
      </c>
      <c r="E312" s="22">
        <v>0</v>
      </c>
      <c r="F312" s="22">
        <v>450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1026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1476</v>
      </c>
    </row>
    <row r="313" spans="1:42" x14ac:dyDescent="0.25">
      <c r="A313" s="22" t="s">
        <v>116</v>
      </c>
      <c r="B313" s="22" t="s">
        <v>656</v>
      </c>
      <c r="C313" s="22" t="s">
        <v>741</v>
      </c>
      <c r="D313" s="22" t="s">
        <v>742</v>
      </c>
      <c r="E313" s="22">
        <v>0</v>
      </c>
      <c r="F313" s="22">
        <v>600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600</v>
      </c>
    </row>
    <row r="314" spans="1:42" x14ac:dyDescent="0.25">
      <c r="A314" s="22" t="s">
        <v>116</v>
      </c>
      <c r="B314" s="22" t="s">
        <v>656</v>
      </c>
      <c r="C314" s="22" t="s">
        <v>743</v>
      </c>
      <c r="D314" s="22" t="s">
        <v>744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87200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87200</v>
      </c>
    </row>
    <row r="315" spans="1:42" x14ac:dyDescent="0.25">
      <c r="A315" s="22" t="s">
        <v>116</v>
      </c>
      <c r="B315" s="22" t="s">
        <v>656</v>
      </c>
      <c r="C315" s="22" t="s">
        <v>745</v>
      </c>
      <c r="D315" s="22" t="s">
        <v>746</v>
      </c>
      <c r="E315" s="22">
        <v>0</v>
      </c>
      <c r="F315" s="22">
        <v>350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3372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3722</v>
      </c>
    </row>
    <row r="316" spans="1:42" x14ac:dyDescent="0.25">
      <c r="A316" s="22" t="s">
        <v>116</v>
      </c>
      <c r="B316" s="22" t="s">
        <v>656</v>
      </c>
      <c r="C316" s="22" t="s">
        <v>747</v>
      </c>
      <c r="D316" s="22" t="s">
        <v>748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1170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1170</v>
      </c>
    </row>
    <row r="317" spans="1:42" x14ac:dyDescent="0.25">
      <c r="A317" s="22" t="s">
        <v>116</v>
      </c>
      <c r="B317" s="22" t="s">
        <v>656</v>
      </c>
      <c r="C317" s="22" t="s">
        <v>749</v>
      </c>
      <c r="D317" s="22" t="s">
        <v>750</v>
      </c>
      <c r="E317" s="22">
        <v>0</v>
      </c>
      <c r="F317" s="22">
        <v>0</v>
      </c>
      <c r="G317" s="22">
        <v>0</v>
      </c>
      <c r="H317" s="22">
        <v>0</v>
      </c>
      <c r="I317" s="22">
        <v>3505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3505</v>
      </c>
    </row>
    <row r="318" spans="1:42" x14ac:dyDescent="0.25">
      <c r="A318" s="22" t="s">
        <v>116</v>
      </c>
      <c r="B318" s="22" t="s">
        <v>656</v>
      </c>
      <c r="C318" s="22" t="s">
        <v>751</v>
      </c>
      <c r="D318" s="22" t="s">
        <v>752</v>
      </c>
      <c r="E318" s="22">
        <v>0</v>
      </c>
      <c r="F318" s="22">
        <v>2354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2354</v>
      </c>
    </row>
    <row r="319" spans="1:42" x14ac:dyDescent="0.25">
      <c r="A319" s="22" t="s">
        <v>116</v>
      </c>
      <c r="B319" s="22" t="s">
        <v>656</v>
      </c>
      <c r="C319" s="22" t="s">
        <v>753</v>
      </c>
      <c r="D319" s="22" t="s">
        <v>754</v>
      </c>
      <c r="E319" s="22">
        <v>3907</v>
      </c>
      <c r="F319" s="22">
        <v>6300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10207</v>
      </c>
    </row>
    <row r="320" spans="1:42" x14ac:dyDescent="0.25">
      <c r="A320" s="22" t="s">
        <v>116</v>
      </c>
      <c r="B320" s="22" t="s">
        <v>656</v>
      </c>
      <c r="C320" s="22" t="s">
        <v>755</v>
      </c>
      <c r="D320" s="22" t="s">
        <v>756</v>
      </c>
      <c r="E320" s="22">
        <v>0</v>
      </c>
      <c r="F320" s="22">
        <v>1319</v>
      </c>
      <c r="G320" s="22">
        <v>0</v>
      </c>
      <c r="H320" s="22">
        <v>0</v>
      </c>
      <c r="I320" s="22">
        <v>5850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7169</v>
      </c>
    </row>
    <row r="321" spans="1:42" x14ac:dyDescent="0.25">
      <c r="A321" s="22" t="s">
        <v>116</v>
      </c>
      <c r="B321" s="22" t="s">
        <v>656</v>
      </c>
      <c r="C321" s="22" t="s">
        <v>757</v>
      </c>
      <c r="D321" s="22" t="s">
        <v>758</v>
      </c>
      <c r="E321" s="22">
        <v>0</v>
      </c>
      <c r="F321" s="22">
        <v>425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1170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1595</v>
      </c>
    </row>
    <row r="322" spans="1:42" x14ac:dyDescent="0.25">
      <c r="A322" s="22" t="s">
        <v>116</v>
      </c>
      <c r="B322" s="22" t="s">
        <v>759</v>
      </c>
      <c r="C322" s="22" t="s">
        <v>760</v>
      </c>
      <c r="D322" s="22" t="s">
        <v>761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25">
      <c r="A323" s="22" t="s">
        <v>116</v>
      </c>
      <c r="B323" s="22" t="s">
        <v>759</v>
      </c>
      <c r="C323" s="22" t="s">
        <v>762</v>
      </c>
      <c r="D323" s="22" t="s">
        <v>763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</row>
    <row r="324" spans="1:42" x14ac:dyDescent="0.25">
      <c r="A324" s="22" t="s">
        <v>116</v>
      </c>
      <c r="B324" s="22" t="s">
        <v>759</v>
      </c>
      <c r="C324" s="22" t="s">
        <v>764</v>
      </c>
      <c r="D324" s="22" t="s">
        <v>765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25">
      <c r="A325" s="22" t="s">
        <v>116</v>
      </c>
      <c r="B325" s="22" t="s">
        <v>759</v>
      </c>
      <c r="C325" s="22" t="s">
        <v>766</v>
      </c>
      <c r="D325" s="22" t="s">
        <v>767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25">
      <c r="A326" s="22" t="s">
        <v>116</v>
      </c>
      <c r="B326" s="22" t="s">
        <v>759</v>
      </c>
      <c r="C326" s="22" t="s">
        <v>768</v>
      </c>
      <c r="D326" s="22" t="s">
        <v>769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25">
      <c r="A327" s="22" t="s">
        <v>116</v>
      </c>
      <c r="B327" s="22" t="s">
        <v>759</v>
      </c>
      <c r="C327" s="22" t="s">
        <v>770</v>
      </c>
      <c r="D327" s="22" t="s">
        <v>771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25">
      <c r="A328" s="22" t="s">
        <v>116</v>
      </c>
      <c r="B328" s="22" t="s">
        <v>759</v>
      </c>
      <c r="C328" s="22" t="s">
        <v>772</v>
      </c>
      <c r="D328" s="22" t="s">
        <v>773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62715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49441</v>
      </c>
      <c r="U328" s="22">
        <v>50756</v>
      </c>
      <c r="V328" s="22">
        <v>377306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79229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619447</v>
      </c>
    </row>
    <row r="329" spans="1:42" x14ac:dyDescent="0.25">
      <c r="A329" s="22" t="s">
        <v>116</v>
      </c>
      <c r="B329" s="22" t="s">
        <v>774</v>
      </c>
      <c r="C329" s="22" t="s">
        <v>775</v>
      </c>
      <c r="D329" s="22" t="s">
        <v>776</v>
      </c>
      <c r="E329" s="22">
        <v>0</v>
      </c>
      <c r="F329" s="22">
        <v>679481</v>
      </c>
      <c r="G329" s="22">
        <v>0</v>
      </c>
      <c r="H329" s="22">
        <v>0</v>
      </c>
      <c r="I329" s="22">
        <v>143817</v>
      </c>
      <c r="J329" s="22">
        <v>0</v>
      </c>
      <c r="K329" s="22">
        <v>0</v>
      </c>
      <c r="L329" s="22">
        <v>97167</v>
      </c>
      <c r="M329" s="22">
        <v>0</v>
      </c>
      <c r="N329" s="22">
        <v>0</v>
      </c>
      <c r="O329" s="22">
        <v>2137395</v>
      </c>
      <c r="P329" s="22">
        <v>0</v>
      </c>
      <c r="Q329" s="22">
        <v>0</v>
      </c>
      <c r="R329" s="22">
        <v>0</v>
      </c>
      <c r="S329" s="22">
        <v>0</v>
      </c>
      <c r="T329" s="22">
        <v>471714</v>
      </c>
      <c r="U329" s="22">
        <v>0</v>
      </c>
      <c r="V329" s="22">
        <v>378218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961803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651359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5520954</v>
      </c>
    </row>
    <row r="330" spans="1:42" x14ac:dyDescent="0.25">
      <c r="A330" s="22"/>
      <c r="B330" s="22"/>
      <c r="C330" s="22"/>
      <c r="D330" s="22" t="s">
        <v>777</v>
      </c>
      <c r="E330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1</vt:i4>
      </vt:variant>
    </vt:vector>
  </HeadingPairs>
  <TitlesOfParts>
    <vt:vector size="44" baseType="lpstr">
      <vt:lpstr>Index</vt:lpstr>
      <vt:lpstr>A(1)-Total</vt:lpstr>
      <vt:lpstr>B(1)-Unrestricted</vt:lpstr>
      <vt:lpstr>B(2)-Restricted</vt:lpstr>
      <vt:lpstr>B(3)-Equity</vt:lpstr>
      <vt:lpstr>B(4)-Total</vt:lpstr>
      <vt:lpstr>C(1)-Revenue</vt:lpstr>
      <vt:lpstr>D(1)-Total</vt:lpstr>
      <vt:lpstr>E(1)-Sales</vt:lpstr>
      <vt:lpstr>E(2)-Transfers</vt:lpstr>
      <vt:lpstr>E(3)-Amortization</vt:lpstr>
      <vt:lpstr>E(4)-Capital Long Term Interest</vt:lpstr>
      <vt:lpstr>F(1)-Purchased</vt:lpstr>
      <vt:lpstr>F(2)-Donated</vt:lpstr>
      <vt:lpstr>F(3)-Additions</vt:lpstr>
      <vt:lpstr>F(4)-Reductions</vt:lpstr>
      <vt:lpstr>G(1)-StartBalance</vt:lpstr>
      <vt:lpstr>G(2)-Additions</vt:lpstr>
      <vt:lpstr>G(3)-Reductions</vt:lpstr>
      <vt:lpstr>G(4)-EndBalance</vt:lpstr>
      <vt:lpstr>H(1)-Operating</vt:lpstr>
      <vt:lpstr>H(2)-Capital</vt:lpstr>
      <vt:lpstr>H(3)-Total</vt:lpstr>
      <vt:lpstr>I(1)-Operating</vt:lpstr>
      <vt:lpstr>I(2)-Capital</vt:lpstr>
      <vt:lpstr>I(3)-Total</vt:lpstr>
      <vt:lpstr>J(1)-Operating</vt:lpstr>
      <vt:lpstr>J(2)-Capital</vt:lpstr>
      <vt:lpstr>J(3)-Total</vt:lpstr>
      <vt:lpstr>K(1)-Taxes</vt:lpstr>
      <vt:lpstr>K(2)-Grants</vt:lpstr>
      <vt:lpstr>K(3)-Total</vt:lpstr>
      <vt:lpstr>L(1)-Property</vt:lpstr>
      <vt:lpstr>L(2)-Business</vt:lpstr>
      <vt:lpstr>L(3)-Other</vt:lpstr>
      <vt:lpstr>L(4)-Total</vt:lpstr>
      <vt:lpstr>P(1)-Total</vt:lpstr>
      <vt:lpstr>Q(1)-Total</vt:lpstr>
      <vt:lpstr>AA(1)-Debt</vt:lpstr>
      <vt:lpstr>ST(1)-Stat</vt:lpstr>
      <vt:lpstr>EA(1)-Assessment</vt:lpstr>
      <vt:lpstr>MR(1)-Residential</vt:lpstr>
      <vt:lpstr>MR(2)-Non-Residential</vt:lpstr>
      <vt:lpstr>Index!Print_Area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2022_Financial_Year.xlsx</dc:title>
  <dc:subject>FIR, SIR</dc:subject>
  <dc:creator>Municipal Affairs: Information Services</dc:creator>
  <cp:keywords>FIR, SIR</cp:keywords>
  <dc:description>Municipal Financial and Statistical Information Data for the 2022 Financial Year</dc:description>
  <cp:lastModifiedBy>Nandita Shome</cp:lastModifiedBy>
  <dcterms:created xsi:type="dcterms:W3CDTF">2023-12-20T18:48:32Z</dcterms:created>
  <dcterms:modified xsi:type="dcterms:W3CDTF">2023-12-20T18:48:33Z</dcterms:modified>
  <cp:category>Financial and Statistical Information Reporting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bf2ea38-542c-4b75-bd7d-582ec36a519f_Enabled">
    <vt:lpwstr>true</vt:lpwstr>
  </property>
  <property fmtid="{D5CDD505-2E9C-101B-9397-08002B2CF9AE}" pid="3" name="MSIP_Label_abf2ea38-542c-4b75-bd7d-582ec36a519f_SetDate">
    <vt:lpwstr>2023-12-20T18:48:32Z</vt:lpwstr>
  </property>
  <property fmtid="{D5CDD505-2E9C-101B-9397-08002B2CF9AE}" pid="4" name="MSIP_Label_abf2ea38-542c-4b75-bd7d-582ec36a519f_Method">
    <vt:lpwstr>Standard</vt:lpwstr>
  </property>
  <property fmtid="{D5CDD505-2E9C-101B-9397-08002B2CF9AE}" pid="5" name="MSIP_Label_abf2ea38-542c-4b75-bd7d-582ec36a519f_Name">
    <vt:lpwstr>Protected A</vt:lpwstr>
  </property>
  <property fmtid="{D5CDD505-2E9C-101B-9397-08002B2CF9AE}" pid="6" name="MSIP_Label_abf2ea38-542c-4b75-bd7d-582ec36a519f_SiteId">
    <vt:lpwstr>2bb51c06-af9b-42c5-8bf5-3c3b7b10850b</vt:lpwstr>
  </property>
  <property fmtid="{D5CDD505-2E9C-101B-9397-08002B2CF9AE}" pid="7" name="MSIP_Label_abf2ea38-542c-4b75-bd7d-582ec36a519f_ActionId">
    <vt:lpwstr>0afce494-ac7a-4c2f-b4f4-0ea5f4841a83</vt:lpwstr>
  </property>
  <property fmtid="{D5CDD505-2E9C-101B-9397-08002B2CF9AE}" pid="8" name="MSIP_Label_abf2ea38-542c-4b75-bd7d-582ec36a519f_ContentBits">
    <vt:lpwstr>2</vt:lpwstr>
  </property>
</Properties>
</file>